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fileSharing readOnlyRecommended="1"/>
  <workbookPr defaultThemeVersion="202300"/>
  <mc:AlternateContent xmlns:mc="http://schemas.openxmlformats.org/markup-compatibility/2006">
    <mc:Choice Requires="x15">
      <x15ac:absPath xmlns:x15ac="http://schemas.microsoft.com/office/spreadsheetml/2010/11/ac" url="/Users/faribakazi/Downloads/"/>
    </mc:Choice>
  </mc:AlternateContent>
  <xr:revisionPtr revIDLastSave="0" documentId="8_{DCA763C1-8F33-B54E-92CA-7AD5A062806B}" xr6:coauthVersionLast="47" xr6:coauthVersionMax="47" xr10:uidLastSave="{00000000-0000-0000-0000-000000000000}"/>
  <bookViews>
    <workbookView xWindow="0" yWindow="740" windowWidth="29400" windowHeight="18380" xr2:uid="{4920D259-F869-2943-A229-A5F7992B8058}"/>
  </bookViews>
  <sheets>
    <sheet name="DataAnaly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255" i="1" l="1"/>
  <c r="AA2255" i="1"/>
  <c r="Z2255" i="1"/>
  <c r="Y2255" i="1"/>
  <c r="X2255" i="1"/>
  <c r="W2255"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7"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1" i="1"/>
  <c r="AB1742" i="1"/>
  <c r="AB1743" i="1"/>
  <c r="AB1744" i="1"/>
  <c r="AB1745" i="1"/>
  <c r="AB1746" i="1"/>
  <c r="AB1747" i="1"/>
  <c r="AB1748" i="1"/>
  <c r="AB1749" i="1"/>
  <c r="AB1750" i="1"/>
  <c r="AB1751" i="1"/>
  <c r="AB1752" i="1"/>
  <c r="AB1753" i="1"/>
  <c r="AB1754" i="1"/>
  <c r="AB1755" i="1"/>
  <c r="AB1756" i="1"/>
  <c r="AB1757" i="1"/>
  <c r="AB1758" i="1"/>
  <c r="AB1759" i="1"/>
  <c r="AB1760" i="1"/>
  <c r="AB1761" i="1"/>
  <c r="AB1762" i="1"/>
  <c r="AB1763" i="1"/>
  <c r="AB1764" i="1"/>
  <c r="AB1765" i="1"/>
  <c r="AB1766" i="1"/>
  <c r="AB1767" i="1"/>
  <c r="AB1768" i="1"/>
  <c r="AB1769" i="1"/>
  <c r="AB1770" i="1"/>
  <c r="AB1771" i="1"/>
  <c r="AB1772" i="1"/>
  <c r="AB1773" i="1"/>
  <c r="AB1774" i="1"/>
  <c r="AB1775" i="1"/>
  <c r="AB1776" i="1"/>
  <c r="AB1777" i="1"/>
  <c r="AB1778" i="1"/>
  <c r="AB1779" i="1"/>
  <c r="AB1780" i="1"/>
  <c r="AB1781" i="1"/>
  <c r="AB1782" i="1"/>
  <c r="AB1783" i="1"/>
  <c r="AB1784" i="1"/>
  <c r="AB1785" i="1"/>
  <c r="AB1786" i="1"/>
  <c r="AB1787" i="1"/>
  <c r="AB1788" i="1"/>
  <c r="AB1789" i="1"/>
  <c r="AB1790" i="1"/>
  <c r="AB1791" i="1"/>
  <c r="AB1792" i="1"/>
  <c r="AB1793" i="1"/>
  <c r="AB1794" i="1"/>
  <c r="AB1795" i="1"/>
  <c r="AB1796" i="1"/>
  <c r="AB1797" i="1"/>
  <c r="AB1798" i="1"/>
  <c r="AB1799" i="1"/>
  <c r="AB1800" i="1"/>
  <c r="AB1801" i="1"/>
  <c r="AB1802" i="1"/>
  <c r="AB1803" i="1"/>
  <c r="AB1804" i="1"/>
  <c r="AB1805" i="1"/>
  <c r="AB1806" i="1"/>
  <c r="AB1807" i="1"/>
  <c r="AB1808" i="1"/>
  <c r="AB1809" i="1"/>
  <c r="AB1810" i="1"/>
  <c r="AB1811" i="1"/>
  <c r="AB1812" i="1"/>
  <c r="AB1813" i="1"/>
  <c r="AB1814" i="1"/>
  <c r="AB1815" i="1"/>
  <c r="AB1816" i="1"/>
  <c r="AB1817" i="1"/>
  <c r="AB1818" i="1"/>
  <c r="AB1819" i="1"/>
  <c r="AB1820" i="1"/>
  <c r="AB1821" i="1"/>
  <c r="AB1822" i="1"/>
  <c r="AB1823" i="1"/>
  <c r="AB1824" i="1"/>
  <c r="AB1825" i="1"/>
  <c r="AB1826" i="1"/>
  <c r="AB1827" i="1"/>
  <c r="AB1828" i="1"/>
  <c r="AB1829" i="1"/>
  <c r="AB1830" i="1"/>
  <c r="AB1831" i="1"/>
  <c r="AB1832" i="1"/>
  <c r="AB1833" i="1"/>
  <c r="AB1834" i="1"/>
  <c r="AB1835" i="1"/>
  <c r="AB1836" i="1"/>
  <c r="AB1837" i="1"/>
  <c r="AB1838" i="1"/>
  <c r="AB1839" i="1"/>
  <c r="AB1840" i="1"/>
  <c r="AB1841" i="1"/>
  <c r="AB1842" i="1"/>
  <c r="AB1843" i="1"/>
  <c r="AB1844" i="1"/>
  <c r="AB1845" i="1"/>
  <c r="AB1846" i="1"/>
  <c r="AB1847" i="1"/>
  <c r="AB1848" i="1"/>
  <c r="AB1849" i="1"/>
  <c r="AB1850" i="1"/>
  <c r="AB1851" i="1"/>
  <c r="AB1852" i="1"/>
  <c r="AB1853" i="1"/>
  <c r="AB1854" i="1"/>
  <c r="AB1855" i="1"/>
  <c r="AB1856" i="1"/>
  <c r="AB1857" i="1"/>
  <c r="AB1858" i="1"/>
  <c r="AB1859" i="1"/>
  <c r="AB1860" i="1"/>
  <c r="AB1861" i="1"/>
  <c r="AB1862" i="1"/>
  <c r="AB1863" i="1"/>
  <c r="AB1864" i="1"/>
  <c r="AB1865" i="1"/>
  <c r="AB1866" i="1"/>
  <c r="AB1867" i="1"/>
  <c r="AB1868" i="1"/>
  <c r="AB1869" i="1"/>
  <c r="AB1870" i="1"/>
  <c r="AB1871" i="1"/>
  <c r="AB1872" i="1"/>
  <c r="AB1873" i="1"/>
  <c r="AB1874" i="1"/>
  <c r="AB1875" i="1"/>
  <c r="AB1876" i="1"/>
  <c r="AB1877" i="1"/>
  <c r="AB1878" i="1"/>
  <c r="AB1879" i="1"/>
  <c r="AB1880" i="1"/>
  <c r="AB1881" i="1"/>
  <c r="AB1882" i="1"/>
  <c r="AB1883" i="1"/>
  <c r="AB1884" i="1"/>
  <c r="AB1885" i="1"/>
  <c r="AB1886" i="1"/>
  <c r="AB1887" i="1"/>
  <c r="AB1888" i="1"/>
  <c r="AB1889" i="1"/>
  <c r="AB1890" i="1"/>
  <c r="AB1891" i="1"/>
  <c r="AB1892" i="1"/>
  <c r="AB1893" i="1"/>
  <c r="AB1894" i="1"/>
  <c r="AB1895" i="1"/>
  <c r="AB1896" i="1"/>
  <c r="AB1897" i="1"/>
  <c r="AB1898" i="1"/>
  <c r="AB1899" i="1"/>
  <c r="AB1900" i="1"/>
  <c r="AB1901" i="1"/>
  <c r="AB1902" i="1"/>
  <c r="AB1903" i="1"/>
  <c r="AB1904" i="1"/>
  <c r="AB1905" i="1"/>
  <c r="AB1906" i="1"/>
  <c r="AB1907" i="1"/>
  <c r="AB1908" i="1"/>
  <c r="AB1909" i="1"/>
  <c r="AB1910" i="1"/>
  <c r="AB1911" i="1"/>
  <c r="AB1912" i="1"/>
  <c r="AB1913" i="1"/>
  <c r="AB1914" i="1"/>
  <c r="AB1915" i="1"/>
  <c r="AB1916" i="1"/>
  <c r="AB1917" i="1"/>
  <c r="AB1918" i="1"/>
  <c r="AB1919" i="1"/>
  <c r="AB1920" i="1"/>
  <c r="AB1921" i="1"/>
  <c r="AB1922" i="1"/>
  <c r="AB1923" i="1"/>
  <c r="AB1924" i="1"/>
  <c r="AB1925" i="1"/>
  <c r="AB1926" i="1"/>
  <c r="AB1927" i="1"/>
  <c r="AB1928" i="1"/>
  <c r="AB1929" i="1"/>
  <c r="AB1930" i="1"/>
  <c r="AB1931" i="1"/>
  <c r="AB1932" i="1"/>
  <c r="AB1933" i="1"/>
  <c r="AB1934" i="1"/>
  <c r="AB1935" i="1"/>
  <c r="AB1936" i="1"/>
  <c r="AB1937" i="1"/>
  <c r="AB1938" i="1"/>
  <c r="AB1939" i="1"/>
  <c r="AB1940" i="1"/>
  <c r="AB1941" i="1"/>
  <c r="AB1942" i="1"/>
  <c r="AB1943" i="1"/>
  <c r="AB1944" i="1"/>
  <c r="AB1945" i="1"/>
  <c r="AB1946" i="1"/>
  <c r="AB1947" i="1"/>
  <c r="AB1948" i="1"/>
  <c r="AB1949" i="1"/>
  <c r="AB1950" i="1"/>
  <c r="AB1951" i="1"/>
  <c r="AB1952" i="1"/>
  <c r="AB1953" i="1"/>
  <c r="AB1954" i="1"/>
  <c r="AB1955" i="1"/>
  <c r="AB1956" i="1"/>
  <c r="AB1957" i="1"/>
  <c r="AB1958" i="1"/>
  <c r="AB1959" i="1"/>
  <c r="AB1960" i="1"/>
  <c r="AB1961" i="1"/>
  <c r="AB1962" i="1"/>
  <c r="AB1963" i="1"/>
  <c r="AB1964" i="1"/>
  <c r="AB1965" i="1"/>
  <c r="AB1966" i="1"/>
  <c r="AB1967" i="1"/>
  <c r="AB1968" i="1"/>
  <c r="AB1969" i="1"/>
  <c r="AB1970" i="1"/>
  <c r="AB1971" i="1"/>
  <c r="AB1972" i="1"/>
  <c r="AB1973" i="1"/>
  <c r="AB1974" i="1"/>
  <c r="AB1975" i="1"/>
  <c r="AB1976" i="1"/>
  <c r="AB1977" i="1"/>
  <c r="AB1978" i="1"/>
  <c r="AB1979" i="1"/>
  <c r="AB1980" i="1"/>
  <c r="AB1981" i="1"/>
  <c r="AB1982" i="1"/>
  <c r="AB1983" i="1"/>
  <c r="AB1984" i="1"/>
  <c r="AB1985" i="1"/>
  <c r="AB1986" i="1"/>
  <c r="AB1987" i="1"/>
  <c r="AB1988" i="1"/>
  <c r="AB1989" i="1"/>
  <c r="AB1990" i="1"/>
  <c r="AB1991" i="1"/>
  <c r="AB1992" i="1"/>
  <c r="AB1993" i="1"/>
  <c r="AB1994" i="1"/>
  <c r="AB1995" i="1"/>
  <c r="AB1996" i="1"/>
  <c r="AB1997" i="1"/>
  <c r="AB1998" i="1"/>
  <c r="AB1999" i="1"/>
  <c r="AB2000" i="1"/>
  <c r="AB2001" i="1"/>
  <c r="AB2002" i="1"/>
  <c r="AB2003" i="1"/>
  <c r="AB2004" i="1"/>
  <c r="AB2005" i="1"/>
  <c r="AB2006" i="1"/>
  <c r="AB2007" i="1"/>
  <c r="AB2008" i="1"/>
  <c r="AB2009" i="1"/>
  <c r="AB2010" i="1"/>
  <c r="AB2011" i="1"/>
  <c r="AB2012" i="1"/>
  <c r="AB2013" i="1"/>
  <c r="AB2014" i="1"/>
  <c r="AB2015" i="1"/>
  <c r="AB2016" i="1"/>
  <c r="AB2017" i="1"/>
  <c r="AB2018" i="1"/>
  <c r="AB2019" i="1"/>
  <c r="AB2020" i="1"/>
  <c r="AB2021" i="1"/>
  <c r="AB2022" i="1"/>
  <c r="AB2023" i="1"/>
  <c r="AB2024" i="1"/>
  <c r="AB2025" i="1"/>
  <c r="AB2026" i="1"/>
  <c r="AB2027" i="1"/>
  <c r="AB2028" i="1"/>
  <c r="AB2029" i="1"/>
  <c r="AB2030" i="1"/>
  <c r="AB2031" i="1"/>
  <c r="AB2032" i="1"/>
  <c r="AB2033" i="1"/>
  <c r="AB2034" i="1"/>
  <c r="AB2035" i="1"/>
  <c r="AB2036" i="1"/>
  <c r="AB2037" i="1"/>
  <c r="AB2038" i="1"/>
  <c r="AB2039" i="1"/>
  <c r="AB2040" i="1"/>
  <c r="AB2041" i="1"/>
  <c r="AB2042" i="1"/>
  <c r="AB2043" i="1"/>
  <c r="AB2044" i="1"/>
  <c r="AB2045" i="1"/>
  <c r="AB2046" i="1"/>
  <c r="AB2047" i="1"/>
  <c r="AB2048" i="1"/>
  <c r="AB2049" i="1"/>
  <c r="AB2050" i="1"/>
  <c r="AB2051" i="1"/>
  <c r="AB2052" i="1"/>
  <c r="AB2053" i="1"/>
  <c r="AB2054" i="1"/>
  <c r="AB2055" i="1"/>
  <c r="AB2056" i="1"/>
  <c r="AB2057" i="1"/>
  <c r="AB2058" i="1"/>
  <c r="AB2059" i="1"/>
  <c r="AB2060" i="1"/>
  <c r="AB2061" i="1"/>
  <c r="AB2062" i="1"/>
  <c r="AB2063" i="1"/>
  <c r="AB2064" i="1"/>
  <c r="AB2065" i="1"/>
  <c r="AB2066" i="1"/>
  <c r="AB2067" i="1"/>
  <c r="AB2068" i="1"/>
  <c r="AB2069" i="1"/>
  <c r="AB2070" i="1"/>
  <c r="AB2071" i="1"/>
  <c r="AB2072" i="1"/>
  <c r="AB2073" i="1"/>
  <c r="AB2074" i="1"/>
  <c r="AB2075" i="1"/>
  <c r="AB2076" i="1"/>
  <c r="AB2077" i="1"/>
  <c r="AB2078" i="1"/>
  <c r="AB2079" i="1"/>
  <c r="AB2080" i="1"/>
  <c r="AB2081" i="1"/>
  <c r="AB2082" i="1"/>
  <c r="AB2083" i="1"/>
  <c r="AB2084" i="1"/>
  <c r="AB2085" i="1"/>
  <c r="AB2086" i="1"/>
  <c r="AB2087" i="1"/>
  <c r="AB2088" i="1"/>
  <c r="AB2089" i="1"/>
  <c r="AB2090" i="1"/>
  <c r="AB2091" i="1"/>
  <c r="AB2092" i="1"/>
  <c r="AB2093" i="1"/>
  <c r="AB2094" i="1"/>
  <c r="AB2095" i="1"/>
  <c r="AB2096" i="1"/>
  <c r="AB2097" i="1"/>
  <c r="AB2098" i="1"/>
  <c r="AB2099" i="1"/>
  <c r="AB2100" i="1"/>
  <c r="AB2101" i="1"/>
  <c r="AB2102" i="1"/>
  <c r="AB2103" i="1"/>
  <c r="AB2104" i="1"/>
  <c r="AB2105" i="1"/>
  <c r="AB2106" i="1"/>
  <c r="AB2107" i="1"/>
  <c r="AB2108" i="1"/>
  <c r="AB2109" i="1"/>
  <c r="AB2110" i="1"/>
  <c r="AB2111" i="1"/>
  <c r="AB2112" i="1"/>
  <c r="AB2113" i="1"/>
  <c r="AB2114" i="1"/>
  <c r="AB2115" i="1"/>
  <c r="AB2116" i="1"/>
  <c r="AB2117" i="1"/>
  <c r="AB2118" i="1"/>
  <c r="AB2119" i="1"/>
  <c r="AB2120" i="1"/>
  <c r="AB2121" i="1"/>
  <c r="AB2122" i="1"/>
  <c r="AB2123" i="1"/>
  <c r="AB2124" i="1"/>
  <c r="AB2125" i="1"/>
  <c r="AB2126" i="1"/>
  <c r="AB2127" i="1"/>
  <c r="AB2128" i="1"/>
  <c r="AB2129" i="1"/>
  <c r="AB2130" i="1"/>
  <c r="AB2131" i="1"/>
  <c r="AB2132" i="1"/>
  <c r="AB2133" i="1"/>
  <c r="AB2134" i="1"/>
  <c r="AB2135" i="1"/>
  <c r="AB2136" i="1"/>
  <c r="AB2137" i="1"/>
  <c r="AB2138" i="1"/>
  <c r="AB2139" i="1"/>
  <c r="AB2140" i="1"/>
  <c r="AB2141" i="1"/>
  <c r="AB2142" i="1"/>
  <c r="AB2143" i="1"/>
  <c r="AB2144" i="1"/>
  <c r="AB2145" i="1"/>
  <c r="AB2146" i="1"/>
  <c r="AB2147" i="1"/>
  <c r="AB2148" i="1"/>
  <c r="AB2149" i="1"/>
  <c r="AB2150" i="1"/>
  <c r="AB2151" i="1"/>
  <c r="AB2152" i="1"/>
  <c r="AB2153" i="1"/>
  <c r="AB2154" i="1"/>
  <c r="AB2155" i="1"/>
  <c r="AB2156" i="1"/>
  <c r="AB2157" i="1"/>
  <c r="AB2158" i="1"/>
  <c r="AB2159" i="1"/>
  <c r="AB2160" i="1"/>
  <c r="AB2161" i="1"/>
  <c r="AB2162" i="1"/>
  <c r="AB2163" i="1"/>
  <c r="AB2164" i="1"/>
  <c r="AB2165" i="1"/>
  <c r="AB2166" i="1"/>
  <c r="AB2167" i="1"/>
  <c r="AB2168" i="1"/>
  <c r="AB2169" i="1"/>
  <c r="AB2170" i="1"/>
  <c r="AB2171" i="1"/>
  <c r="AB2172" i="1"/>
  <c r="AB2173" i="1"/>
  <c r="AB2174" i="1"/>
  <c r="AB2175" i="1"/>
  <c r="AB2176" i="1"/>
  <c r="AB2177" i="1"/>
  <c r="AB2178" i="1"/>
  <c r="AB2179" i="1"/>
  <c r="AB2180" i="1"/>
  <c r="AB2181" i="1"/>
  <c r="AB2182" i="1"/>
  <c r="AB2183" i="1"/>
  <c r="AB2184" i="1"/>
  <c r="AB2185" i="1"/>
  <c r="AB2186" i="1"/>
  <c r="AB2187" i="1"/>
  <c r="AB2188" i="1"/>
  <c r="AB2189" i="1"/>
  <c r="AB2190" i="1"/>
  <c r="AB2191" i="1"/>
  <c r="AB2192" i="1"/>
  <c r="AB2193" i="1"/>
  <c r="AB2194" i="1"/>
  <c r="AB2195" i="1"/>
  <c r="AB2196" i="1"/>
  <c r="AB2197" i="1"/>
  <c r="AB2198" i="1"/>
  <c r="AB2199" i="1"/>
  <c r="AB2200" i="1"/>
  <c r="AB2201" i="1"/>
  <c r="AB2202" i="1"/>
  <c r="AB2203" i="1"/>
  <c r="AB2204" i="1"/>
  <c r="AB2205" i="1"/>
  <c r="AB2206" i="1"/>
  <c r="AB2207" i="1"/>
  <c r="AB2208" i="1"/>
  <c r="AB2209" i="1"/>
  <c r="AB2210" i="1"/>
  <c r="AB2211" i="1"/>
  <c r="AB2212" i="1"/>
  <c r="AB2213" i="1"/>
  <c r="AB2214" i="1"/>
  <c r="AB2215" i="1"/>
  <c r="AB2216" i="1"/>
  <c r="AB2217" i="1"/>
  <c r="AB2218" i="1"/>
  <c r="AB2219" i="1"/>
  <c r="AB2220" i="1"/>
  <c r="AB2221" i="1"/>
  <c r="AB2222" i="1"/>
  <c r="AB2223" i="1"/>
  <c r="AB2224" i="1"/>
  <c r="AB2225" i="1"/>
  <c r="AB2226" i="1"/>
  <c r="AB2227" i="1"/>
  <c r="AB2228" i="1"/>
  <c r="AB2229" i="1"/>
  <c r="AB2230" i="1"/>
  <c r="AB2231" i="1"/>
  <c r="AB2232" i="1"/>
  <c r="AB2233" i="1"/>
  <c r="AB2234" i="1"/>
  <c r="AB2235" i="1"/>
  <c r="AB2236" i="1"/>
  <c r="AB2237" i="1"/>
  <c r="AB2238" i="1"/>
  <c r="AB2239" i="1"/>
  <c r="AB2240" i="1"/>
  <c r="AB2241" i="1"/>
  <c r="AB2242" i="1"/>
  <c r="AB2243" i="1"/>
  <c r="AB2244" i="1"/>
  <c r="AB2245" i="1"/>
  <c r="AB2246" i="1"/>
  <c r="AB2247" i="1"/>
  <c r="AB2248" i="1"/>
  <c r="AB2249" i="1"/>
  <c r="AB2250" i="1"/>
  <c r="AB2251" i="1"/>
  <c r="AB2252" i="1"/>
  <c r="AB2253" i="1"/>
  <c r="AB2254"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AB2" i="1"/>
  <c r="AA2" i="1"/>
  <c r="Z2" i="1"/>
  <c r="Y2" i="1"/>
  <c r="X2"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V2"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 i="1"/>
  <c r="S2254" i="1"/>
  <c r="S2253" i="1"/>
  <c r="S2252" i="1"/>
  <c r="S2251" i="1"/>
  <c r="S2250" i="1"/>
  <c r="S2249" i="1"/>
  <c r="S2248" i="1"/>
  <c r="S2247" i="1"/>
  <c r="S2246" i="1"/>
  <c r="S2245" i="1"/>
  <c r="S2244" i="1"/>
  <c r="S2243" i="1"/>
  <c r="S2242" i="1"/>
  <c r="S2241" i="1"/>
  <c r="S2240" i="1"/>
  <c r="S2239" i="1"/>
  <c r="S2238" i="1"/>
  <c r="S2237" i="1"/>
  <c r="S2236" i="1"/>
  <c r="S2235" i="1"/>
  <c r="S2234" i="1"/>
  <c r="S2233" i="1"/>
  <c r="S2232" i="1"/>
  <c r="S2231" i="1"/>
  <c r="S2230" i="1"/>
  <c r="S2229" i="1"/>
  <c r="S2228" i="1"/>
  <c r="S2227" i="1"/>
  <c r="S2226" i="1"/>
  <c r="S2225" i="1"/>
  <c r="S2224" i="1"/>
  <c r="S2223" i="1"/>
  <c r="S2222" i="1"/>
  <c r="S2221" i="1"/>
  <c r="S2220" i="1"/>
  <c r="S2219" i="1"/>
  <c r="S2218" i="1"/>
  <c r="S2217" i="1"/>
  <c r="S2216" i="1"/>
  <c r="S2215" i="1"/>
  <c r="S2214" i="1"/>
  <c r="S2213" i="1"/>
  <c r="S2212" i="1"/>
  <c r="S2211" i="1"/>
  <c r="S2210" i="1"/>
  <c r="S2209" i="1"/>
  <c r="S2208" i="1"/>
  <c r="S2207" i="1"/>
  <c r="S2206" i="1"/>
  <c r="S2205" i="1"/>
  <c r="S2204" i="1"/>
  <c r="S2203" i="1"/>
  <c r="S2202" i="1"/>
  <c r="S2201" i="1"/>
  <c r="S2200" i="1"/>
  <c r="S2199" i="1"/>
  <c r="S2198" i="1"/>
  <c r="S2197" i="1"/>
  <c r="S2196" i="1"/>
  <c r="S2195" i="1"/>
  <c r="S2194" i="1"/>
  <c r="S2193" i="1"/>
  <c r="S2192" i="1"/>
  <c r="S2191" i="1"/>
  <c r="S2190" i="1"/>
  <c r="S2189" i="1"/>
  <c r="S2188" i="1"/>
  <c r="S2187" i="1"/>
  <c r="S2186" i="1"/>
  <c r="S2185" i="1"/>
  <c r="S2184" i="1"/>
  <c r="S2183" i="1"/>
  <c r="S2182" i="1"/>
  <c r="S2181" i="1"/>
  <c r="S2180" i="1"/>
  <c r="S2179" i="1"/>
  <c r="S2178" i="1"/>
  <c r="S2177" i="1"/>
  <c r="S2176" i="1"/>
  <c r="S2175" i="1"/>
  <c r="S2174" i="1"/>
  <c r="S2173" i="1"/>
  <c r="S2172" i="1"/>
  <c r="S2171" i="1"/>
  <c r="S2170" i="1"/>
  <c r="S2169" i="1"/>
  <c r="S2168" i="1"/>
  <c r="S2167" i="1"/>
  <c r="S2166" i="1"/>
  <c r="S2165" i="1"/>
  <c r="S2164" i="1"/>
  <c r="S2163" i="1"/>
  <c r="S2162" i="1"/>
  <c r="S2161" i="1"/>
  <c r="S2160" i="1"/>
  <c r="S2159" i="1"/>
  <c r="S2158" i="1"/>
  <c r="S2157" i="1"/>
  <c r="S2156" i="1"/>
  <c r="S2155" i="1"/>
  <c r="S2154" i="1"/>
  <c r="S2153" i="1"/>
  <c r="S2152" i="1"/>
  <c r="S2151" i="1"/>
  <c r="S2150" i="1"/>
  <c r="S2149" i="1"/>
  <c r="S2148" i="1"/>
  <c r="S2147" i="1"/>
  <c r="S2146" i="1"/>
  <c r="S2145" i="1"/>
  <c r="S2144" i="1"/>
  <c r="S2143" i="1"/>
  <c r="S2142" i="1"/>
  <c r="S2141" i="1"/>
  <c r="S2140" i="1"/>
  <c r="S2139" i="1"/>
  <c r="S2138" i="1"/>
  <c r="S2137" i="1"/>
  <c r="S2136" i="1"/>
  <c r="S2135" i="1"/>
  <c r="S2134" i="1"/>
  <c r="S2133" i="1"/>
  <c r="S2132" i="1"/>
  <c r="S2131" i="1"/>
  <c r="S2130" i="1"/>
  <c r="S2129" i="1"/>
  <c r="S2128" i="1"/>
  <c r="S2127" i="1"/>
  <c r="S2126" i="1"/>
  <c r="S2125" i="1"/>
  <c r="S2124" i="1"/>
  <c r="S2123" i="1"/>
  <c r="S2122" i="1"/>
  <c r="S2121" i="1"/>
  <c r="S2120" i="1"/>
  <c r="S2119" i="1"/>
  <c r="S2118" i="1"/>
  <c r="S2117" i="1"/>
  <c r="S2116" i="1"/>
  <c r="S2115" i="1"/>
  <c r="S2114" i="1"/>
  <c r="S2113" i="1"/>
  <c r="S2112" i="1"/>
  <c r="S2111" i="1"/>
  <c r="S2110" i="1"/>
  <c r="S2109" i="1"/>
  <c r="S2108" i="1"/>
  <c r="S2107" i="1"/>
  <c r="S2106" i="1"/>
  <c r="S2105" i="1"/>
  <c r="S2104" i="1"/>
  <c r="S2103" i="1"/>
  <c r="S2102" i="1"/>
  <c r="S2101" i="1"/>
  <c r="S2100" i="1"/>
  <c r="S2099" i="1"/>
  <c r="S2098" i="1"/>
  <c r="S2097" i="1"/>
  <c r="S2096" i="1"/>
  <c r="S2095" i="1"/>
  <c r="S2094" i="1"/>
  <c r="S2093" i="1"/>
  <c r="S2092" i="1"/>
  <c r="S2091" i="1"/>
  <c r="S2090" i="1"/>
  <c r="S2089" i="1"/>
  <c r="S2088" i="1"/>
  <c r="S2087" i="1"/>
  <c r="S2086" i="1"/>
  <c r="S2085" i="1"/>
  <c r="S2084" i="1"/>
  <c r="S2083" i="1"/>
  <c r="S2082" i="1"/>
  <c r="S2081" i="1"/>
  <c r="S2080" i="1"/>
  <c r="S2079" i="1"/>
  <c r="S2078" i="1"/>
  <c r="S2077" i="1"/>
  <c r="S2076" i="1"/>
  <c r="S2075" i="1"/>
  <c r="S2074" i="1"/>
  <c r="S2073" i="1"/>
  <c r="S2072" i="1"/>
  <c r="S2071" i="1"/>
  <c r="S2070" i="1"/>
  <c r="S2069" i="1"/>
  <c r="S2068" i="1"/>
  <c r="S2067" i="1"/>
  <c r="S2066" i="1"/>
  <c r="S2065" i="1"/>
  <c r="S2064" i="1"/>
  <c r="S2063" i="1"/>
  <c r="S2062" i="1"/>
  <c r="S2061" i="1"/>
  <c r="S2060" i="1"/>
  <c r="S2059" i="1"/>
  <c r="S2058" i="1"/>
  <c r="S2057" i="1"/>
  <c r="S2056" i="1"/>
  <c r="S2055" i="1"/>
  <c r="S2054" i="1"/>
  <c r="S2053" i="1"/>
  <c r="S2052" i="1"/>
  <c r="S2051" i="1"/>
  <c r="S2050" i="1"/>
  <c r="S2049" i="1"/>
  <c r="S2048" i="1"/>
  <c r="S2047" i="1"/>
  <c r="S2046" i="1"/>
  <c r="S2045" i="1"/>
  <c r="S2044" i="1"/>
  <c r="S2043" i="1"/>
  <c r="S2042" i="1"/>
  <c r="S2041" i="1"/>
  <c r="S2040" i="1"/>
  <c r="S2039" i="1"/>
  <c r="S2038" i="1"/>
  <c r="S2037" i="1"/>
  <c r="S2036" i="1"/>
  <c r="S2035" i="1"/>
  <c r="S2034" i="1"/>
  <c r="S2033" i="1"/>
  <c r="S2032" i="1"/>
  <c r="S2031" i="1"/>
  <c r="S2030" i="1"/>
  <c r="S2029" i="1"/>
  <c r="S2028" i="1"/>
  <c r="S2027" i="1"/>
  <c r="S2026" i="1"/>
  <c r="S2025" i="1"/>
  <c r="S2024" i="1"/>
  <c r="S2023" i="1"/>
  <c r="S2022" i="1"/>
  <c r="S2021" i="1"/>
  <c r="S2020" i="1"/>
  <c r="S2019" i="1"/>
  <c r="S2018" i="1"/>
  <c r="S2017" i="1"/>
  <c r="S2016" i="1"/>
  <c r="S2015" i="1"/>
  <c r="S2014" i="1"/>
  <c r="S2013" i="1"/>
  <c r="S2012" i="1"/>
  <c r="S2011" i="1"/>
  <c r="S2010" i="1"/>
  <c r="S2009" i="1"/>
  <c r="S2008" i="1"/>
  <c r="S2007" i="1"/>
  <c r="S2006" i="1"/>
  <c r="S2005" i="1"/>
  <c r="S2004" i="1"/>
  <c r="S2003" i="1"/>
  <c r="S2002" i="1"/>
  <c r="S2001" i="1"/>
  <c r="S2000" i="1"/>
  <c r="S1999" i="1"/>
  <c r="S1998" i="1"/>
  <c r="S1997" i="1"/>
  <c r="S1996" i="1"/>
  <c r="S1995" i="1"/>
  <c r="S1994" i="1"/>
  <c r="S1993" i="1"/>
  <c r="S1992" i="1"/>
  <c r="S1991" i="1"/>
  <c r="S1990" i="1"/>
  <c r="S1989" i="1"/>
  <c r="S1988" i="1"/>
  <c r="S1987" i="1"/>
  <c r="S1986" i="1"/>
  <c r="S1985" i="1"/>
  <c r="S1984" i="1"/>
  <c r="S1983" i="1"/>
  <c r="S1982" i="1"/>
  <c r="S1981" i="1"/>
  <c r="S1980" i="1"/>
  <c r="S1979" i="1"/>
  <c r="S1978" i="1"/>
  <c r="S1977" i="1"/>
  <c r="S1976" i="1"/>
  <c r="S1975" i="1"/>
  <c r="S1974" i="1"/>
  <c r="S1973" i="1"/>
  <c r="S1972" i="1"/>
  <c r="S1971" i="1"/>
  <c r="S1970" i="1"/>
  <c r="S1969" i="1"/>
  <c r="S1968" i="1"/>
  <c r="S1967" i="1"/>
  <c r="S1966" i="1"/>
  <c r="S1965" i="1"/>
  <c r="S1964" i="1"/>
  <c r="S1963" i="1"/>
  <c r="S1962" i="1"/>
  <c r="S1961" i="1"/>
  <c r="S1960" i="1"/>
  <c r="S1959" i="1"/>
  <c r="S1958" i="1"/>
  <c r="S1957" i="1"/>
  <c r="S1956" i="1"/>
  <c r="S1955" i="1"/>
  <c r="S1954" i="1"/>
  <c r="S1953" i="1"/>
  <c r="S1952" i="1"/>
  <c r="S1951" i="1"/>
  <c r="S1950" i="1"/>
  <c r="S1949" i="1"/>
  <c r="S1948" i="1"/>
  <c r="S1947" i="1"/>
  <c r="S1946" i="1"/>
  <c r="S1945" i="1"/>
  <c r="S1944" i="1"/>
  <c r="S1943" i="1"/>
  <c r="S1942" i="1"/>
  <c r="S1941" i="1"/>
  <c r="S1940" i="1"/>
  <c r="S1939" i="1"/>
  <c r="S1938" i="1"/>
  <c r="S1937" i="1"/>
  <c r="S1936" i="1"/>
  <c r="S1935" i="1"/>
  <c r="S1934" i="1"/>
  <c r="S1933" i="1"/>
  <c r="S1932" i="1"/>
  <c r="S1931" i="1"/>
  <c r="S1930" i="1"/>
  <c r="S1929" i="1"/>
  <c r="S1928" i="1"/>
  <c r="S1927" i="1"/>
  <c r="S1926" i="1"/>
  <c r="S1925" i="1"/>
  <c r="S1924" i="1"/>
  <c r="S1923" i="1"/>
  <c r="S1922" i="1"/>
  <c r="S1921" i="1"/>
  <c r="S1920" i="1"/>
  <c r="S1919" i="1"/>
  <c r="S1918" i="1"/>
  <c r="S1917" i="1"/>
  <c r="S1916" i="1"/>
  <c r="S1915" i="1"/>
  <c r="S1914" i="1"/>
  <c r="S1913" i="1"/>
  <c r="S1912" i="1"/>
  <c r="S1911" i="1"/>
  <c r="S1910" i="1"/>
  <c r="S1909" i="1"/>
  <c r="S1908" i="1"/>
  <c r="S1907" i="1"/>
  <c r="S1906" i="1"/>
  <c r="S1905" i="1"/>
  <c r="S1904" i="1"/>
  <c r="S1903" i="1"/>
  <c r="S1902" i="1"/>
  <c r="S1901" i="1"/>
  <c r="S1900" i="1"/>
  <c r="S1899" i="1"/>
  <c r="S1898" i="1"/>
  <c r="S1897" i="1"/>
  <c r="S1896" i="1"/>
  <c r="S1895" i="1"/>
  <c r="S1894" i="1"/>
  <c r="S1893" i="1"/>
  <c r="S1892" i="1"/>
  <c r="S1891" i="1"/>
  <c r="S1890" i="1"/>
  <c r="S1889" i="1"/>
  <c r="S1888" i="1"/>
  <c r="S1887" i="1"/>
  <c r="S1886" i="1"/>
  <c r="S1885" i="1"/>
  <c r="S1884" i="1"/>
  <c r="S1883" i="1"/>
  <c r="S1882" i="1"/>
  <c r="S1881" i="1"/>
  <c r="S1880" i="1"/>
  <c r="S1879" i="1"/>
  <c r="S1878" i="1"/>
  <c r="S1877" i="1"/>
  <c r="S1876" i="1"/>
  <c r="S1875" i="1"/>
  <c r="S1874" i="1"/>
  <c r="S1873" i="1"/>
  <c r="S1872" i="1"/>
  <c r="S1871" i="1"/>
  <c r="S1870" i="1"/>
  <c r="S1869" i="1"/>
  <c r="S1868" i="1"/>
  <c r="S1867" i="1"/>
  <c r="S1866" i="1"/>
  <c r="S1865" i="1"/>
  <c r="S1864" i="1"/>
  <c r="S1863" i="1"/>
  <c r="S1862" i="1"/>
  <c r="S1861" i="1"/>
  <c r="S1860" i="1"/>
  <c r="S1859" i="1"/>
  <c r="S1858" i="1"/>
  <c r="S1857" i="1"/>
  <c r="S1856" i="1"/>
  <c r="S1855" i="1"/>
  <c r="S1854" i="1"/>
  <c r="S1853" i="1"/>
  <c r="S1852" i="1"/>
  <c r="S1851" i="1"/>
  <c r="S1850" i="1"/>
  <c r="S1849" i="1"/>
  <c r="S1848" i="1"/>
  <c r="S1847" i="1"/>
  <c r="S1846" i="1"/>
  <c r="S1845" i="1"/>
  <c r="S1844" i="1"/>
  <c r="S1843" i="1"/>
  <c r="S1842" i="1"/>
  <c r="S1841" i="1"/>
  <c r="S1840" i="1"/>
  <c r="S1839" i="1"/>
  <c r="S1838" i="1"/>
  <c r="S1837" i="1"/>
  <c r="S1836" i="1"/>
  <c r="S1835" i="1"/>
  <c r="S1834" i="1"/>
  <c r="S1833" i="1"/>
  <c r="S1832" i="1"/>
  <c r="S1831" i="1"/>
  <c r="S1830" i="1"/>
  <c r="S1829" i="1"/>
  <c r="S1828" i="1"/>
  <c r="S1827" i="1"/>
  <c r="S1826" i="1"/>
  <c r="S1825" i="1"/>
  <c r="S1824" i="1"/>
  <c r="S1823" i="1"/>
  <c r="S1822" i="1"/>
  <c r="S1821" i="1"/>
  <c r="S1820" i="1"/>
  <c r="S1819" i="1"/>
  <c r="S1818" i="1"/>
  <c r="S1817" i="1"/>
  <c r="S1816" i="1"/>
  <c r="S1815" i="1"/>
  <c r="S1814" i="1"/>
  <c r="S1813" i="1"/>
  <c r="S1812" i="1"/>
  <c r="S1811" i="1"/>
  <c r="S1810" i="1"/>
  <c r="S1809" i="1"/>
  <c r="S1808" i="1"/>
  <c r="S1807" i="1"/>
  <c r="S1806" i="1"/>
  <c r="S1805" i="1"/>
  <c r="S1804" i="1"/>
  <c r="S1803" i="1"/>
  <c r="S1802" i="1"/>
  <c r="S1801" i="1"/>
  <c r="S1800" i="1"/>
  <c r="S1799" i="1"/>
  <c r="S1798" i="1"/>
  <c r="S1797" i="1"/>
  <c r="S1796" i="1"/>
  <c r="S1795" i="1"/>
  <c r="S1794" i="1"/>
  <c r="S1793" i="1"/>
  <c r="S1792" i="1"/>
  <c r="S1791" i="1"/>
  <c r="S1790" i="1"/>
  <c r="S1789" i="1"/>
  <c r="S1788" i="1"/>
  <c r="S1787" i="1"/>
  <c r="S1786" i="1"/>
  <c r="S1785" i="1"/>
  <c r="S1784" i="1"/>
  <c r="S1783" i="1"/>
  <c r="S1782" i="1"/>
  <c r="S1781" i="1"/>
  <c r="S1780" i="1"/>
  <c r="S1779" i="1"/>
  <c r="S1778" i="1"/>
  <c r="S1777" i="1"/>
  <c r="S1776" i="1"/>
  <c r="S1775" i="1"/>
  <c r="S1774" i="1"/>
  <c r="S1773" i="1"/>
  <c r="S1772" i="1"/>
  <c r="S1771" i="1"/>
  <c r="S1770" i="1"/>
  <c r="S1769" i="1"/>
  <c r="S1768" i="1"/>
  <c r="S1767" i="1"/>
  <c r="S1766" i="1"/>
  <c r="S1765" i="1"/>
  <c r="S1764" i="1"/>
  <c r="S1763" i="1"/>
  <c r="S1762" i="1"/>
  <c r="S1761" i="1"/>
  <c r="S1760" i="1"/>
  <c r="S1759" i="1"/>
  <c r="S1758" i="1"/>
  <c r="S1757" i="1"/>
  <c r="S1756" i="1"/>
  <c r="S1755" i="1"/>
  <c r="S1754" i="1"/>
  <c r="S1753" i="1"/>
  <c r="S1752" i="1"/>
  <c r="S1751" i="1"/>
  <c r="S1750" i="1"/>
  <c r="S1749" i="1"/>
  <c r="S1748" i="1"/>
  <c r="S1747" i="1"/>
  <c r="S1746" i="1"/>
  <c r="S1745" i="1"/>
  <c r="S1744" i="1"/>
  <c r="S1743" i="1"/>
  <c r="S1742" i="1"/>
  <c r="S1741" i="1"/>
  <c r="S1740" i="1"/>
  <c r="S1739" i="1"/>
  <c r="S1738" i="1"/>
  <c r="S1737" i="1"/>
  <c r="S1736" i="1"/>
  <c r="S1735" i="1"/>
  <c r="S1734" i="1"/>
  <c r="S1733" i="1"/>
  <c r="S1732" i="1"/>
  <c r="S1731" i="1"/>
  <c r="S1730" i="1"/>
  <c r="S1729" i="1"/>
  <c r="S1728" i="1"/>
  <c r="S1727" i="1"/>
  <c r="S1726" i="1"/>
  <c r="S1725" i="1"/>
  <c r="S1724" i="1"/>
  <c r="S1723" i="1"/>
  <c r="S1722" i="1"/>
  <c r="S1721" i="1"/>
  <c r="S1720" i="1"/>
  <c r="S1719" i="1"/>
  <c r="S1718" i="1"/>
  <c r="S1717" i="1"/>
  <c r="S1716" i="1"/>
  <c r="S1715" i="1"/>
  <c r="S1714" i="1"/>
  <c r="S1713" i="1"/>
  <c r="S1712" i="1"/>
  <c r="S1711" i="1"/>
  <c r="S1710" i="1"/>
  <c r="S1709" i="1"/>
  <c r="S1708" i="1"/>
  <c r="S1707" i="1"/>
  <c r="S1706" i="1"/>
  <c r="S1705" i="1"/>
  <c r="S1704" i="1"/>
  <c r="S1703" i="1"/>
  <c r="S1702" i="1"/>
  <c r="S1701" i="1"/>
  <c r="S1700" i="1"/>
  <c r="S1699" i="1"/>
  <c r="S1698" i="1"/>
  <c r="S1697" i="1"/>
  <c r="S1696" i="1"/>
  <c r="S1695" i="1"/>
  <c r="S1694" i="1"/>
  <c r="S1693" i="1"/>
  <c r="S1692" i="1"/>
  <c r="S1691" i="1"/>
  <c r="S1690" i="1"/>
  <c r="S1689" i="1"/>
  <c r="S1688" i="1"/>
  <c r="S1687" i="1"/>
  <c r="S1686" i="1"/>
  <c r="S1685" i="1"/>
  <c r="S1684" i="1"/>
  <c r="S1683" i="1"/>
  <c r="S1682" i="1"/>
  <c r="S1681" i="1"/>
  <c r="S1680" i="1"/>
  <c r="S1679" i="1"/>
  <c r="S1678" i="1"/>
  <c r="S1677" i="1"/>
  <c r="S1676" i="1"/>
  <c r="S1675" i="1"/>
  <c r="S1674" i="1"/>
  <c r="S1673" i="1"/>
  <c r="S1672" i="1"/>
  <c r="S1671" i="1"/>
  <c r="S1670" i="1"/>
  <c r="S1669" i="1"/>
  <c r="S1668" i="1"/>
  <c r="S1667" i="1"/>
  <c r="S1666" i="1"/>
  <c r="S1665" i="1"/>
  <c r="S1664" i="1"/>
  <c r="S1663" i="1"/>
  <c r="S1662" i="1"/>
  <c r="S1661" i="1"/>
  <c r="S1660" i="1"/>
  <c r="S1659" i="1"/>
  <c r="S1658" i="1"/>
  <c r="S1657" i="1"/>
  <c r="S1656" i="1"/>
  <c r="S1655" i="1"/>
  <c r="S1654" i="1"/>
  <c r="S1653" i="1"/>
  <c r="S1652" i="1"/>
  <c r="S1651" i="1"/>
  <c r="S1650" i="1"/>
  <c r="S1649" i="1"/>
  <c r="S1648" i="1"/>
  <c r="S1647" i="1"/>
  <c r="S1646" i="1"/>
  <c r="S1645" i="1"/>
  <c r="S1644" i="1"/>
  <c r="S1643" i="1"/>
  <c r="S1642" i="1"/>
  <c r="S1641" i="1"/>
  <c r="S1640" i="1"/>
  <c r="S1639" i="1"/>
  <c r="S1638" i="1"/>
  <c r="S1637" i="1"/>
  <c r="S1636" i="1"/>
  <c r="S1635" i="1"/>
  <c r="S1634" i="1"/>
  <c r="S1633" i="1"/>
  <c r="S1632" i="1"/>
  <c r="S1631" i="1"/>
  <c r="S1630" i="1"/>
  <c r="S1629" i="1"/>
  <c r="S1628" i="1"/>
  <c r="S1627" i="1"/>
  <c r="S1626" i="1"/>
  <c r="S1625" i="1"/>
  <c r="S1624" i="1"/>
  <c r="S1623" i="1"/>
  <c r="S1622" i="1"/>
  <c r="S1621" i="1"/>
  <c r="S1620" i="1"/>
  <c r="S1619" i="1"/>
  <c r="S1618" i="1"/>
  <c r="S1617" i="1"/>
  <c r="S1616" i="1"/>
  <c r="S1615" i="1"/>
  <c r="S1614" i="1"/>
  <c r="S1613" i="1"/>
  <c r="S1612" i="1"/>
  <c r="S1611" i="1"/>
  <c r="S1610" i="1"/>
  <c r="S1609" i="1"/>
  <c r="S1608" i="1"/>
  <c r="S1607" i="1"/>
  <c r="S1606" i="1"/>
  <c r="S1605" i="1"/>
  <c r="S1604" i="1"/>
  <c r="S1603" i="1"/>
  <c r="S1602" i="1"/>
  <c r="S1601" i="1"/>
  <c r="S1600" i="1"/>
  <c r="S1599" i="1"/>
  <c r="S1598" i="1"/>
  <c r="S1597" i="1"/>
  <c r="S1596" i="1"/>
  <c r="S1595" i="1"/>
  <c r="S1594" i="1"/>
  <c r="S1593" i="1"/>
  <c r="S1592" i="1"/>
  <c r="S1591" i="1"/>
  <c r="S1590" i="1"/>
  <c r="S1589" i="1"/>
  <c r="S1588" i="1"/>
  <c r="S1587" i="1"/>
  <c r="S1586" i="1"/>
  <c r="S1585" i="1"/>
  <c r="S1584" i="1"/>
  <c r="S1583" i="1"/>
  <c r="S1582" i="1"/>
  <c r="S1581" i="1"/>
  <c r="S1580" i="1"/>
  <c r="S1579" i="1"/>
  <c r="S1578" i="1"/>
  <c r="S1577" i="1"/>
  <c r="S1576" i="1"/>
  <c r="S1575" i="1"/>
  <c r="S1574" i="1"/>
  <c r="S1573" i="1"/>
  <c r="S1572" i="1"/>
  <c r="S1571" i="1"/>
  <c r="S1570" i="1"/>
  <c r="S1569" i="1"/>
  <c r="S1568" i="1"/>
  <c r="S1567" i="1"/>
  <c r="S1566" i="1"/>
  <c r="S1565" i="1"/>
  <c r="S1564" i="1"/>
  <c r="S1563" i="1"/>
  <c r="S1562" i="1"/>
  <c r="S1561" i="1"/>
  <c r="S1560" i="1"/>
  <c r="S1559" i="1"/>
  <c r="S1558" i="1"/>
  <c r="S1557" i="1"/>
  <c r="S1556" i="1"/>
  <c r="S1555" i="1"/>
  <c r="S1554" i="1"/>
  <c r="S1553" i="1"/>
  <c r="S1552" i="1"/>
  <c r="S1551" i="1"/>
  <c r="S1550" i="1"/>
  <c r="S1549" i="1"/>
  <c r="S1548" i="1"/>
  <c r="S1547" i="1"/>
  <c r="S1546" i="1"/>
  <c r="S1545" i="1"/>
  <c r="S1544" i="1"/>
  <c r="S1543" i="1"/>
  <c r="S1542" i="1"/>
  <c r="S1541" i="1"/>
  <c r="S1540" i="1"/>
  <c r="S1539" i="1"/>
  <c r="S1538" i="1"/>
  <c r="S1537" i="1"/>
  <c r="S1536" i="1"/>
  <c r="S1535" i="1"/>
  <c r="S1534" i="1"/>
  <c r="S1533" i="1"/>
  <c r="S1532" i="1"/>
  <c r="S1531" i="1"/>
  <c r="S1530" i="1"/>
  <c r="S1529" i="1"/>
  <c r="S1528" i="1"/>
  <c r="S1527" i="1"/>
  <c r="S1526" i="1"/>
  <c r="S1525" i="1"/>
  <c r="S1524" i="1"/>
  <c r="S1523" i="1"/>
  <c r="S1522" i="1"/>
  <c r="S1521" i="1"/>
  <c r="S1520" i="1"/>
  <c r="S1519" i="1"/>
  <c r="S1518" i="1"/>
  <c r="S1517" i="1"/>
  <c r="S1516" i="1"/>
  <c r="S1515" i="1"/>
  <c r="S1514" i="1"/>
  <c r="S1513" i="1"/>
  <c r="S1512" i="1"/>
  <c r="S1511" i="1"/>
  <c r="S1510" i="1"/>
  <c r="S1509" i="1"/>
  <c r="S1508" i="1"/>
  <c r="S1507" i="1"/>
  <c r="S1506" i="1"/>
  <c r="S1505" i="1"/>
  <c r="S1504" i="1"/>
  <c r="S1503" i="1"/>
  <c r="S1502" i="1"/>
  <c r="S1501" i="1"/>
  <c r="S1500" i="1"/>
  <c r="S1499" i="1"/>
  <c r="S1498" i="1"/>
  <c r="S1497" i="1"/>
  <c r="S1496" i="1"/>
  <c r="S1495" i="1"/>
  <c r="S1494" i="1"/>
  <c r="S1493" i="1"/>
  <c r="S1492" i="1"/>
  <c r="S1491" i="1"/>
  <c r="S1490" i="1"/>
  <c r="S1489" i="1"/>
  <c r="S1488" i="1"/>
  <c r="S1487" i="1"/>
  <c r="S1486" i="1"/>
  <c r="S1485" i="1"/>
  <c r="S1484" i="1"/>
  <c r="S1483" i="1"/>
  <c r="S1482" i="1"/>
  <c r="S1481" i="1"/>
  <c r="S1480" i="1"/>
  <c r="S1479" i="1"/>
  <c r="S1478" i="1"/>
  <c r="S1477" i="1"/>
  <c r="S1476" i="1"/>
  <c r="S1475" i="1"/>
  <c r="S1474" i="1"/>
  <c r="S1473" i="1"/>
  <c r="S1472" i="1"/>
  <c r="S1471" i="1"/>
  <c r="S1470" i="1"/>
  <c r="S1469" i="1"/>
  <c r="S1468" i="1"/>
  <c r="S1467" i="1"/>
  <c r="S1466" i="1"/>
  <c r="S1465" i="1"/>
  <c r="S1464" i="1"/>
  <c r="S1463" i="1"/>
  <c r="S1462" i="1"/>
  <c r="S1461" i="1"/>
  <c r="S1460" i="1"/>
  <c r="S1459" i="1"/>
  <c r="S1458" i="1"/>
  <c r="S1457" i="1"/>
  <c r="S1456" i="1"/>
  <c r="S1455" i="1"/>
  <c r="S1454" i="1"/>
  <c r="S1453" i="1"/>
  <c r="S1452" i="1"/>
  <c r="S1451" i="1"/>
  <c r="S1450" i="1"/>
  <c r="S1449" i="1"/>
  <c r="S1448" i="1"/>
  <c r="S1447" i="1"/>
  <c r="S1446" i="1"/>
  <c r="S1445" i="1"/>
  <c r="S1444" i="1"/>
  <c r="S1443" i="1"/>
  <c r="S1442" i="1"/>
  <c r="S1441" i="1"/>
  <c r="S1440" i="1"/>
  <c r="S1439" i="1"/>
  <c r="S1438" i="1"/>
  <c r="S1437" i="1"/>
  <c r="S1436" i="1"/>
  <c r="S1435" i="1"/>
  <c r="S1434" i="1"/>
  <c r="S1433" i="1"/>
  <c r="S1432" i="1"/>
  <c r="S1431" i="1"/>
  <c r="S1430" i="1"/>
  <c r="S1429" i="1"/>
  <c r="S1428" i="1"/>
  <c r="S1427" i="1"/>
  <c r="S1426" i="1"/>
  <c r="S1425" i="1"/>
  <c r="S1424" i="1"/>
  <c r="S1423" i="1"/>
  <c r="S1422" i="1"/>
  <c r="S1421" i="1"/>
  <c r="S1420" i="1"/>
  <c r="S1419" i="1"/>
  <c r="S1418" i="1"/>
  <c r="S1417" i="1"/>
  <c r="S1416" i="1"/>
  <c r="S1415" i="1"/>
  <c r="S1414" i="1"/>
  <c r="S1413" i="1"/>
  <c r="S1412" i="1"/>
  <c r="S1411" i="1"/>
  <c r="S1410" i="1"/>
  <c r="S1409" i="1"/>
  <c r="S1408" i="1"/>
  <c r="S1407" i="1"/>
  <c r="S1406" i="1"/>
  <c r="S1405" i="1"/>
  <c r="S1404" i="1"/>
  <c r="S1403" i="1"/>
  <c r="S1402" i="1"/>
  <c r="S1401" i="1"/>
  <c r="S1400" i="1"/>
  <c r="S1399" i="1"/>
  <c r="S1398" i="1"/>
  <c r="S1397" i="1"/>
  <c r="S1396" i="1"/>
  <c r="S1395" i="1"/>
  <c r="S1394" i="1"/>
  <c r="S1393" i="1"/>
  <c r="S1392" i="1"/>
  <c r="S1391" i="1"/>
  <c r="S1390" i="1"/>
  <c r="S1389" i="1"/>
  <c r="S1388" i="1"/>
  <c r="S1387" i="1"/>
  <c r="S1386" i="1"/>
  <c r="S1385" i="1"/>
  <c r="S1384" i="1"/>
  <c r="S1383" i="1"/>
  <c r="S1382" i="1"/>
  <c r="S1381" i="1"/>
  <c r="S1380" i="1"/>
  <c r="S1379" i="1"/>
  <c r="S1378" i="1"/>
  <c r="S1377" i="1"/>
  <c r="S1376" i="1"/>
  <c r="S1375" i="1"/>
  <c r="S1374" i="1"/>
  <c r="S1373" i="1"/>
  <c r="S1372" i="1"/>
  <c r="S1371" i="1"/>
  <c r="S1370" i="1"/>
  <c r="S1369" i="1"/>
  <c r="S1368" i="1"/>
  <c r="S1367" i="1"/>
  <c r="S1366" i="1"/>
  <c r="S1365" i="1"/>
  <c r="S1364" i="1"/>
  <c r="S1363" i="1"/>
  <c r="S1362" i="1"/>
  <c r="S1361" i="1"/>
  <c r="S1360" i="1"/>
  <c r="S1359" i="1"/>
  <c r="S1358" i="1"/>
  <c r="S1357" i="1"/>
  <c r="S1356" i="1"/>
  <c r="S1355" i="1"/>
  <c r="S1354" i="1"/>
  <c r="S1353" i="1"/>
  <c r="S1352" i="1"/>
  <c r="S1351" i="1"/>
  <c r="S1350" i="1"/>
  <c r="S1349" i="1"/>
  <c r="S1348" i="1"/>
  <c r="S1347" i="1"/>
  <c r="S1346" i="1"/>
  <c r="S1345" i="1"/>
  <c r="S1344" i="1"/>
  <c r="S1343" i="1"/>
  <c r="S1342" i="1"/>
  <c r="S1341" i="1"/>
  <c r="S1340" i="1"/>
  <c r="S1339" i="1"/>
  <c r="S1338" i="1"/>
  <c r="S1337" i="1"/>
  <c r="S1336" i="1"/>
  <c r="S1335" i="1"/>
  <c r="S1334" i="1"/>
  <c r="S1333" i="1"/>
  <c r="S1332" i="1"/>
  <c r="S1331" i="1"/>
  <c r="S1330" i="1"/>
  <c r="S1329" i="1"/>
  <c r="S1328" i="1"/>
  <c r="S1327" i="1"/>
  <c r="S1326" i="1"/>
  <c r="S1325" i="1"/>
  <c r="S1324" i="1"/>
  <c r="S1323" i="1"/>
  <c r="S1322" i="1"/>
  <c r="S1321" i="1"/>
  <c r="S1320" i="1"/>
  <c r="S1319" i="1"/>
  <c r="S1318" i="1"/>
  <c r="S1317" i="1"/>
  <c r="S1316" i="1"/>
  <c r="S1315" i="1"/>
  <c r="S1314" i="1"/>
  <c r="S1313" i="1"/>
  <c r="S1312" i="1"/>
  <c r="S1311" i="1"/>
  <c r="S1310" i="1"/>
  <c r="S1309" i="1"/>
  <c r="S1308" i="1"/>
  <c r="S1307" i="1"/>
  <c r="S1306" i="1"/>
  <c r="S1305" i="1"/>
  <c r="S1304" i="1"/>
  <c r="S1303" i="1"/>
  <c r="S1302" i="1"/>
  <c r="S1301" i="1"/>
  <c r="S1300" i="1"/>
  <c r="S1299" i="1"/>
  <c r="S1298" i="1"/>
  <c r="S1297" i="1"/>
  <c r="S1296" i="1"/>
  <c r="S1295" i="1"/>
  <c r="S1294" i="1"/>
  <c r="S1293" i="1"/>
  <c r="S1292" i="1"/>
  <c r="S1291" i="1"/>
  <c r="S1290" i="1"/>
  <c r="S1289" i="1"/>
  <c r="S1288" i="1"/>
  <c r="S1287" i="1"/>
  <c r="S1286" i="1"/>
  <c r="S1285" i="1"/>
  <c r="S1284" i="1"/>
  <c r="S1283" i="1"/>
  <c r="S1282" i="1"/>
  <c r="S1281" i="1"/>
  <c r="S1280" i="1"/>
  <c r="S1279" i="1"/>
  <c r="S1278" i="1"/>
  <c r="S1277" i="1"/>
  <c r="S1276" i="1"/>
  <c r="S1275" i="1"/>
  <c r="S1274" i="1"/>
  <c r="S1273" i="1"/>
  <c r="S1272" i="1"/>
  <c r="S1271" i="1"/>
  <c r="S1270" i="1"/>
  <c r="S1269" i="1"/>
  <c r="S1268" i="1"/>
  <c r="S1267" i="1"/>
  <c r="S1266" i="1"/>
  <c r="S1265" i="1"/>
  <c r="S1264" i="1"/>
  <c r="S1263" i="1"/>
  <c r="S1262" i="1"/>
  <c r="S1261" i="1"/>
  <c r="S1260" i="1"/>
  <c r="S1259" i="1"/>
  <c r="S1258" i="1"/>
  <c r="S1257" i="1"/>
  <c r="S1256" i="1"/>
  <c r="S1255" i="1"/>
  <c r="S1254" i="1"/>
  <c r="S1253" i="1"/>
  <c r="S1252" i="1"/>
  <c r="S1251" i="1"/>
  <c r="S1250" i="1"/>
  <c r="S1249" i="1"/>
  <c r="S1248" i="1"/>
  <c r="S1247" i="1"/>
  <c r="S1246" i="1"/>
  <c r="S1245" i="1"/>
  <c r="S1244" i="1"/>
  <c r="S1243" i="1"/>
  <c r="S1242" i="1"/>
  <c r="S1241" i="1"/>
  <c r="S1240" i="1"/>
  <c r="S1239" i="1"/>
  <c r="S1238" i="1"/>
  <c r="S1237" i="1"/>
  <c r="S1236" i="1"/>
  <c r="S1235" i="1"/>
  <c r="S1234" i="1"/>
  <c r="S1233" i="1"/>
  <c r="S1232" i="1"/>
  <c r="S1231" i="1"/>
  <c r="S1230" i="1"/>
  <c r="S1229" i="1"/>
  <c r="S1228" i="1"/>
  <c r="S1227" i="1"/>
  <c r="S1226" i="1"/>
  <c r="S1225" i="1"/>
  <c r="S1224" i="1"/>
  <c r="S1223" i="1"/>
  <c r="S1222" i="1"/>
  <c r="S1221" i="1"/>
  <c r="S1220" i="1"/>
  <c r="S1219" i="1"/>
  <c r="S1218" i="1"/>
  <c r="S1217" i="1"/>
  <c r="S1216" i="1"/>
  <c r="S1215" i="1"/>
  <c r="S1214" i="1"/>
  <c r="S1213" i="1"/>
  <c r="S1212" i="1"/>
  <c r="S1211" i="1"/>
  <c r="S1210" i="1"/>
  <c r="S1209" i="1"/>
  <c r="S1208" i="1"/>
  <c r="S1207" i="1"/>
  <c r="S1206" i="1"/>
  <c r="S1205" i="1"/>
  <c r="S1204" i="1"/>
  <c r="S1203" i="1"/>
  <c r="S1202" i="1"/>
  <c r="S1201" i="1"/>
  <c r="S1200" i="1"/>
  <c r="S1199" i="1"/>
  <c r="S1198" i="1"/>
  <c r="S1197" i="1"/>
  <c r="S1196" i="1"/>
  <c r="S1195" i="1"/>
  <c r="S1194" i="1"/>
  <c r="S1193" i="1"/>
  <c r="S1192" i="1"/>
  <c r="S1191" i="1"/>
  <c r="S1190" i="1"/>
  <c r="S1189" i="1"/>
  <c r="S1188" i="1"/>
  <c r="S1187" i="1"/>
  <c r="S1186" i="1"/>
  <c r="S1185" i="1"/>
  <c r="S1184" i="1"/>
  <c r="S1183" i="1"/>
  <c r="S1182" i="1"/>
  <c r="S1181" i="1"/>
  <c r="S1180" i="1"/>
  <c r="S1179" i="1"/>
  <c r="S1178" i="1"/>
  <c r="S1177" i="1"/>
  <c r="S1176" i="1"/>
  <c r="S1175" i="1"/>
  <c r="S1174" i="1"/>
  <c r="S1173" i="1"/>
  <c r="S1172" i="1"/>
  <c r="S1171" i="1"/>
  <c r="S1170" i="1"/>
  <c r="S1169" i="1"/>
  <c r="S1168" i="1"/>
  <c r="S1167" i="1"/>
  <c r="S1166" i="1"/>
  <c r="S1165" i="1"/>
  <c r="S1164" i="1"/>
  <c r="S1163" i="1"/>
  <c r="S1162" i="1"/>
  <c r="S1161" i="1"/>
  <c r="S1160" i="1"/>
  <c r="S1159" i="1"/>
  <c r="S1158" i="1"/>
  <c r="S1157" i="1"/>
  <c r="S1156" i="1"/>
  <c r="S1155" i="1"/>
  <c r="S1154" i="1"/>
  <c r="S1153" i="1"/>
  <c r="S1152" i="1"/>
  <c r="S1151" i="1"/>
  <c r="S1150" i="1"/>
  <c r="S1149" i="1"/>
  <c r="S1148" i="1"/>
  <c r="S1147" i="1"/>
  <c r="S1146" i="1"/>
  <c r="S1145" i="1"/>
  <c r="S1144" i="1"/>
  <c r="S1143" i="1"/>
  <c r="S1142" i="1"/>
  <c r="S1141" i="1"/>
  <c r="S1140" i="1"/>
  <c r="S1139" i="1"/>
  <c r="S1138" i="1"/>
  <c r="S1137" i="1"/>
  <c r="S1136" i="1"/>
  <c r="S1135" i="1"/>
  <c r="S1134" i="1"/>
  <c r="S1133" i="1"/>
  <c r="S1132" i="1"/>
  <c r="S1131" i="1"/>
  <c r="S1130" i="1"/>
  <c r="S1129" i="1"/>
  <c r="S1128" i="1"/>
  <c r="S1127" i="1"/>
  <c r="S1126" i="1"/>
  <c r="S1125" i="1"/>
  <c r="S1124" i="1"/>
  <c r="S1123" i="1"/>
  <c r="S1122" i="1"/>
  <c r="S1121" i="1"/>
  <c r="S1120" i="1"/>
  <c r="S1119" i="1"/>
  <c r="S1118" i="1"/>
  <c r="S1117" i="1"/>
  <c r="S1116" i="1"/>
  <c r="S1115" i="1"/>
  <c r="S1114" i="1"/>
  <c r="S1113" i="1"/>
  <c r="S1112" i="1"/>
  <c r="S1111" i="1"/>
  <c r="S1110" i="1"/>
  <c r="S1109" i="1"/>
  <c r="S1108" i="1"/>
  <c r="S1107" i="1"/>
  <c r="S1106" i="1"/>
  <c r="S1105" i="1"/>
  <c r="S1104" i="1"/>
  <c r="S1103" i="1"/>
  <c r="S1102" i="1"/>
  <c r="S1101" i="1"/>
  <c r="S1100" i="1"/>
  <c r="S1099" i="1"/>
  <c r="S1098" i="1"/>
  <c r="S1097" i="1"/>
  <c r="S1096" i="1"/>
  <c r="S1095" i="1"/>
  <c r="S1094" i="1"/>
  <c r="S1093" i="1"/>
  <c r="S1092" i="1"/>
  <c r="S1091" i="1"/>
  <c r="S1090" i="1"/>
  <c r="S1089" i="1"/>
  <c r="S1088" i="1"/>
  <c r="S1087" i="1"/>
  <c r="S1086" i="1"/>
  <c r="S1085" i="1"/>
  <c r="S1084" i="1"/>
  <c r="S1083" i="1"/>
  <c r="S1082" i="1"/>
  <c r="S1081" i="1"/>
  <c r="S1080" i="1"/>
  <c r="S1079" i="1"/>
  <c r="S1078" i="1"/>
  <c r="S1077" i="1"/>
  <c r="S1076" i="1"/>
  <c r="S1075" i="1"/>
  <c r="S1074" i="1"/>
  <c r="S1073" i="1"/>
  <c r="S1072" i="1"/>
  <c r="S1071" i="1"/>
  <c r="S1070" i="1"/>
  <c r="S1069" i="1"/>
  <c r="S1068" i="1"/>
  <c r="S1067" i="1"/>
  <c r="S1066" i="1"/>
  <c r="S1065" i="1"/>
  <c r="S1064" i="1"/>
  <c r="S1063" i="1"/>
  <c r="S1062" i="1"/>
  <c r="S1061" i="1"/>
  <c r="S1060" i="1"/>
  <c r="S1059" i="1"/>
  <c r="S1058" i="1"/>
  <c r="S1057" i="1"/>
  <c r="S1056" i="1"/>
  <c r="S1055" i="1"/>
  <c r="S1054" i="1"/>
  <c r="S1053" i="1"/>
  <c r="S1052" i="1"/>
  <c r="S1051" i="1"/>
  <c r="S1050" i="1"/>
  <c r="S1049" i="1"/>
  <c r="S1048" i="1"/>
  <c r="S1047" i="1"/>
  <c r="S1046" i="1"/>
  <c r="S1045" i="1"/>
  <c r="S1044" i="1"/>
  <c r="S1043" i="1"/>
  <c r="S1042" i="1"/>
  <c r="S1041" i="1"/>
  <c r="S1040" i="1"/>
  <c r="S1039" i="1"/>
  <c r="S1038" i="1"/>
  <c r="S1037" i="1"/>
  <c r="S1036" i="1"/>
  <c r="S1035" i="1"/>
  <c r="S1034" i="1"/>
  <c r="S1033" i="1"/>
  <c r="S1032" i="1"/>
  <c r="S1031" i="1"/>
  <c r="S1030" i="1"/>
  <c r="S1029" i="1"/>
  <c r="S1028" i="1"/>
  <c r="S1027" i="1"/>
  <c r="S1026" i="1"/>
  <c r="S1025" i="1"/>
  <c r="S1024" i="1"/>
  <c r="S1023" i="1"/>
  <c r="S1022" i="1"/>
  <c r="S1021" i="1"/>
  <c r="S1020" i="1"/>
  <c r="S1019" i="1"/>
  <c r="S1018" i="1"/>
  <c r="S1017" i="1"/>
  <c r="S1016" i="1"/>
  <c r="S1015" i="1"/>
  <c r="S1014" i="1"/>
  <c r="S1013" i="1"/>
  <c r="S1012" i="1"/>
  <c r="S1011" i="1"/>
  <c r="S1010" i="1"/>
  <c r="S1009" i="1"/>
  <c r="S1008" i="1"/>
  <c r="S1007" i="1"/>
  <c r="S1006" i="1"/>
  <c r="S1005" i="1"/>
  <c r="S1004" i="1"/>
  <c r="S1003" i="1"/>
  <c r="S1002" i="1"/>
  <c r="S1001" i="1"/>
  <c r="S1000" i="1"/>
  <c r="S999" i="1"/>
  <c r="S998" i="1"/>
  <c r="S997" i="1"/>
  <c r="S996" i="1"/>
  <c r="S995" i="1"/>
  <c r="S994" i="1"/>
  <c r="S993" i="1"/>
  <c r="S992" i="1"/>
  <c r="S991" i="1"/>
  <c r="S990" i="1"/>
  <c r="S989" i="1"/>
  <c r="S988" i="1"/>
  <c r="S987" i="1"/>
  <c r="S986" i="1"/>
  <c r="S985" i="1"/>
  <c r="S984" i="1"/>
  <c r="S983" i="1"/>
  <c r="S982" i="1"/>
  <c r="S981" i="1"/>
  <c r="S980" i="1"/>
  <c r="S979" i="1"/>
  <c r="S978" i="1"/>
  <c r="S977" i="1"/>
  <c r="S976" i="1"/>
  <c r="S975" i="1"/>
  <c r="S974" i="1"/>
  <c r="S973" i="1"/>
  <c r="S972" i="1"/>
  <c r="S971" i="1"/>
  <c r="S970" i="1"/>
  <c r="S969" i="1"/>
  <c r="S968" i="1"/>
  <c r="S967" i="1"/>
  <c r="S966" i="1"/>
  <c r="S965" i="1"/>
  <c r="S964" i="1"/>
  <c r="S963" i="1"/>
  <c r="S962" i="1"/>
  <c r="S961" i="1"/>
  <c r="S960" i="1"/>
  <c r="S959" i="1"/>
  <c r="S958" i="1"/>
  <c r="S957" i="1"/>
  <c r="S956" i="1"/>
  <c r="S955" i="1"/>
  <c r="S954" i="1"/>
  <c r="S953" i="1"/>
  <c r="S952" i="1"/>
  <c r="S951" i="1"/>
  <c r="S950" i="1"/>
  <c r="S949" i="1"/>
  <c r="S948" i="1"/>
  <c r="S947" i="1"/>
  <c r="S946" i="1"/>
  <c r="S945" i="1"/>
  <c r="S944" i="1"/>
  <c r="S943" i="1"/>
  <c r="S942" i="1"/>
  <c r="S941" i="1"/>
  <c r="S940" i="1"/>
  <c r="S939" i="1"/>
  <c r="S938" i="1"/>
  <c r="S937" i="1"/>
  <c r="S936" i="1"/>
  <c r="S935" i="1"/>
  <c r="S934" i="1"/>
  <c r="S933" i="1"/>
  <c r="S932" i="1"/>
  <c r="S931" i="1"/>
  <c r="S930" i="1"/>
  <c r="S929" i="1"/>
  <c r="S928" i="1"/>
  <c r="S927" i="1"/>
  <c r="S926" i="1"/>
  <c r="S925" i="1"/>
  <c r="S924" i="1"/>
  <c r="S923" i="1"/>
  <c r="S922" i="1"/>
  <c r="S921" i="1"/>
  <c r="S920" i="1"/>
  <c r="S919" i="1"/>
  <c r="S918" i="1"/>
  <c r="S917" i="1"/>
  <c r="S916" i="1"/>
  <c r="S915" i="1"/>
  <c r="S914" i="1"/>
  <c r="S913" i="1"/>
  <c r="S912" i="1"/>
  <c r="S911" i="1"/>
  <c r="S910" i="1"/>
  <c r="S909" i="1"/>
  <c r="S908" i="1"/>
  <c r="S907" i="1"/>
  <c r="S906" i="1"/>
  <c r="S905" i="1"/>
  <c r="S904" i="1"/>
  <c r="S903" i="1"/>
  <c r="S902" i="1"/>
  <c r="S901" i="1"/>
  <c r="S900" i="1"/>
  <c r="S899" i="1"/>
  <c r="S898" i="1"/>
  <c r="S897" i="1"/>
  <c r="S896" i="1"/>
  <c r="S895" i="1"/>
  <c r="S894" i="1"/>
  <c r="S893" i="1"/>
  <c r="S892" i="1"/>
  <c r="S891" i="1"/>
  <c r="S890" i="1"/>
  <c r="S889" i="1"/>
  <c r="S888" i="1"/>
  <c r="S887" i="1"/>
  <c r="S886" i="1"/>
  <c r="S885" i="1"/>
  <c r="S884" i="1"/>
  <c r="S883" i="1"/>
  <c r="S882" i="1"/>
  <c r="S881" i="1"/>
  <c r="S880" i="1"/>
  <c r="S879" i="1"/>
  <c r="S878" i="1"/>
  <c r="S877" i="1"/>
  <c r="S876" i="1"/>
  <c r="S875" i="1"/>
  <c r="S874" i="1"/>
  <c r="S873" i="1"/>
  <c r="S872" i="1"/>
  <c r="S871" i="1"/>
  <c r="S870" i="1"/>
  <c r="S869" i="1"/>
  <c r="S868" i="1"/>
  <c r="S867" i="1"/>
  <c r="S866" i="1"/>
  <c r="S865" i="1"/>
  <c r="S864" i="1"/>
  <c r="S863" i="1"/>
  <c r="S862" i="1"/>
  <c r="S861" i="1"/>
  <c r="S860" i="1"/>
  <c r="S859" i="1"/>
  <c r="S858" i="1"/>
  <c r="S857" i="1"/>
  <c r="S856" i="1"/>
  <c r="S855" i="1"/>
  <c r="S854" i="1"/>
  <c r="S853" i="1"/>
  <c r="S852" i="1"/>
  <c r="S851" i="1"/>
  <c r="S850" i="1"/>
  <c r="S849" i="1"/>
  <c r="S848" i="1"/>
  <c r="S847" i="1"/>
  <c r="S846" i="1"/>
  <c r="S845" i="1"/>
  <c r="S844" i="1"/>
  <c r="S843" i="1"/>
  <c r="S842" i="1"/>
  <c r="S841" i="1"/>
  <c r="S840" i="1"/>
  <c r="S839" i="1"/>
  <c r="S838" i="1"/>
  <c r="S837" i="1"/>
  <c r="S836" i="1"/>
  <c r="S835" i="1"/>
  <c r="S834" i="1"/>
  <c r="S833" i="1"/>
  <c r="S832" i="1"/>
  <c r="S831" i="1"/>
  <c r="S830" i="1"/>
  <c r="S829" i="1"/>
  <c r="S828" i="1"/>
  <c r="S827" i="1"/>
  <c r="S826" i="1"/>
  <c r="S825" i="1"/>
  <c r="S824" i="1"/>
  <c r="S823" i="1"/>
  <c r="S822" i="1"/>
  <c r="S821" i="1"/>
  <c r="S820" i="1"/>
  <c r="S819" i="1"/>
  <c r="S818" i="1"/>
  <c r="S817" i="1"/>
  <c r="S816" i="1"/>
  <c r="S815" i="1"/>
  <c r="S814" i="1"/>
  <c r="S813" i="1"/>
  <c r="S812" i="1"/>
  <c r="S811" i="1"/>
  <c r="S810" i="1"/>
  <c r="S809" i="1"/>
  <c r="S808" i="1"/>
  <c r="S807" i="1"/>
  <c r="S806" i="1"/>
  <c r="S805" i="1"/>
  <c r="S804" i="1"/>
  <c r="S803" i="1"/>
  <c r="S802" i="1"/>
  <c r="S801" i="1"/>
  <c r="S800" i="1"/>
  <c r="S799" i="1"/>
  <c r="S798" i="1"/>
  <c r="S797" i="1"/>
  <c r="S796" i="1"/>
  <c r="S795" i="1"/>
  <c r="S794" i="1"/>
  <c r="S793" i="1"/>
  <c r="S792" i="1"/>
  <c r="S791" i="1"/>
  <c r="S790" i="1"/>
  <c r="S789" i="1"/>
  <c r="S788" i="1"/>
  <c r="S787" i="1"/>
  <c r="S786" i="1"/>
  <c r="S785" i="1"/>
  <c r="S784" i="1"/>
  <c r="S783" i="1"/>
  <c r="S782" i="1"/>
  <c r="S781" i="1"/>
  <c r="S780" i="1"/>
  <c r="S779" i="1"/>
  <c r="S778" i="1"/>
  <c r="S777" i="1"/>
  <c r="S776" i="1"/>
  <c r="S775" i="1"/>
  <c r="S774" i="1"/>
  <c r="S773" i="1"/>
  <c r="S772" i="1"/>
  <c r="S771" i="1"/>
  <c r="S770" i="1"/>
  <c r="S769" i="1"/>
  <c r="S768" i="1"/>
  <c r="S767" i="1"/>
  <c r="S766" i="1"/>
  <c r="S765" i="1"/>
  <c r="S764" i="1"/>
  <c r="S763" i="1"/>
  <c r="S762" i="1"/>
  <c r="S761" i="1"/>
  <c r="S760" i="1"/>
  <c r="S759" i="1"/>
  <c r="S758" i="1"/>
  <c r="S757" i="1"/>
  <c r="S756" i="1"/>
  <c r="S755" i="1"/>
  <c r="S754" i="1"/>
  <c r="S753" i="1"/>
  <c r="S752" i="1"/>
  <c r="S751" i="1"/>
  <c r="S750" i="1"/>
  <c r="S749" i="1"/>
  <c r="S748" i="1"/>
  <c r="S747" i="1"/>
  <c r="S746" i="1"/>
  <c r="S745" i="1"/>
  <c r="S744" i="1"/>
  <c r="S743" i="1"/>
  <c r="S742" i="1"/>
  <c r="S741" i="1"/>
  <c r="S740" i="1"/>
  <c r="S739" i="1"/>
  <c r="S738" i="1"/>
  <c r="S737" i="1"/>
  <c r="S736" i="1"/>
  <c r="S735" i="1"/>
  <c r="S734" i="1"/>
  <c r="S733" i="1"/>
  <c r="S732" i="1"/>
  <c r="S731" i="1"/>
  <c r="S730" i="1"/>
  <c r="S729" i="1"/>
  <c r="S728" i="1"/>
  <c r="S727" i="1"/>
  <c r="S726" i="1"/>
  <c r="S725" i="1"/>
  <c r="S724" i="1"/>
  <c r="S723" i="1"/>
  <c r="S722" i="1"/>
  <c r="S721" i="1"/>
  <c r="S720" i="1"/>
  <c r="S719" i="1"/>
  <c r="S718" i="1"/>
  <c r="S717" i="1"/>
  <c r="S716" i="1"/>
  <c r="S715" i="1"/>
  <c r="S714" i="1"/>
  <c r="S713" i="1"/>
  <c r="S712" i="1"/>
  <c r="S711" i="1"/>
  <c r="S710" i="1"/>
  <c r="S709" i="1"/>
  <c r="S708" i="1"/>
  <c r="S707" i="1"/>
  <c r="S706" i="1"/>
  <c r="S705" i="1"/>
  <c r="S704" i="1"/>
  <c r="S703" i="1"/>
  <c r="S702" i="1"/>
  <c r="S701" i="1"/>
  <c r="S700" i="1"/>
  <c r="S699" i="1"/>
  <c r="S698" i="1"/>
  <c r="S697" i="1"/>
  <c r="S696" i="1"/>
  <c r="S695" i="1"/>
  <c r="S694" i="1"/>
  <c r="S693" i="1"/>
  <c r="S692" i="1"/>
  <c r="S691" i="1"/>
  <c r="S690" i="1"/>
  <c r="S689" i="1"/>
  <c r="S688" i="1"/>
  <c r="S687" i="1"/>
  <c r="S686" i="1"/>
  <c r="S685" i="1"/>
  <c r="S684" i="1"/>
  <c r="S683" i="1"/>
  <c r="S682" i="1"/>
  <c r="S681" i="1"/>
  <c r="S680" i="1"/>
  <c r="S679" i="1"/>
  <c r="S678" i="1"/>
  <c r="S677" i="1"/>
  <c r="S676" i="1"/>
  <c r="S675" i="1"/>
  <c r="S674" i="1"/>
  <c r="S673" i="1"/>
  <c r="S672" i="1"/>
  <c r="S671" i="1"/>
  <c r="S670" i="1"/>
  <c r="S669" i="1"/>
  <c r="S668" i="1"/>
  <c r="S667" i="1"/>
  <c r="S666" i="1"/>
  <c r="S665" i="1"/>
  <c r="S664" i="1"/>
  <c r="S663" i="1"/>
  <c r="S662" i="1"/>
  <c r="S661" i="1"/>
  <c r="S660" i="1"/>
  <c r="S659" i="1"/>
  <c r="S658" i="1"/>
  <c r="S657" i="1"/>
  <c r="S656" i="1"/>
  <c r="S655" i="1"/>
  <c r="S654" i="1"/>
  <c r="S653" i="1"/>
  <c r="S652" i="1"/>
  <c r="S651" i="1"/>
  <c r="S650" i="1"/>
  <c r="S649" i="1"/>
  <c r="S648" i="1"/>
  <c r="S647" i="1"/>
  <c r="S646" i="1"/>
  <c r="S645" i="1"/>
  <c r="S644" i="1"/>
  <c r="S643" i="1"/>
  <c r="S642" i="1"/>
  <c r="S641" i="1"/>
  <c r="S640" i="1"/>
  <c r="S639" i="1"/>
  <c r="S638" i="1"/>
  <c r="S637" i="1"/>
  <c r="S636" i="1"/>
  <c r="S635" i="1"/>
  <c r="S634" i="1"/>
  <c r="S633" i="1"/>
  <c r="S632" i="1"/>
  <c r="S631" i="1"/>
  <c r="S630" i="1"/>
  <c r="S629" i="1"/>
  <c r="S628" i="1"/>
  <c r="S627" i="1"/>
  <c r="S626" i="1"/>
  <c r="S625" i="1"/>
  <c r="S624" i="1"/>
  <c r="S623" i="1"/>
  <c r="S622" i="1"/>
  <c r="S621" i="1"/>
  <c r="S620" i="1"/>
  <c r="S619" i="1"/>
  <c r="S618" i="1"/>
  <c r="S617" i="1"/>
  <c r="S616" i="1"/>
  <c r="S615" i="1"/>
  <c r="S614" i="1"/>
  <c r="S613" i="1"/>
  <c r="S612" i="1"/>
  <c r="S611" i="1"/>
  <c r="S610" i="1"/>
  <c r="S609" i="1"/>
  <c r="S608" i="1"/>
  <c r="S607" i="1"/>
  <c r="S606" i="1"/>
  <c r="S605" i="1"/>
  <c r="S604" i="1"/>
  <c r="S603" i="1"/>
  <c r="S602" i="1"/>
  <c r="S601" i="1"/>
  <c r="S600" i="1"/>
  <c r="S599" i="1"/>
  <c r="S598" i="1"/>
  <c r="S597" i="1"/>
  <c r="S596" i="1"/>
  <c r="S595" i="1"/>
  <c r="S594" i="1"/>
  <c r="S593" i="1"/>
  <c r="S592" i="1"/>
  <c r="S591" i="1"/>
  <c r="S590" i="1"/>
  <c r="S589" i="1"/>
  <c r="S588" i="1"/>
  <c r="S587" i="1"/>
  <c r="S586" i="1"/>
  <c r="S585" i="1"/>
  <c r="S584" i="1"/>
  <c r="S583" i="1"/>
  <c r="S582" i="1"/>
  <c r="S581" i="1"/>
  <c r="S580" i="1"/>
  <c r="S579" i="1"/>
  <c r="S578" i="1"/>
  <c r="S577" i="1"/>
  <c r="S576" i="1"/>
  <c r="S575" i="1"/>
  <c r="S574" i="1"/>
  <c r="S573" i="1"/>
  <c r="S572" i="1"/>
  <c r="S571" i="1"/>
  <c r="S570" i="1"/>
  <c r="S569" i="1"/>
  <c r="S568" i="1"/>
  <c r="S567" i="1"/>
  <c r="S566" i="1"/>
  <c r="S565" i="1"/>
  <c r="S564" i="1"/>
  <c r="S563" i="1"/>
  <c r="S562" i="1"/>
  <c r="S561" i="1"/>
  <c r="S560" i="1"/>
  <c r="S559" i="1"/>
  <c r="S558" i="1"/>
  <c r="S557" i="1"/>
  <c r="S556" i="1"/>
  <c r="S555" i="1"/>
  <c r="S554" i="1"/>
  <c r="S553" i="1"/>
  <c r="S552" i="1"/>
  <c r="S551" i="1"/>
  <c r="S550" i="1"/>
  <c r="S549" i="1"/>
  <c r="S548" i="1"/>
  <c r="S547" i="1"/>
  <c r="S546" i="1"/>
  <c r="S545" i="1"/>
  <c r="S544" i="1"/>
  <c r="S543" i="1"/>
  <c r="S542" i="1"/>
  <c r="S541" i="1"/>
  <c r="S540" i="1"/>
  <c r="S539" i="1"/>
  <c r="S538" i="1"/>
  <c r="S537" i="1"/>
  <c r="S536" i="1"/>
  <c r="S535" i="1"/>
  <c r="S534" i="1"/>
  <c r="S533" i="1"/>
  <c r="S532" i="1"/>
  <c r="S531" i="1"/>
  <c r="S530" i="1"/>
  <c r="S529" i="1"/>
  <c r="S528" i="1"/>
  <c r="S527" i="1"/>
  <c r="S526" i="1"/>
  <c r="S525" i="1"/>
  <c r="S524" i="1"/>
  <c r="S523" i="1"/>
  <c r="S522" i="1"/>
  <c r="S521" i="1"/>
  <c r="S520" i="1"/>
  <c r="S519" i="1"/>
  <c r="S518" i="1"/>
  <c r="S517" i="1"/>
  <c r="S516" i="1"/>
  <c r="S515" i="1"/>
  <c r="S514" i="1"/>
  <c r="S513" i="1"/>
  <c r="S512" i="1"/>
  <c r="S511" i="1"/>
  <c r="S510" i="1"/>
  <c r="S509" i="1"/>
  <c r="S508" i="1"/>
  <c r="S507" i="1"/>
  <c r="S506" i="1"/>
  <c r="S505" i="1"/>
  <c r="S504" i="1"/>
  <c r="S503" i="1"/>
  <c r="S502" i="1"/>
  <c r="S501" i="1"/>
  <c r="S500" i="1"/>
  <c r="S499" i="1"/>
  <c r="S498" i="1"/>
  <c r="S497" i="1"/>
  <c r="S496" i="1"/>
  <c r="S495" i="1"/>
  <c r="S494" i="1"/>
  <c r="S493" i="1"/>
  <c r="S492" i="1"/>
  <c r="S491" i="1"/>
  <c r="S490" i="1"/>
  <c r="S489" i="1"/>
  <c r="S488" i="1"/>
  <c r="S487" i="1"/>
  <c r="S486" i="1"/>
  <c r="S485" i="1"/>
  <c r="S484" i="1"/>
  <c r="S483" i="1"/>
  <c r="S482" i="1"/>
  <c r="S481" i="1"/>
  <c r="S480" i="1"/>
  <c r="S479" i="1"/>
  <c r="S478" i="1"/>
  <c r="S477" i="1"/>
  <c r="S476" i="1"/>
  <c r="S475" i="1"/>
  <c r="S474" i="1"/>
  <c r="S473" i="1"/>
  <c r="S472" i="1"/>
  <c r="S471" i="1"/>
  <c r="S470" i="1"/>
  <c r="S469" i="1"/>
  <c r="S468" i="1"/>
  <c r="S467" i="1"/>
  <c r="S466" i="1"/>
  <c r="S465" i="1"/>
  <c r="S464" i="1"/>
  <c r="S463" i="1"/>
  <c r="S462" i="1"/>
  <c r="S461" i="1"/>
  <c r="S460" i="1"/>
  <c r="S459" i="1"/>
  <c r="S458" i="1"/>
  <c r="S457" i="1"/>
  <c r="S456" i="1"/>
  <c r="S455" i="1"/>
  <c r="S454" i="1"/>
  <c r="S453" i="1"/>
  <c r="S452" i="1"/>
  <c r="S451" i="1"/>
  <c r="S450" i="1"/>
  <c r="S449" i="1"/>
  <c r="S448" i="1"/>
  <c r="S447" i="1"/>
  <c r="S446" i="1"/>
  <c r="S445" i="1"/>
  <c r="S444" i="1"/>
  <c r="S443" i="1"/>
  <c r="S442" i="1"/>
  <c r="S441" i="1"/>
  <c r="S440" i="1"/>
  <c r="S439" i="1"/>
  <c r="S438" i="1"/>
  <c r="S437" i="1"/>
  <c r="S436" i="1"/>
  <c r="S435" i="1"/>
  <c r="S434" i="1"/>
  <c r="S433" i="1"/>
  <c r="S432" i="1"/>
  <c r="S431" i="1"/>
  <c r="S430" i="1"/>
  <c r="S429" i="1"/>
  <c r="S428" i="1"/>
  <c r="S427" i="1"/>
  <c r="S426" i="1"/>
  <c r="S425" i="1"/>
  <c r="S424" i="1"/>
  <c r="S423" i="1"/>
  <c r="S422" i="1"/>
  <c r="S421" i="1"/>
  <c r="S420" i="1"/>
  <c r="S419" i="1"/>
  <c r="S418" i="1"/>
  <c r="S417" i="1"/>
  <c r="S416" i="1"/>
  <c r="S415" i="1"/>
  <c r="S414" i="1"/>
  <c r="S413" i="1"/>
  <c r="S412" i="1"/>
  <c r="S411" i="1"/>
  <c r="S410" i="1"/>
  <c r="S409" i="1"/>
  <c r="S408" i="1"/>
  <c r="S407" i="1"/>
  <c r="S406" i="1"/>
  <c r="S405" i="1"/>
  <c r="S404" i="1"/>
  <c r="S403" i="1"/>
  <c r="S402" i="1"/>
  <c r="S401" i="1"/>
  <c r="S400" i="1"/>
  <c r="S399" i="1"/>
  <c r="S398" i="1"/>
  <c r="S397" i="1"/>
  <c r="S396" i="1"/>
  <c r="S395" i="1"/>
  <c r="S394" i="1"/>
  <c r="S393" i="1"/>
  <c r="S392" i="1"/>
  <c r="S391" i="1"/>
  <c r="S390" i="1"/>
  <c r="S389" i="1"/>
  <c r="S388" i="1"/>
  <c r="S387" i="1"/>
  <c r="S386" i="1"/>
  <c r="S385" i="1"/>
  <c r="S384" i="1"/>
  <c r="S383" i="1"/>
  <c r="S382" i="1"/>
  <c r="S381" i="1"/>
  <c r="S380" i="1"/>
  <c r="S379" i="1"/>
  <c r="S378" i="1"/>
  <c r="S377" i="1"/>
  <c r="S376" i="1"/>
  <c r="S375" i="1"/>
  <c r="S374" i="1"/>
  <c r="S373" i="1"/>
  <c r="S372" i="1"/>
  <c r="S371" i="1"/>
  <c r="S370" i="1"/>
  <c r="S369" i="1"/>
  <c r="S368" i="1"/>
  <c r="S367" i="1"/>
  <c r="S366" i="1"/>
  <c r="S365" i="1"/>
  <c r="S364" i="1"/>
  <c r="S363" i="1"/>
  <c r="S362" i="1"/>
  <c r="S361" i="1"/>
  <c r="S360"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S312" i="1"/>
  <c r="S311" i="1"/>
  <c r="S310" i="1"/>
  <c r="S309" i="1"/>
  <c r="S308" i="1"/>
  <c r="S307" i="1"/>
  <c r="S306" i="1"/>
  <c r="S305" i="1"/>
  <c r="S304" i="1"/>
  <c r="S303" i="1"/>
  <c r="S302" i="1"/>
  <c r="S301" i="1"/>
  <c r="S300" i="1"/>
  <c r="S299" i="1"/>
  <c r="S298" i="1"/>
  <c r="S297" i="1"/>
  <c r="S296" i="1"/>
  <c r="S295" i="1"/>
  <c r="S294" i="1"/>
  <c r="S293" i="1"/>
  <c r="S292" i="1"/>
  <c r="S291" i="1"/>
  <c r="S290" i="1"/>
  <c r="S289" i="1"/>
  <c r="S288" i="1"/>
  <c r="S287" i="1"/>
  <c r="S286" i="1"/>
  <c r="S285" i="1"/>
  <c r="S284" i="1"/>
  <c r="S283" i="1"/>
  <c r="S282" i="1"/>
  <c r="S281" i="1"/>
  <c r="S280" i="1"/>
  <c r="S279" i="1"/>
  <c r="S278" i="1"/>
  <c r="S277" i="1"/>
  <c r="S276" i="1"/>
  <c r="S275" i="1"/>
  <c r="S274" i="1"/>
  <c r="S273" i="1"/>
  <c r="S272" i="1"/>
  <c r="S271" i="1"/>
  <c r="S270" i="1"/>
  <c r="S269" i="1"/>
  <c r="S268" i="1"/>
  <c r="S267" i="1"/>
  <c r="S266" i="1"/>
  <c r="S265" i="1"/>
  <c r="S264" i="1"/>
  <c r="S263" i="1"/>
  <c r="S262" i="1"/>
  <c r="S261" i="1"/>
  <c r="S260" i="1"/>
  <c r="S259" i="1"/>
  <c r="S258" i="1"/>
  <c r="S257" i="1"/>
  <c r="S256" i="1"/>
  <c r="S255" i="1"/>
  <c r="S254" i="1"/>
  <c r="S253" i="1"/>
  <c r="S252" i="1"/>
  <c r="S251" i="1"/>
  <c r="S250" i="1"/>
  <c r="S249" i="1"/>
  <c r="S248" i="1"/>
  <c r="S247" i="1"/>
  <c r="S246" i="1"/>
  <c r="S245" i="1"/>
  <c r="S244" i="1"/>
  <c r="S243" i="1"/>
  <c r="S242" i="1"/>
  <c r="S241" i="1"/>
  <c r="S240" i="1"/>
  <c r="S239" i="1"/>
  <c r="S238" i="1"/>
  <c r="S237" i="1"/>
  <c r="S236" i="1"/>
  <c r="S235" i="1"/>
  <c r="S234" i="1"/>
  <c r="S233" i="1"/>
  <c r="S232" i="1"/>
  <c r="S231" i="1"/>
  <c r="S230" i="1"/>
  <c r="S229" i="1"/>
  <c r="S228" i="1"/>
  <c r="S227" i="1"/>
  <c r="S226" i="1"/>
  <c r="S225" i="1"/>
  <c r="S224" i="1"/>
  <c r="S223" i="1"/>
  <c r="S222" i="1"/>
  <c r="S221" i="1"/>
  <c r="S220" i="1"/>
  <c r="S219" i="1"/>
  <c r="S218" i="1"/>
  <c r="S217" i="1"/>
  <c r="S216" i="1"/>
  <c r="S215" i="1"/>
  <c r="S214" i="1"/>
  <c r="S213" i="1"/>
  <c r="S212" i="1"/>
  <c r="S211" i="1"/>
  <c r="S210" i="1"/>
  <c r="S209" i="1"/>
  <c r="S208" i="1"/>
  <c r="S207" i="1"/>
  <c r="S206" i="1"/>
  <c r="S205" i="1"/>
  <c r="S204" i="1"/>
  <c r="S203" i="1"/>
  <c r="S202" i="1"/>
  <c r="S201" i="1"/>
  <c r="S200" i="1"/>
  <c r="S199" i="1"/>
  <c r="S198" i="1"/>
  <c r="S197" i="1"/>
  <c r="S196" i="1"/>
  <c r="S195" i="1"/>
  <c r="S194" i="1"/>
  <c r="S193" i="1"/>
  <c r="S192" i="1"/>
  <c r="S191" i="1"/>
  <c r="S190" i="1"/>
  <c r="S189" i="1"/>
  <c r="S188" i="1"/>
  <c r="S187" i="1"/>
  <c r="S186" i="1"/>
  <c r="S185" i="1"/>
  <c r="S184" i="1"/>
  <c r="S183" i="1"/>
  <c r="S182" i="1"/>
  <c r="S181" i="1"/>
  <c r="S180" i="1"/>
  <c r="S179" i="1"/>
  <c r="S178" i="1"/>
  <c r="S177" i="1"/>
  <c r="S176" i="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S3"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S2"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 i="1"/>
  <c r="B1760" i="1"/>
</calcChain>
</file>

<file path=xl/sharedStrings.xml><?xml version="1.0" encoding="utf-8"?>
<sst xmlns="http://schemas.openxmlformats.org/spreadsheetml/2006/main" count="23960" uniqueCount="6156">
  <si>
    <t>Job Title</t>
  </si>
  <si>
    <t>Salary Estimate</t>
  </si>
  <si>
    <t>Job Description</t>
  </si>
  <si>
    <t>Rating</t>
  </si>
  <si>
    <t>Company Name</t>
  </si>
  <si>
    <t>Location</t>
  </si>
  <si>
    <t>Headquarters</t>
  </si>
  <si>
    <t>Size</t>
  </si>
  <si>
    <t>Founded</t>
  </si>
  <si>
    <t>Type of ownership</t>
  </si>
  <si>
    <t>Industry</t>
  </si>
  <si>
    <t>Sector</t>
  </si>
  <si>
    <t>Revenue</t>
  </si>
  <si>
    <t>Competitors</t>
  </si>
  <si>
    <t>Easy Apply</t>
  </si>
  <si>
    <t>Data Analyst, Center on Immigration and Justice (CIJ)</t>
  </si>
  <si>
    <t>Vera Institute of Justice
3.2</t>
  </si>
  <si>
    <t>New York, NY</t>
  </si>
  <si>
    <t>201 to 500 employees</t>
  </si>
  <si>
    <t>Nonprofit Organization</t>
  </si>
  <si>
    <t>Social Assistance</t>
  </si>
  <si>
    <t>Non-Profit</t>
  </si>
  <si>
    <t>Quality Data Analyst</t>
  </si>
  <si>
    <t>Visiting Nurse Service of New York
3.8</t>
  </si>
  <si>
    <t>10000+ employees</t>
  </si>
  <si>
    <t>Health Care Services &amp; Hospitals</t>
  </si>
  <si>
    <t>Health Care</t>
  </si>
  <si>
    <t>Senior Data Analyst, Insights &amp; Analytics Team [Customer Operations]</t>
  </si>
  <si>
    <t>Squarespace
3.4</t>
  </si>
  <si>
    <t>1001 to 5000 employees</t>
  </si>
  <si>
    <t>Company - Private</t>
  </si>
  <si>
    <t>Internet</t>
  </si>
  <si>
    <t>Information Technology</t>
  </si>
  <si>
    <t>GoDaddy</t>
  </si>
  <si>
    <t>Data Analyst</t>
  </si>
  <si>
    <t>Celerity
4.1</t>
  </si>
  <si>
    <t>McLean, VA</t>
  </si>
  <si>
    <t>Subsidiary or Business Segment</t>
  </si>
  <si>
    <t>IT Services</t>
  </si>
  <si>
    <t>Reporting Data Analyst</t>
  </si>
  <si>
    <t>FanDuel
3.9</t>
  </si>
  <si>
    <t>501 to 1000 employees</t>
  </si>
  <si>
    <t>Sports &amp; Recreation</t>
  </si>
  <si>
    <t>Arts, Entertainment &amp; Recreation</t>
  </si>
  <si>
    <t>Point72
3.9</t>
  </si>
  <si>
    <t>Stamford, CT</t>
  </si>
  <si>
    <t>Finance</t>
  </si>
  <si>
    <t>Business/Data Analyst (FP&amp;A)</t>
  </si>
  <si>
    <t>Two Sigma
4.4</t>
  </si>
  <si>
    <t>Data Science Analyst</t>
  </si>
  <si>
    <t>GNY Insurance Companies
3.7</t>
  </si>
  <si>
    <t>Insurance Carriers</t>
  </si>
  <si>
    <t>Insurance</t>
  </si>
  <si>
    <t>Travelers, Chubb, Crum &amp; Forster</t>
  </si>
  <si>
    <t>DMGT
4.0</t>
  </si>
  <si>
    <t>5001 to 10000 employees</t>
  </si>
  <si>
    <t>Company - Public</t>
  </si>
  <si>
    <t>Venture Capital &amp; Private Equity</t>
  </si>
  <si>
    <t>Thomson Reuters, Hearst, Pearson</t>
  </si>
  <si>
    <t>Data Analyst, Merchant Health</t>
  </si>
  <si>
    <t>Research &amp; Development</t>
  </si>
  <si>
    <t>Business Services</t>
  </si>
  <si>
    <t>Signifyd, Forter</t>
  </si>
  <si>
    <t>NYU Langone Health
4.0</t>
  </si>
  <si>
    <t>Hospital</t>
  </si>
  <si>
    <t>NewYork-Presbyterian Hospital, Northwell Health</t>
  </si>
  <si>
    <t>BulbHead</t>
  </si>
  <si>
    <t>Fairfield, NJ</t>
  </si>
  <si>
    <t>1 to 50 employees</t>
  </si>
  <si>
    <t>DATA ANALYST</t>
  </si>
  <si>
    <t>Montefiore Medical
3.7</t>
  </si>
  <si>
    <t>Bronx, NY</t>
  </si>
  <si>
    <t>Senior Data Analyst</t>
  </si>
  <si>
    <t>Investment Advisory Data Analyst</t>
  </si>
  <si>
    <t>Advisor Group
3.4</t>
  </si>
  <si>
    <t>Jersey City, NJ</t>
  </si>
  <si>
    <t>Phoenix, AZ</t>
  </si>
  <si>
    <t>Sustainability Data Analyst</t>
  </si>
  <si>
    <t>CodeGreen Solutions
3.6</t>
  </si>
  <si>
    <t>Building &amp; Personnel Services</t>
  </si>
  <si>
    <t>Undertone
3.8</t>
  </si>
  <si>
    <t>Clinical Data Analyst</t>
  </si>
  <si>
    <t>NYSTEC
3.8</t>
  </si>
  <si>
    <t>Rome, NY</t>
  </si>
  <si>
    <t>51 to 200 employees</t>
  </si>
  <si>
    <t>Consulting</t>
  </si>
  <si>
    <t>DATA PROGRAMMER/ANALYST</t>
  </si>
  <si>
    <t>Education Development Center, Inc.
3.9</t>
  </si>
  <si>
    <t>Waltham, MA</t>
  </si>
  <si>
    <t>Teachers Pay Teachers
4.9</t>
  </si>
  <si>
    <t>Product Analyst, Data Science</t>
  </si>
  <si>
    <t>Google
4.4</t>
  </si>
  <si>
    <t>Mountain View, CA</t>
  </si>
  <si>
    <t>MUSIC &amp; Entertainment</t>
  </si>
  <si>
    <t>Marina del Rey, CA</t>
  </si>
  <si>
    <t>Data Analyst - Intex Developer</t>
  </si>
  <si>
    <t>Macquarie Group
3.3</t>
  </si>
  <si>
    <t>Sydney, Australia</t>
  </si>
  <si>
    <t>Andiamo
3.5</t>
  </si>
  <si>
    <t>Warren, MI</t>
  </si>
  <si>
    <t>Casual Restaurants</t>
  </si>
  <si>
    <t>Restaurants, Bars &amp; Food Services</t>
  </si>
  <si>
    <t>Entry Level / Jr. Data Analyst</t>
  </si>
  <si>
    <t>Dash Technologies Inc
3.8</t>
  </si>
  <si>
    <t>Columbus, OH</t>
  </si>
  <si>
    <t>Hearst Communications
4.0</t>
  </si>
  <si>
    <t>San Francisco, CA</t>
  </si>
  <si>
    <t>Data + Business Intelligence Analyst</t>
  </si>
  <si>
    <t>Duolingo
5.0</t>
  </si>
  <si>
    <t>Pittsburgh, PA</t>
  </si>
  <si>
    <t>Data Analyst, Product</t>
  </si>
  <si>
    <t>Ro
4.8</t>
  </si>
  <si>
    <t>Data Analyst Entry Level</t>
  </si>
  <si>
    <t>Endai
3.7</t>
  </si>
  <si>
    <t>BlueLabs
4.7</t>
  </si>
  <si>
    <t>Washington, DC</t>
  </si>
  <si>
    <t>Revel
3.6</t>
  </si>
  <si>
    <t>Seattle, WA</t>
  </si>
  <si>
    <t>Data Analyst Jersey City, NJ 12+ months contract Extensive experience in Data Analysis Experience in profiling the data (data gaps, data quality etc) Discoveringcreating data dictionary Creating specifications Experience in data governance tools is a plus</t>
  </si>
  <si>
    <t>NALLAS CORPORATION
3.6</t>
  </si>
  <si>
    <t>Newtown, PA</t>
  </si>
  <si>
    <t>Pozent
3.5</t>
  </si>
  <si>
    <t>Piscataway, NJ</t>
  </si>
  <si>
    <t>Contract</t>
  </si>
  <si>
    <t>SoFi
3.2</t>
  </si>
  <si>
    <t>Lending</t>
  </si>
  <si>
    <t>Data Analyst (Games)</t>
  </si>
  <si>
    <t>Carry1st</t>
  </si>
  <si>
    <t>Charlotte, NC</t>
  </si>
  <si>
    <t>Data Business Analyst</t>
  </si>
  <si>
    <t>Clear Street</t>
  </si>
  <si>
    <t>Data Analyst with Excel/DAX/ PowerBI experience- Fulltime</t>
  </si>
  <si>
    <t>Nutech Information Systems
3.6</t>
  </si>
  <si>
    <t>Westmont, IL</t>
  </si>
  <si>
    <t>Computer Hardware &amp; Software</t>
  </si>
  <si>
    <t>Data Science Analyst/Engineer</t>
  </si>
  <si>
    <t>The Trevor Project
4.6</t>
  </si>
  <si>
    <t>West Hollywood, CA</t>
  </si>
  <si>
    <t>Business Analyst, Data Platforms</t>
  </si>
  <si>
    <t>Pinto</t>
  </si>
  <si>
    <t>Behavioral Data Analyst</t>
  </si>
  <si>
    <t>AB InBev</t>
  </si>
  <si>
    <t>Whip Media Group
5.0</t>
  </si>
  <si>
    <t>Santa Monica, CA</t>
  </si>
  <si>
    <t>Data Analyst -1+ year Contract - NYC</t>
  </si>
  <si>
    <t>Two95 International Inc.
4.0</t>
  </si>
  <si>
    <t>Cherry Hill, NJ</t>
  </si>
  <si>
    <t>Staffing &amp; Outsourcing</t>
  </si>
  <si>
    <t>Vettery
3.0</t>
  </si>
  <si>
    <t>Hired, Indeed, AngelList</t>
  </si>
  <si>
    <t>Nesco Resource, LLC
2.9</t>
  </si>
  <si>
    <t>Cleveland, OH</t>
  </si>
  <si>
    <t>Advertising Data Analyst</t>
  </si>
  <si>
    <t>MediaMath
3.6</t>
  </si>
  <si>
    <t>Criteo, AppNexus, dataxu</t>
  </si>
  <si>
    <t>Jordan &amp; Jordan
4.9</t>
  </si>
  <si>
    <t>Senior Analyst, Data Science</t>
  </si>
  <si>
    <t>San Jose, CA</t>
  </si>
  <si>
    <t>Senior Data Analyst, Disney+</t>
  </si>
  <si>
    <t>Walt Disney Co.
4.0</t>
  </si>
  <si>
    <t>Motion Picture Production &amp; Distribution</t>
  </si>
  <si>
    <t>Media</t>
  </si>
  <si>
    <t>News Corp, WarnerMedia, NBCUniversal</t>
  </si>
  <si>
    <t>Office of the CAO | Reference Data, Project Manager/Business Analyst</t>
  </si>
  <si>
    <t>Citadel
3.8</t>
  </si>
  <si>
    <t>Chicago, IL</t>
  </si>
  <si>
    <t>Soros Fund Management, D. E. Shaw &amp; Co. - Investment Firm, Fortress Investment Group</t>
  </si>
  <si>
    <t>Business Data Analyst</t>
  </si>
  <si>
    <t>Xoriant Corporation
3.7</t>
  </si>
  <si>
    <t>Sunnyvale, CA</t>
  </si>
  <si>
    <t>Persistent Systems (India), GlobalLogic, Synechron</t>
  </si>
  <si>
    <t>Gemini
3.6</t>
  </si>
  <si>
    <t>Data Scientist / Big Data Analytics Analyst</t>
  </si>
  <si>
    <t>TSR, Inc.
3.6</t>
  </si>
  <si>
    <t>Hauppauge, NY</t>
  </si>
  <si>
    <t>Data Reporting Analyst</t>
  </si>
  <si>
    <t>NADAP NYS INC.</t>
  </si>
  <si>
    <t>Principal Data Analyst, LATAM - Disney Streaming Services</t>
  </si>
  <si>
    <t>Data Analyst II</t>
  </si>
  <si>
    <t>Fragomen Worldwide
3.2</t>
  </si>
  <si>
    <t>Legal</t>
  </si>
  <si>
    <t>Accounting &amp; Legal</t>
  </si>
  <si>
    <t>Data Analyst - Environmental, Social, and Governance</t>
  </si>
  <si>
    <t>Bloomberg
3.8</t>
  </si>
  <si>
    <t>Google, Goldman Sachs, Thomson Reuters</t>
  </si>
  <si>
    <t>Real Capital Analytics
3.9</t>
  </si>
  <si>
    <t>Real Estate</t>
  </si>
  <si>
    <t>Data Analyst, Revenue Analytics</t>
  </si>
  <si>
    <t>Data Analyst - Data Acquisition / Data Lineage</t>
  </si>
  <si>
    <t>Perficient
3.6</t>
  </si>
  <si>
    <t>Saint Louis, MO</t>
  </si>
  <si>
    <t>Data Analyst - Data Scanning utilizing Rochade</t>
  </si>
  <si>
    <t>Data Analyst - Stitching</t>
  </si>
  <si>
    <t>Junior Data Analyst</t>
  </si>
  <si>
    <t>Tampa, FL</t>
  </si>
  <si>
    <t>Data Analyst, Retail Media</t>
  </si>
  <si>
    <t>Criteo
3.9</t>
  </si>
  <si>
    <t>Paris, France</t>
  </si>
  <si>
    <t>MediaMath, Conversant, AppNexus</t>
  </si>
  <si>
    <t>Royal Communications
3.0</t>
  </si>
  <si>
    <t>Portfolio Data Analyst</t>
  </si>
  <si>
    <t>Neuberger Berman
3.7</t>
  </si>
  <si>
    <t>Greater New York Mutual Insurance Companies (GNY)</t>
  </si>
  <si>
    <t>Data/Reporting Analyst</t>
  </si>
  <si>
    <t>Diverse Lynx
3.9</t>
  </si>
  <si>
    <t>Princeton, NJ</t>
  </si>
  <si>
    <t>Data Analyst 2</t>
  </si>
  <si>
    <t>eTeam Inc.
3.7</t>
  </si>
  <si>
    <t>South Plainfield, NJ</t>
  </si>
  <si>
    <t>Artech Information Systems, Mindlance, Tech Mahindra</t>
  </si>
  <si>
    <t>Entry Level Data Analyst</t>
  </si>
  <si>
    <t>Current
3.6</t>
  </si>
  <si>
    <t>Colorado Springs, CO</t>
  </si>
  <si>
    <t>Data/Information Mgt Analyst</t>
  </si>
  <si>
    <t>Citi
3.7</t>
  </si>
  <si>
    <t>Axelon Services Corporation
3.6</t>
  </si>
  <si>
    <t>Information Systems Officer (Data Analyst)</t>
  </si>
  <si>
    <t>United Nations
4.1</t>
  </si>
  <si>
    <t>Government</t>
  </si>
  <si>
    <t>Federal Agencies</t>
  </si>
  <si>
    <t>Media Science Big Data Analyst</t>
  </si>
  <si>
    <t>Discovery Communications, Inc.
3.5</t>
  </si>
  <si>
    <t>Randstad
3.7</t>
  </si>
  <si>
    <t>Atlanta, GA</t>
  </si>
  <si>
    <t>Mulberry Technology
5.0</t>
  </si>
  <si>
    <t>New York, NY (US), NY</t>
  </si>
  <si>
    <t>Data analyst with Python</t>
  </si>
  <si>
    <t>SoftStandard Solutions
4.8</t>
  </si>
  <si>
    <t>Fremont, CA</t>
  </si>
  <si>
    <t>EDO, Inc.
5.0</t>
  </si>
  <si>
    <t>Los Angeles, CA</t>
  </si>
  <si>
    <t>Healthcare Data Analyst, Qsight</t>
  </si>
  <si>
    <t>Guidepoint
3.3</t>
  </si>
  <si>
    <t>Coleman Research, AlphaSights, Third Bridge</t>
  </si>
  <si>
    <t>BA/Data Analyst</t>
  </si>
  <si>
    <t>Mitchell Martin
4.1</t>
  </si>
  <si>
    <t>Data Analyst Python</t>
  </si>
  <si>
    <t>Lorven Technologies Inc
4.0</t>
  </si>
  <si>
    <t>Plainsboro, NJ</t>
  </si>
  <si>
    <t>Accounting</t>
  </si>
  <si>
    <t>Data Analyst, Bitcoin Trading Firm</t>
  </si>
  <si>
    <t>Fintech Recruiters</t>
  </si>
  <si>
    <t>Dublin, Ireland</t>
  </si>
  <si>
    <t>Data Analyst-BA</t>
  </si>
  <si>
    <t>Data Analytics Solutions Analyst</t>
  </si>
  <si>
    <t>Praescient Analytics
3.1</t>
  </si>
  <si>
    <t>Alexandria, VA</t>
  </si>
  <si>
    <t>Quantitative Data Analyst</t>
  </si>
  <si>
    <t>Global Atlantic Financial Group
4.5</t>
  </si>
  <si>
    <t>FINRA
3.4</t>
  </si>
  <si>
    <t>NYU Langone Medical Center</t>
  </si>
  <si>
    <t>Descriptive Analytics Data Analyst, IB</t>
  </si>
  <si>
    <t>Jefferies
3.6</t>
  </si>
  <si>
    <t>RGP
4.1</t>
  </si>
  <si>
    <t>Irvine, CA</t>
  </si>
  <si>
    <t>Deloitte, Huron Consulting Group, Point B</t>
  </si>
  <si>
    <t>Tachyon Technologies
4.4</t>
  </si>
  <si>
    <t>Irving, TX</t>
  </si>
  <si>
    <t>Apex Systems
3.8</t>
  </si>
  <si>
    <t>Glen Allen, VA</t>
  </si>
  <si>
    <t>Hagerty Consulting
3.2</t>
  </si>
  <si>
    <t>Evanston, IL</t>
  </si>
  <si>
    <t>Gainful Health</t>
  </si>
  <si>
    <t>San Mateo, CA</t>
  </si>
  <si>
    <t>Food &amp; Beverage Stores</t>
  </si>
  <si>
    <t>Retail</t>
  </si>
  <si>
    <t>Cortex consultants LLC
3.8</t>
  </si>
  <si>
    <t>Medly Pharmacy
4.7</t>
  </si>
  <si>
    <t>Healthcare Data Analyst</t>
  </si>
  <si>
    <t>Fair Health
2.3</t>
  </si>
  <si>
    <t>Supply Chain Data Analyst</t>
  </si>
  <si>
    <t>Peloton Interactive
3.8</t>
  </si>
  <si>
    <t>Health, Beauty, &amp; Fitness</t>
  </si>
  <si>
    <t>Consumer Services</t>
  </si>
  <si>
    <t>Data Analyst - IBM Tool Set</t>
  </si>
  <si>
    <t>Troy, MI</t>
  </si>
  <si>
    <t>Analyst-Data Integrity</t>
  </si>
  <si>
    <t>Premier, Inc.
3.0</t>
  </si>
  <si>
    <t>Reference Data Operations Analyst - Index Instrument, Associate</t>
  </si>
  <si>
    <t>JPMorgan Chase
3.9</t>
  </si>
  <si>
    <t>Fund for Public Health
3.0</t>
  </si>
  <si>
    <t>Long Island City, NY</t>
  </si>
  <si>
    <t>Data &amp; Service Health Analyst</t>
  </si>
  <si>
    <t>BlueVoyant
4.2</t>
  </si>
  <si>
    <t>Data/Systems Analyst</t>
  </si>
  <si>
    <t>Crossfire Consulting Corporation
5.0</t>
  </si>
  <si>
    <t>Yorktown Heights, NY</t>
  </si>
  <si>
    <t>Reliable Software Resources
4.0</t>
  </si>
  <si>
    <t>Northville, MI</t>
  </si>
  <si>
    <t>School / School District</t>
  </si>
  <si>
    <t>Vertex Intel Systems</t>
  </si>
  <si>
    <t>Data Analyst Intern</t>
  </si>
  <si>
    <t>Data Analytics Analyst or Associate, Cowen Sustainable Investments</t>
  </si>
  <si>
    <t>Cowen
3.7</t>
  </si>
  <si>
    <t>Jefferies, Piper Sandler, FBR</t>
  </si>
  <si>
    <t>Robert Half
3.5</t>
  </si>
  <si>
    <t>Adecco, Manpower</t>
  </si>
  <si>
    <t>FJA-US Inc.
2.8</t>
  </si>
  <si>
    <t>Averity
5.0</t>
  </si>
  <si>
    <t>Capgemini
3.8</t>
  </si>
  <si>
    <t>Accenture, CGI, Sopra Steria</t>
  </si>
  <si>
    <t>ERP Data Analyst</t>
  </si>
  <si>
    <t>Wildlife Conservation Society
3.4</t>
  </si>
  <si>
    <t>Asembia
3.6</t>
  </si>
  <si>
    <t>Biotech &amp; Pharmaceuticals</t>
  </si>
  <si>
    <t>Healthcare Data/Reporting Analyst</t>
  </si>
  <si>
    <t>Vesta Healthcare</t>
  </si>
  <si>
    <t>PBM Data Analyst</t>
  </si>
  <si>
    <t>1199SEIU Funds
3.2</t>
  </si>
  <si>
    <t>Data Analyst (Temporary Assignment)</t>
  </si>
  <si>
    <t>Nutrafol
3.8</t>
  </si>
  <si>
    <t>Other Organization</t>
  </si>
  <si>
    <t>New York Life Insurance Co
3.5</t>
  </si>
  <si>
    <t>EDP World, Inc.
3.5</t>
  </si>
  <si>
    <t>Phyton Talent Advisors
4.1</t>
  </si>
  <si>
    <t>Staffigo Technical Services, LLC
5.0</t>
  </si>
  <si>
    <t>Woodridge, IL</t>
  </si>
  <si>
    <t>Microsoft Dynamics CRM Data Analyst</t>
  </si>
  <si>
    <t>IBM
3.7</t>
  </si>
  <si>
    <t>Amazon, Accenture, Microsoft</t>
  </si>
  <si>
    <t>Practice Analyst Data</t>
  </si>
  <si>
    <t>Northwell Health
4.0</t>
  </si>
  <si>
    <t>Manhasset, NY</t>
  </si>
  <si>
    <t>Catholic Health System, NewYork-Presbyterian Hospital</t>
  </si>
  <si>
    <t>Buyside - Data Scientist/Research Analyst</t>
  </si>
  <si>
    <t>Huxley
3.3</t>
  </si>
  <si>
    <t>Vericred
2.9</t>
  </si>
  <si>
    <t>Electronic Trading Data Analyst</t>
  </si>
  <si>
    <t>Toronto, Canada</t>
  </si>
  <si>
    <t>RBC</t>
  </si>
  <si>
    <t>Data Analyst, Center for Developing Brain</t>
  </si>
  <si>
    <t>Child Mind Institute
3.2</t>
  </si>
  <si>
    <t>Data Processing &amp; Performance Analyst</t>
  </si>
  <si>
    <t>Balance Innovations
3.1</t>
  </si>
  <si>
    <t>Business Analyst - Data Analyst</t>
  </si>
  <si>
    <t>Asset Staffing
3.4</t>
  </si>
  <si>
    <t>Data Analyst with Rochade</t>
  </si>
  <si>
    <t>Hearst Television, Inc
4.3</t>
  </si>
  <si>
    <t>Cincinnati, OH</t>
  </si>
  <si>
    <t>Product Analyst - Data</t>
  </si>
  <si>
    <t>William Hill US
2.7</t>
  </si>
  <si>
    <t>Gambling</t>
  </si>
  <si>
    <t>Video Games</t>
  </si>
  <si>
    <t>ZDAAS
4.4</t>
  </si>
  <si>
    <t>Baltimore, MD</t>
  </si>
  <si>
    <t>Decision Resources Group
3.1</t>
  </si>
  <si>
    <t>Burlington, MA</t>
  </si>
  <si>
    <t>IQVIA, GlobalData</t>
  </si>
  <si>
    <t>Highbridge Consulting LLC
3.0</t>
  </si>
  <si>
    <t>Pleasantville, NY</t>
  </si>
  <si>
    <t>NTT DATA, Inc.
2.9</t>
  </si>
  <si>
    <t>Singapore, Singapore</t>
  </si>
  <si>
    <t>Data Collection Analyst</t>
  </si>
  <si>
    <t>Columbia University
3.9</t>
  </si>
  <si>
    <t>College / University</t>
  </si>
  <si>
    <t>Colleges &amp; Universities</t>
  </si>
  <si>
    <t>Education</t>
  </si>
  <si>
    <t>Precision technologies corp
4.2</t>
  </si>
  <si>
    <t>DATA ENTRY/ BILLING ANALYST</t>
  </si>
  <si>
    <t>Cactus Holdings
3.9</t>
  </si>
  <si>
    <t>Queens Village, NY</t>
  </si>
  <si>
    <t>Mumbai, India</t>
  </si>
  <si>
    <t>Student Persistence Initiative Data Analyst/Scientist</t>
  </si>
  <si>
    <t>Cuny Research Foundation
4.2</t>
  </si>
  <si>
    <t>Data Quality Analyst</t>
  </si>
  <si>
    <t>SGA Inc.</t>
  </si>
  <si>
    <t>Bethesda, MD</t>
  </si>
  <si>
    <t>Architectural &amp; Engineering Services</t>
  </si>
  <si>
    <t>Data Governance Analyst</t>
  </si>
  <si>
    <t>Sr. Business Intelligence Engineer / Data Analyst</t>
  </si>
  <si>
    <t>Amazon
3.9</t>
  </si>
  <si>
    <t>Google, Microsoft, Walmart</t>
  </si>
  <si>
    <t>Voice
3.4</t>
  </si>
  <si>
    <t>HOMETEAM
3.6</t>
  </si>
  <si>
    <t>Honor, HomeHero</t>
  </si>
  <si>
    <t>Data Analyst I - Geriatrics and Palliative Care</t>
  </si>
  <si>
    <t>Mount Sinai Health System
3.4</t>
  </si>
  <si>
    <t>Data Analyst/Rochade</t>
  </si>
  <si>
    <t>Halcyon Solutions, Inc.
3.3</t>
  </si>
  <si>
    <t>Dublin, OH</t>
  </si>
  <si>
    <t>Roman
3.2</t>
  </si>
  <si>
    <t>Bloomingdale, IL</t>
  </si>
  <si>
    <t>COUNCIL ON ACCREDITATION
3.8</t>
  </si>
  <si>
    <t>APR Staffing</t>
  </si>
  <si>
    <t>Data Analyst II, Division of Gastroenterology (Research)</t>
  </si>
  <si>
    <t>Data Analyst, Student Success Program</t>
  </si>
  <si>
    <t>COOLSOFT
3.2</t>
  </si>
  <si>
    <t>Analyst, Data Centers Industry</t>
  </si>
  <si>
    <t>451 Research
3.3</t>
  </si>
  <si>
    <t>Gartner, Forrester, IDC</t>
  </si>
  <si>
    <t>Financial - Data Analyst</t>
  </si>
  <si>
    <t>Amenity Analytics
3.8</t>
  </si>
  <si>
    <t>Data Analyst with Data Scanning and Profiling</t>
  </si>
  <si>
    <t>Business Analyst - Data Governance</t>
  </si>
  <si>
    <t>Senior Data Analyst - Health Economist</t>
  </si>
  <si>
    <t>Lead Data Insights Analyst</t>
  </si>
  <si>
    <t>TapRm</t>
  </si>
  <si>
    <t>Research Analyst (Data Science)</t>
  </si>
  <si>
    <t>APCO Worldwide
3.4</t>
  </si>
  <si>
    <t>Edelman, Burson-Marsteller, FleishmanHillard</t>
  </si>
  <si>
    <t>Data Management Analyst</t>
  </si>
  <si>
    <t>Business Analyst / Data Analyst</t>
  </si>
  <si>
    <t>Softcom Systems
4.4</t>
  </si>
  <si>
    <t>Sr. Data Profiling Analyst</t>
  </si>
  <si>
    <t>UBS
3.6</t>
  </si>
  <si>
    <t>Zurich, Switzerland</t>
  </si>
  <si>
    <t>Cowen Group, Inc.</t>
  </si>
  <si>
    <t>West Hartford, CT</t>
  </si>
  <si>
    <t>Haworth, NJ</t>
  </si>
  <si>
    <t>Orlando, FL</t>
  </si>
  <si>
    <t>Appen, Lionbridge</t>
  </si>
  <si>
    <t>Fort Lee, NJ</t>
  </si>
  <si>
    <t>NBCUniversal
3.8</t>
  </si>
  <si>
    <t>Narrativ
3.7</t>
  </si>
  <si>
    <t>CompuForce</t>
  </si>
  <si>
    <t>Senior Data Analyst - Data Cataloging / Data Profiling</t>
  </si>
  <si>
    <t>Data/Report Analyst</t>
  </si>
  <si>
    <t>Bounce Exchange
4.1</t>
  </si>
  <si>
    <t>Human Capital Data Analyst</t>
  </si>
  <si>
    <t>Beacon Hill Staffing Group, PageGroup, Solomon Page</t>
  </si>
  <si>
    <t>GIS Data analyst</t>
  </si>
  <si>
    <t>22nd Century Technologies
3.7</t>
  </si>
  <si>
    <t>Somerset, NJ</t>
  </si>
  <si>
    <t>Junior Data Analytics Solutions Analyst</t>
  </si>
  <si>
    <t>Capgemini America, Inc.</t>
  </si>
  <si>
    <t>Software Guidance &amp; Assistance
3.7</t>
  </si>
  <si>
    <t>Tarrytown, NY</t>
  </si>
  <si>
    <t>VP, Research Project Analyst/Data Management</t>
  </si>
  <si>
    <t>Food Data Analyst</t>
  </si>
  <si>
    <t>Metropolitan Council on Jewish Poverty
3.2</t>
  </si>
  <si>
    <t>TSR Consulting
3.6</t>
  </si>
  <si>
    <t>Data Analyst, Enterprise Analytics</t>
  </si>
  <si>
    <t>Activision Blizzard, Electronic Arts</t>
  </si>
  <si>
    <t>Data Analytics Solutions Analyst - Mid with Security Clearance</t>
  </si>
  <si>
    <t>Data Analyst Assistant</t>
  </si>
  <si>
    <t>Teus Health</t>
  </si>
  <si>
    <t>Investment Management Summer Analyst Program - Office of COO: Data &amp; Analytics</t>
  </si>
  <si>
    <t>Morgan Stanley
3.8</t>
  </si>
  <si>
    <t>ICAP at Columbia University
4.1</t>
  </si>
  <si>
    <t>Columbia University Medical Center
3.8</t>
  </si>
  <si>
    <t>Sr Business /Data Analyst- Reference data</t>
  </si>
  <si>
    <t>The Denzel Group
4.7</t>
  </si>
  <si>
    <t>Allentown, PA</t>
  </si>
  <si>
    <t>SENIOR DATA ANALYST</t>
  </si>
  <si>
    <t>Senior Data Analyst. (Tarrytown, NY). Coordinate, develop and implements report/indicator to measure quality and productivity for coding functions. Evaluate programs and initiatives to improve HIM Department‚Äôs efficiency in revenue cycle process. Assist leadership define new interventions, automate surveillance, analyze and present data to support operations. Bachelor‚Äôs in Public Administration, or Health Management, or Health Finance Management with 3-yr. exp. in complex health environment. Master‚Äôs degree in any of the above is acceptable, in lieu of the 3-yr. experience. Mail CV: Montefiore Medical Center, 3411 Wayne Avenue, Bronx, NY 10467, Attn: Leticia Roldan, Staffing Supervisor.
Department: Health Information Management Bargaining Unit: Non Union Campus: MOSES Employment Status: Regular Full-Time Address: 555 South Broadway, Tarrytown
Shift: Day Scheduled Hours: 8:30 AM-5 PM Req ID: 114563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#LI-YH1</t>
  </si>
  <si>
    <t>Senior Data Analyst / Scientist</t>
  </si>
  <si>
    <t>Cedent Consulting
3.3</t>
  </si>
  <si>
    <t>Frisco, TX</t>
  </si>
  <si>
    <t>Senior Data Analyst - Regulatory Reporting</t>
  </si>
  <si>
    <t>ACS
3.4</t>
  </si>
  <si>
    <t>General Repair &amp; Maintenance</t>
  </si>
  <si>
    <t>Construction, Repair &amp; Maintenance</t>
  </si>
  <si>
    <t>NADAP
3.2</t>
  </si>
  <si>
    <t>Newspaper Administration</t>
  </si>
  <si>
    <t>Senior Data Analyst (6-12 Month Contract-Remote)</t>
  </si>
  <si>
    <t>VISTRADA
5.0</t>
  </si>
  <si>
    <t>Principal Data Analyst, LATAM ‚Äì Disney Streaming Services</t>
  </si>
  <si>
    <t>Disney Streaming Services
3.6</t>
  </si>
  <si>
    <t>Data Analyst- Win 10 Migration- NYC</t>
  </si>
  <si>
    <t>Royal Communications Consultants Inc
3.0</t>
  </si>
  <si>
    <t>CASES
3.5</t>
  </si>
  <si>
    <t>Tech Business/Data Analyst</t>
  </si>
  <si>
    <t>Senior Data Analyst, Financial Services</t>
  </si>
  <si>
    <t>Earnest Research
5.0</t>
  </si>
  <si>
    <t>Enterprise Data, Financial Data Analyst - Content Design Specialist Contractor</t>
  </si>
  <si>
    <t>APN Software Services Inc.
4.1</t>
  </si>
  <si>
    <t>Miller Cang Agency</t>
  </si>
  <si>
    <t>Business Analyst - Chief Data Office</t>
  </si>
  <si>
    <t>Senior Analyst, Data Instrumentation &amp; Quality (Disney+)</t>
  </si>
  <si>
    <t>Sr. Data Analyst</t>
  </si>
  <si>
    <t>NTT DATA
3.4</t>
  </si>
  <si>
    <t>Capgemini, Accenture, Deloitte</t>
  </si>
  <si>
    <t>Big Data Programmer Analyst</t>
  </si>
  <si>
    <t>Lead Data Analyst</t>
  </si>
  <si>
    <t>Attentive</t>
  </si>
  <si>
    <t>Braga, Portugal</t>
  </si>
  <si>
    <t>Fidelis Group
3.5</t>
  </si>
  <si>
    <t>Little Ferry, NJ</t>
  </si>
  <si>
    <t>Eclaro
3.4</t>
  </si>
  <si>
    <t>Client Service Data Analyst</t>
  </si>
  <si>
    <t>Financial Data Analyst - Accounting - D3529</t>
  </si>
  <si>
    <t>Source of Future Technology Inc
4.2</t>
  </si>
  <si>
    <t>Data / Business Analyst (SQL/Tableau)</t>
  </si>
  <si>
    <t>Wayne Technologies - CHURN</t>
  </si>
  <si>
    <t>Data Processing &amp; Performance Analyst New York, NY</t>
  </si>
  <si>
    <t>Richmond, VA</t>
  </si>
  <si>
    <t>Security Services</t>
  </si>
  <si>
    <t>G4S, Loomis, GardaWorld</t>
  </si>
  <si>
    <t>Seven Seven Softwares
3.1</t>
  </si>
  <si>
    <t>Mobilityware
4.5</t>
  </si>
  <si>
    <t>TechProjects
4.8</t>
  </si>
  <si>
    <t>RMS Computer Corporation
3.0</t>
  </si>
  <si>
    <t>ProHEALTH Care
2.7</t>
  </si>
  <si>
    <t>Senior Analyst, AB Testing and Data Operations</t>
  </si>
  <si>
    <t>2U
3.5</t>
  </si>
  <si>
    <t>Lanham, MD</t>
  </si>
  <si>
    <t>Data Warehouse Analyst</t>
  </si>
  <si>
    <t>SIAL TECHNOLOGY PARTNERS</t>
  </si>
  <si>
    <t>Mount Sinai Medical Center
3.1</t>
  </si>
  <si>
    <t>Miami Beach, FL</t>
  </si>
  <si>
    <t>Professional Resource Group
5.0</t>
  </si>
  <si>
    <t>Spring, TX</t>
  </si>
  <si>
    <t>Senior Business and Data Analyst</t>
  </si>
  <si>
    <t>IPRO
3.0</t>
  </si>
  <si>
    <t>CASES
3.2</t>
  </si>
  <si>
    <t>Durham, NC</t>
  </si>
  <si>
    <t>Lead Generation Data Analyst</t>
  </si>
  <si>
    <t>Brown Brothers Harriman
3.3</t>
  </si>
  <si>
    <t>Morgan Stanley, Goldman Sachs</t>
  </si>
  <si>
    <t>DnA Ambassador (Clinical Business Analyst - Level 1), Data &amp; Analytics/Re-post</t>
  </si>
  <si>
    <t>NYC Health + Hospitals
3.6</t>
  </si>
  <si>
    <t>Data Analyst I - Genetics &amp; Genomic Sciences</t>
  </si>
  <si>
    <t>Data Reporting Analyst III</t>
  </si>
  <si>
    <t>Horizon Blue Cross Blue Shield of New Jersey
3.6</t>
  </si>
  <si>
    <t>UnitedHealth Group, Cigna, Aetna</t>
  </si>
  <si>
    <t>Reporting Analyst Data Analyst</t>
  </si>
  <si>
    <t>Data Analyst - CBCH</t>
  </si>
  <si>
    <t>Principal Data Analyst, LATAM Disney Streaming Services</t>
  </si>
  <si>
    <t>Walt Disney Company
4.0</t>
  </si>
  <si>
    <t>Data Engineer/Data Analyst</t>
  </si>
  <si>
    <t>Technical Business/Data Analyst</t>
  </si>
  <si>
    <t>CRM Data Performance Analyst</t>
  </si>
  <si>
    <t>Roar Digital
4.9</t>
  </si>
  <si>
    <t>eCommerce Data Analyst</t>
  </si>
  <si>
    <t>Darmor Partners</t>
  </si>
  <si>
    <t>Senior Data Analyst - Rochade</t>
  </si>
  <si>
    <t>Financial Data Analyst</t>
  </si>
  <si>
    <t>Talent Bundle LLC</t>
  </si>
  <si>
    <t>2021 Summer Analyst Program- Data &amp; Analytics Solutions</t>
  </si>
  <si>
    <t>Data Analyst - QC</t>
  </si>
  <si>
    <t>People Operations &amp; Data Analyst</t>
  </si>
  <si>
    <t>Museum of Ice Cream
2.3</t>
  </si>
  <si>
    <t>Lead Data Analyst (Product)</t>
  </si>
  <si>
    <t>Data Analyst - III</t>
  </si>
  <si>
    <t>APN Consulting
4.2</t>
  </si>
  <si>
    <t>Monmouth Junction, NJ</t>
  </si>
  <si>
    <t>SQL Data Analyst</t>
  </si>
  <si>
    <t>Siri InfoSolutions
3.4</t>
  </si>
  <si>
    <t>Summit, NJ</t>
  </si>
  <si>
    <t>Edison, NJ</t>
  </si>
  <si>
    <t>Integrated Resources
3.1</t>
  </si>
  <si>
    <t>Epic Data Intelligence Analyst</t>
  </si>
  <si>
    <t>Icahn School of Medicine at Mount Sinai
3.9</t>
  </si>
  <si>
    <t>JPSC-8461 - Position: 13,52,53 Data Analyst</t>
  </si>
  <si>
    <t>Avani Technology Solutions
4.5</t>
  </si>
  <si>
    <t>Rochester, NY</t>
  </si>
  <si>
    <t>Data Analyst - Analytics/SQL</t>
  </si>
  <si>
    <t>Data Analyst-Excel</t>
  </si>
  <si>
    <t>Altech Star Inc.
2.6</t>
  </si>
  <si>
    <t>West Windsor, NJ</t>
  </si>
  <si>
    <t>Data Remediation Analyst</t>
  </si>
  <si>
    <t>Wintellisys</t>
  </si>
  <si>
    <t>Memphis, TN</t>
  </si>
  <si>
    <t>Data Analyst with Python or Python developer</t>
  </si>
  <si>
    <t>V R Della Infotech Inc
4.1</t>
  </si>
  <si>
    <t>Dover, DE</t>
  </si>
  <si>
    <t>Senior Analyst, Data and Insights (Wirecutter)</t>
  </si>
  <si>
    <t>New York Times
3.8</t>
  </si>
  <si>
    <t>News Outlet</t>
  </si>
  <si>
    <t>ETL Developer / Data Analyst</t>
  </si>
  <si>
    <t>Cranford, NJ</t>
  </si>
  <si>
    <t>TSR Consulting Services, Inc.</t>
  </si>
  <si>
    <t>LanceSoft Inc
3.8</t>
  </si>
  <si>
    <t>Herndon, VA</t>
  </si>
  <si>
    <t>Mindlance, Artech Information Systems, Pyramid Consulting</t>
  </si>
  <si>
    <t>Data Analyst with Python</t>
  </si>
  <si>
    <t>Data Analyst/Project Manager</t>
  </si>
  <si>
    <t>SMBC
3.0</t>
  </si>
  <si>
    <t>Delaware Investments Colorado Municipal Income Fund, Inc</t>
  </si>
  <si>
    <t>Analyst Business Data</t>
  </si>
  <si>
    <t>Sr. Datastage and Data Analyst</t>
  </si>
  <si>
    <t>Programmer Data Analyst</t>
  </si>
  <si>
    <t>Vestracare</t>
  </si>
  <si>
    <t>Valley Stream, NY</t>
  </si>
  <si>
    <t>Consumer Lending Data Analyst</t>
  </si>
  <si>
    <t>Informa Intelligence
3.8</t>
  </si>
  <si>
    <t>Encounter Data Analyst</t>
  </si>
  <si>
    <t>Integra Managed Care
3.5</t>
  </si>
  <si>
    <t>RMS Computer
3.0</t>
  </si>
  <si>
    <t>Healthcare Analyst, Claims/Encounter Data</t>
  </si>
  <si>
    <t>Healthfirst
3.1</t>
  </si>
  <si>
    <t>EmblemHealth, UnitedHealth Group, Aetna</t>
  </si>
  <si>
    <t>Jay Hill Repairs</t>
  </si>
  <si>
    <t>Commercial Equipment Repair &amp; Maintenance</t>
  </si>
  <si>
    <t>TX Healthcare Data/Reporting Analyst</t>
  </si>
  <si>
    <t>SAT Healthcare
3.5</t>
  </si>
  <si>
    <t>Santa Clara, CA</t>
  </si>
  <si>
    <t>American CyberSystems
4.0</t>
  </si>
  <si>
    <t>Duluth, GA</t>
  </si>
  <si>
    <t>Senior Specialist Data Analyst</t>
  </si>
  <si>
    <t>SQL Report Developer Data Analyst</t>
  </si>
  <si>
    <t>Buffalo, NY</t>
  </si>
  <si>
    <t>SoluStaff</t>
  </si>
  <si>
    <t>Erdenheim, PA</t>
  </si>
  <si>
    <t>Data Analyst,, Sales Operations - Oracle Data Cloud</t>
  </si>
  <si>
    <t>Oracle
3.6</t>
  </si>
  <si>
    <t>Redwood City, CA</t>
  </si>
  <si>
    <t>SAP, Salesforce, Microsoft</t>
  </si>
  <si>
    <t>Data Analyst - Machine Learning</t>
  </si>
  <si>
    <t>Equation Staffing</t>
  </si>
  <si>
    <t>Calgary, Canada</t>
  </si>
  <si>
    <t>Senior Analyst, Data Analytics</t>
  </si>
  <si>
    <t>CMI/Compas
3.6</t>
  </si>
  <si>
    <t>Senior Data Analyst (Product)</t>
  </si>
  <si>
    <t>AbleTo
4.3</t>
  </si>
  <si>
    <t>Eagle Investment Systems
3.7</t>
  </si>
  <si>
    <t>Wellesley, MA</t>
  </si>
  <si>
    <t>Technical Data Analyst</t>
  </si>
  <si>
    <t>Senior Analyst, Customer Master Data</t>
  </si>
  <si>
    <t>Teva Pharmaceuticals, Sandoz International, Perrigo</t>
  </si>
  <si>
    <t>SMBC Group
3.4</t>
  </si>
  <si>
    <t>Data Analyst II - Division of Endocrinology</t>
  </si>
  <si>
    <t>Sr. Reference Data Business Analyst - SQL</t>
  </si>
  <si>
    <t>Top Prospect Group, Inc.</t>
  </si>
  <si>
    <t>Data Management Analyst (ADDM04) SEC SVCS OPS DATA GOVERNANCE - NA</t>
  </si>
  <si>
    <t>Data &amp; Reporting Analyst, GNHCC</t>
  </si>
  <si>
    <t>VNA Health Group
3.3</t>
  </si>
  <si>
    <t>Essex Fells, NJ</t>
  </si>
  <si>
    <t>Holmdel, NJ</t>
  </si>
  <si>
    <t>Principal Business Analyst - Data Governance</t>
  </si>
  <si>
    <t>.net, sharepoint, Java, Data analyst, Business Analyst</t>
  </si>
  <si>
    <t>Hexacorp
3.4</t>
  </si>
  <si>
    <t>Iselin, NJ</t>
  </si>
  <si>
    <t>ETL Datastage Developer/IBM Infosphere Datastage Consultant(ETL Data Analyst)-Only NY/NJ candidates Please</t>
  </si>
  <si>
    <t>Informa
3.2</t>
  </si>
  <si>
    <t>Publishing</t>
  </si>
  <si>
    <t>RELX</t>
  </si>
  <si>
    <t>Solar Data Analyst</t>
  </si>
  <si>
    <t>Momentum Solar
3.7</t>
  </si>
  <si>
    <t>Energy</t>
  </si>
  <si>
    <t>Oil, Gas, Energy &amp; Utilities</t>
  </si>
  <si>
    <t>Sunrun, Vivint Solar, Trinity Solar</t>
  </si>
  <si>
    <t>Data Science Lead Analyst</t>
  </si>
  <si>
    <t>VIVA USA INC
4.6</t>
  </si>
  <si>
    <t>Rolling Meadows, IL</t>
  </si>
  <si>
    <t>ProHEALTH Medical Management
2.7</t>
  </si>
  <si>
    <t>Remote: Data Analyst (Data Lineage, Financial industry)_Long term</t>
  </si>
  <si>
    <t>Maisonette Careers</t>
  </si>
  <si>
    <t>Donnelly &amp; Moore Corporation
3.5</t>
  </si>
  <si>
    <t>New City, NY</t>
  </si>
  <si>
    <t>Data Management, Firmwide Data Quality, Analyst</t>
  </si>
  <si>
    <t>J.P. Morgan
3.9</t>
  </si>
  <si>
    <t>Compensation and Data Analyst (Human Resources)</t>
  </si>
  <si>
    <t>Saratoga Medical Center
4.1</t>
  </si>
  <si>
    <t>Fairfax, VA</t>
  </si>
  <si>
    <t>NY Healthcare Data/Reporting Analyst</t>
  </si>
  <si>
    <t>Quad Consultancy
4.3</t>
  </si>
  <si>
    <t>Mount Vernon, NY</t>
  </si>
  <si>
    <t>Mosta, Malta</t>
  </si>
  <si>
    <t>Big Data QA Analyst / QA Tester / Test Analyst</t>
  </si>
  <si>
    <t>Competent Systems, Inc
3.7</t>
  </si>
  <si>
    <t>Alpharetta, GA</t>
  </si>
  <si>
    <t>Infosys, Cognizant Technology Solutions, Tata Consultancy Services</t>
  </si>
  <si>
    <t>Senior Supply Chain Data Analyst</t>
  </si>
  <si>
    <t>Genpact
3.5</t>
  </si>
  <si>
    <t>Accenture, IBM, Capgemini</t>
  </si>
  <si>
    <t>Analyst, People Operations &amp; HR Data</t>
  </si>
  <si>
    <t>LACOSTE CORPORATE</t>
  </si>
  <si>
    <t>CIB F&amp;BM Global Program Management EMEA - International Regulatory - Data Provisioning Business Analyst - Associate</t>
  </si>
  <si>
    <t>Business Data Analyst (Financial Services)</t>
  </si>
  <si>
    <t>The Enosys Group LLC</t>
  </si>
  <si>
    <t>Senior IT Technical Data Analyst</t>
  </si>
  <si>
    <t>EmblemHealth
2.4</t>
  </si>
  <si>
    <t>Data Analyst/Data Acquisition Speciliest with Financial Industry Exp</t>
  </si>
  <si>
    <t>Data Analyst/Data Scanning with Financial Industry exp</t>
  </si>
  <si>
    <t>Sr Business Analyst, Data Science</t>
  </si>
  <si>
    <t>Other Retail Stores</t>
  </si>
  <si>
    <t>Senior Data Analyst - Data Governance</t>
  </si>
  <si>
    <t>Senior Manager, Data Analyst</t>
  </si>
  <si>
    <t>Health Fundraising Organizations</t>
  </si>
  <si>
    <t>Senior Business Intelligence &amp; Data Science Analyst</t>
  </si>
  <si>
    <t>Data Analyst III</t>
  </si>
  <si>
    <t>Sr. Data Analyst, Retail Media</t>
  </si>
  <si>
    <t>Sr IT Technical Data Analyst</t>
  </si>
  <si>
    <t>ERGO
2.8</t>
  </si>
  <si>
    <t>ACT Consulting
4.4</t>
  </si>
  <si>
    <t>Senior SQL Data Warehouse Analyst</t>
  </si>
  <si>
    <t>Intercontinental Exchange, Inc.
2.8</t>
  </si>
  <si>
    <t>Data Analyst Junior</t>
  </si>
  <si>
    <t>SR. Power BI with DAX - Data Analyst</t>
  </si>
  <si>
    <t>Informatica IDQ - Data Quality Analyst (Contract)</t>
  </si>
  <si>
    <t>Senior Solutions Analyst, Data Specialist</t>
  </si>
  <si>
    <t>VTS
4.2</t>
  </si>
  <si>
    <t>Operations data analyst</t>
  </si>
  <si>
    <t>HR Data Analyst</t>
  </si>
  <si>
    <t>Healthcare Senior Data Analyst - HEDIS</t>
  </si>
  <si>
    <t>Village Care
2.0</t>
  </si>
  <si>
    <t>Senior Data Quality Analyst</t>
  </si>
  <si>
    <t>Quest Diagnostics
3.3</t>
  </si>
  <si>
    <t>Secaucus, NJ</t>
  </si>
  <si>
    <t>LabCorp, Bio-Reference Labs, Thermo Fisher Scientific</t>
  </si>
  <si>
    <t>Financial Data Analyst - Accounting ll</t>
  </si>
  <si>
    <t>Softinc</t>
  </si>
  <si>
    <t>Data Analyst - Litigation</t>
  </si>
  <si>
    <t>Quantitative Data Analyst/Developer</t>
  </si>
  <si>
    <t>Creative Data Resources
5.0</t>
  </si>
  <si>
    <t>EVERSANA
3.4</t>
  </si>
  <si>
    <t>Senior Data Analyst, Gas Planning and Design Engineering</t>
  </si>
  <si>
    <t>National Grid USA
3.6</t>
  </si>
  <si>
    <t>Utilities</t>
  </si>
  <si>
    <t>Northeast Utilities</t>
  </si>
  <si>
    <t>Data Analyst - Cardiac Cath Lab</t>
  </si>
  <si>
    <t>Barnabas Health
2.1</t>
  </si>
  <si>
    <t>West Orange, NJ</t>
  </si>
  <si>
    <t>Gibsonia, PA</t>
  </si>
  <si>
    <t>Senior Data Business Analyst</t>
  </si>
  <si>
    <t>Aegis Media
2.8</t>
  </si>
  <si>
    <t>Firmwide Reference Data Operations, Pricing Operations, Analyst</t>
  </si>
  <si>
    <t>Senior Healthcare Data Analyst</t>
  </si>
  <si>
    <t>RAMPS International Inc
4.5</t>
  </si>
  <si>
    <t>Data Analyst, Quality &amp; Patient Safety</t>
  </si>
  <si>
    <t>Episcopal Health Services Inc.</t>
  </si>
  <si>
    <t>Senior Data Analyst - FHC - Family Support Center</t>
  </si>
  <si>
    <t>QA Data Analyst</t>
  </si>
  <si>
    <t>Sr Data Analyst for Customer Based Management</t>
  </si>
  <si>
    <t>Altice USA
3.0</t>
  </si>
  <si>
    <t>Data Analyst/Project Manager in Jersey City, New Jersey | Careers at Harborside</t>
  </si>
  <si>
    <t>Senior Financial Analyst - Enterprise Data</t>
  </si>
  <si>
    <t>Geller &amp; Company
3.2</t>
  </si>
  <si>
    <t>Data Analyst with Data Lineage/Rochade</t>
  </si>
  <si>
    <t>Sr. Specialist Reporting Data Analyst /Engineer - Cloud</t>
  </si>
  <si>
    <t>Senior Business Analyst, Data Management</t>
  </si>
  <si>
    <t>Woodbridge, NJ</t>
  </si>
  <si>
    <t>Boston, MA</t>
  </si>
  <si>
    <t>Arbella Insurance, Safety Insurance</t>
  </si>
  <si>
    <t>Data Science Analyst II - Mount Sinai Health Partners</t>
  </si>
  <si>
    <t>Atrium Staffing
3.3</t>
  </si>
  <si>
    <t>Parsippany, NJ</t>
  </si>
  <si>
    <t>Principal Sales Operations Analyst - Oracle Data Cloud</t>
  </si>
  <si>
    <t>QA Production Data Analyst</t>
  </si>
  <si>
    <t>Metroplus Health Plan
2.7</t>
  </si>
  <si>
    <t>JPSC-7462 - Data Analyst Lead - Sr. Tableau Lead</t>
  </si>
  <si>
    <t>Whippany, NJ</t>
  </si>
  <si>
    <t>Data Services Lead Analyst</t>
  </si>
  <si>
    <t>Primesoft
2.5</t>
  </si>
  <si>
    <t>LISBOA, Portugal</t>
  </si>
  <si>
    <t>Sr Data Analyst, Go-Live</t>
  </si>
  <si>
    <t>Data Analyst III- SAS req'd</t>
  </si>
  <si>
    <t>IPro.org</t>
  </si>
  <si>
    <t>Cecelia Health
4.3</t>
  </si>
  <si>
    <t>Systemart LLC
4.4</t>
  </si>
  <si>
    <t>Specialist, Data and Reporting Analyst - IT Change Management</t>
  </si>
  <si>
    <t>Datastage Developer/Consultant/IBM Websphere Datastage Developer(ETL Data Analyst)-Only Local to NY/</t>
  </si>
  <si>
    <t>Data Warehouse systems analyst</t>
  </si>
  <si>
    <t>ITech Recruiting
5.0</t>
  </si>
  <si>
    <t>RN Staff
3.4</t>
  </si>
  <si>
    <t>Westfield, IN</t>
  </si>
  <si>
    <t>Abacus Service Corporation
4.2</t>
  </si>
  <si>
    <t>Southfield, MI</t>
  </si>
  <si>
    <t>Sr. Data Analyst - RWE</t>
  </si>
  <si>
    <t>CyberCoders
4.2</t>
  </si>
  <si>
    <t>Data Migration Lead/ Analyst (migration of data to the new target system)</t>
  </si>
  <si>
    <t>TECHNOCRAFT Solutions
3.4</t>
  </si>
  <si>
    <t>Hilliard, OH</t>
  </si>
  <si>
    <t>Senior Data Analytics Solutions Analyst</t>
  </si>
  <si>
    <t>Technical Analyst - Access/Identity Data Security</t>
  </si>
  <si>
    <t>C&amp;G Consulting Services</t>
  </si>
  <si>
    <t>RWJBarnabas Health
3.7</t>
  </si>
  <si>
    <t>Atlantic Health System, Robert Wood Johnson University Hospital, Solaris Health System</t>
  </si>
  <si>
    <t>Data Quality Management Analyst</t>
  </si>
  <si>
    <t>Business Analyst (SQL/SQL TOAD, Excel, XML, X12, HL7 messaging, data quality analysis)</t>
  </si>
  <si>
    <t>MVP Consulting Plus Inc
4.3</t>
  </si>
  <si>
    <t>Albany, NY</t>
  </si>
  <si>
    <t>Consumer Products Manufacturing</t>
  </si>
  <si>
    <t>Manufacturing</t>
  </si>
  <si>
    <t>Senior Teradata Developer / Data Analyst</t>
  </si>
  <si>
    <t>Data &amp; Interface Analyst</t>
  </si>
  <si>
    <t>Centers Plan for Healthy Living
2.4</t>
  </si>
  <si>
    <t>Staten Island, NY</t>
  </si>
  <si>
    <t>Village Care</t>
  </si>
  <si>
    <t>Clear Technology Consulting</t>
  </si>
  <si>
    <t>Data Analyst / IT Data &amp; Business Intelligence</t>
  </si>
  <si>
    <t>Harrison, NY</t>
  </si>
  <si>
    <t>Sr. Specialist Reporting Data Analyst -Technology</t>
  </si>
  <si>
    <t>BNY Mellon
3.2</t>
  </si>
  <si>
    <t>Sr. Programmer Analyst - Big Data</t>
  </si>
  <si>
    <t>Norgate Technology Inc
3.3</t>
  </si>
  <si>
    <t>Garden City, NY</t>
  </si>
  <si>
    <t>NYU Family Health Centers</t>
  </si>
  <si>
    <t>Data Analyst √¢ Junior</t>
  </si>
  <si>
    <t>Sr. Principal Metrics Analyst- Data Scientist</t>
  </si>
  <si>
    <t>Product &amp; Pricing Data Analyst</t>
  </si>
  <si>
    <t>HomeBridge Financial Services
3.1</t>
  </si>
  <si>
    <t>SAP Data Analyst</t>
  </si>
  <si>
    <t>Sharp Electronics Corporation
3.9</t>
  </si>
  <si>
    <t>Montvale, NJ</t>
  </si>
  <si>
    <t>JR Cigar/MC Management</t>
  </si>
  <si>
    <t>Clinical Data Designer (Sr. SDTM Programmer/Analyst)</t>
  </si>
  <si>
    <t>Avacend, Inc.
2.5</t>
  </si>
  <si>
    <t>Senior Data Analytics Solutions Analyst with Security Clearance</t>
  </si>
  <si>
    <t>JPSC-7176 - Position 35, 59, 62, 100,101,102, 141,142,166 : Senior Data Analyst</t>
  </si>
  <si>
    <t>Senior Billing Data Analyst</t>
  </si>
  <si>
    <t>Care Design New York
3.2</t>
  </si>
  <si>
    <t>Master Data Analyst</t>
  </si>
  <si>
    <t>Plano, TX</t>
  </si>
  <si>
    <t>Senior Functional Analyst SAP Data design, SD/MM/PP</t>
  </si>
  <si>
    <t>Municipal Governments</t>
  </si>
  <si>
    <t>CAO Group, INC
2.0</t>
  </si>
  <si>
    <t>West Jordan, UT</t>
  </si>
  <si>
    <t>Electrical &amp; Electronic Manufacturing</t>
  </si>
  <si>
    <t>University of Utah
4.2</t>
  </si>
  <si>
    <t>Paladin Consulting Inc
3.6</t>
  </si>
  <si>
    <t>Dallas, TX</t>
  </si>
  <si>
    <t>SunTechPros, Inc.
4.3</t>
  </si>
  <si>
    <t>Morrisville, NC</t>
  </si>
  <si>
    <t>SGI Global, LLC
4.0</t>
  </si>
  <si>
    <t>Data Engineer / Data Analyst</t>
  </si>
  <si>
    <t>HCL Global Systems
4.3</t>
  </si>
  <si>
    <t>Farmington Hills, MI</t>
  </si>
  <si>
    <t>Abnormal Security
4.1</t>
  </si>
  <si>
    <t>Lehi, UT</t>
  </si>
  <si>
    <t>Vimerse
4.5</t>
  </si>
  <si>
    <t>Sugar Land, TX</t>
  </si>
  <si>
    <t>Data Analyst : 20</t>
  </si>
  <si>
    <t>Data Intelligence - Product Data Quality Analyst (DE - RefData) - Data as a Service</t>
  </si>
  <si>
    <t>Goldman Sachs
4.0</t>
  </si>
  <si>
    <t>J.P. Morgan, Merrill Lynch, Morgan Stanley</t>
  </si>
  <si>
    <t>Data Engineer/Data Analyst (REMOTE/Eventually Onsite)</t>
  </si>
  <si>
    <t>Idexcel Inc.
4.1</t>
  </si>
  <si>
    <t>Data Engineer/Analyst</t>
  </si>
  <si>
    <t>SPECTRAFORCE TECHNOLOGIES Inc.
3.6</t>
  </si>
  <si>
    <t>Raleigh, NC</t>
  </si>
  <si>
    <t>Easton Technical Products
2.6</t>
  </si>
  <si>
    <t>Technical Data Analyst/Architect</t>
  </si>
  <si>
    <t>CIVICA INC
3.0</t>
  </si>
  <si>
    <t>Vaughan, Canada</t>
  </si>
  <si>
    <t>Data Governance Analyst II</t>
  </si>
  <si>
    <t>Big Data Analyst</t>
  </si>
  <si>
    <t>VED Software Services, Inc.
2.9</t>
  </si>
  <si>
    <t>Ascential
3.4</t>
  </si>
  <si>
    <t>Artius Solutions</t>
  </si>
  <si>
    <t>Draper, UT</t>
  </si>
  <si>
    <t>Janus International Group, LLC
2.7</t>
  </si>
  <si>
    <t>Temple, GA</t>
  </si>
  <si>
    <t>Industrial Manufacturing</t>
  </si>
  <si>
    <t>Data Analyst - W2 candidate</t>
  </si>
  <si>
    <t>ClientSolv Technologies
3.3</t>
  </si>
  <si>
    <t>Greenwood Village, CO</t>
  </si>
  <si>
    <t>POPi/o Mobile Video Cloud</t>
  </si>
  <si>
    <t>Sandy, UT</t>
  </si>
  <si>
    <t>Resiliency LLC
5.0</t>
  </si>
  <si>
    <t>Vivint Solar
3.5</t>
  </si>
  <si>
    <t>Special Operations (LREC) Incentives and Proficiency Data Analyst</t>
  </si>
  <si>
    <t>Riverton, UT</t>
  </si>
  <si>
    <t>Huntsville, AL</t>
  </si>
  <si>
    <t>Shape Security
4.1</t>
  </si>
  <si>
    <t>a. Senior Data and Business Analyst</t>
  </si>
  <si>
    <t>Connor Group
4.0</t>
  </si>
  <si>
    <t>Fund Data Analyst</t>
  </si>
  <si>
    <t>Sr Python Data Analyst(no c2c) contract w2 only</t>
  </si>
  <si>
    <t>Reedley, CA</t>
  </si>
  <si>
    <t>Data Analyst, District Office - Accountability Office</t>
  </si>
  <si>
    <t>TCOE
3.7</t>
  </si>
  <si>
    <t>Visalia, CA</t>
  </si>
  <si>
    <t>Springville, CA</t>
  </si>
  <si>
    <t>Preschool &amp; Child Care</t>
  </si>
  <si>
    <t>Public Health Foundation Enterprises, In
3.3</t>
  </si>
  <si>
    <t>Hanford, CA</t>
  </si>
  <si>
    <t>City of Industry, CA</t>
  </si>
  <si>
    <t>USfalcon
4.3</t>
  </si>
  <si>
    <t>Hampton, VA</t>
  </si>
  <si>
    <t>Cary, NC</t>
  </si>
  <si>
    <t>Aerospace &amp; Defense</t>
  </si>
  <si>
    <t>General Dynamics Information Technology, ENSCO, Booz Allen Hamilton</t>
  </si>
  <si>
    <t>Hampton University
2.5</t>
  </si>
  <si>
    <t>Collins Consulting Inc
2.7</t>
  </si>
  <si>
    <t>Schaumburg, IL</t>
  </si>
  <si>
    <t>Patient Advocate Foundation
2.7</t>
  </si>
  <si>
    <t>Prescription Lifeline</t>
  </si>
  <si>
    <t>Jr Data Analyst</t>
  </si>
  <si>
    <t>Orbis, Inc.
4.9</t>
  </si>
  <si>
    <t>Portsmouth, VA</t>
  </si>
  <si>
    <t>Charleston, SC</t>
  </si>
  <si>
    <t>NewGen Technologies
3.0</t>
  </si>
  <si>
    <t>Bluemont Technology &amp; Research, Inc.
1.0</t>
  </si>
  <si>
    <t>Mc Lean, VA</t>
  </si>
  <si>
    <t>Dunhill Professional Search
3.4</t>
  </si>
  <si>
    <t>Wilmington, NC</t>
  </si>
  <si>
    <t>Finance Data Analytics Analyst</t>
  </si>
  <si>
    <t>Smithfield
3.1</t>
  </si>
  <si>
    <t>Smithfield, VA</t>
  </si>
  <si>
    <t>Food &amp; Beverage Manufacturing</t>
  </si>
  <si>
    <t>JBS USA Holdings, Tyson Foods, Hormel</t>
  </si>
  <si>
    <t>Business Intelligence/Data Analyst with Security Clearance</t>
  </si>
  <si>
    <t>Booz Allen Hamilton
3.8</t>
  </si>
  <si>
    <t>Accenture, Deloitte, PwC</t>
  </si>
  <si>
    <t>Research &amp; Data Analyst</t>
  </si>
  <si>
    <t>EVMS
1.0</t>
  </si>
  <si>
    <t>Chennai, India</t>
  </si>
  <si>
    <t>Vehicle Dealers</t>
  </si>
  <si>
    <t>Metrics &amp; Data Analyst</t>
  </si>
  <si>
    <t>Epsilon Systems Solutions, Inc.
3.5</t>
  </si>
  <si>
    <t>San Diego, CA</t>
  </si>
  <si>
    <t>Oasis Systems
3.8</t>
  </si>
  <si>
    <t>Senior Data Analyst- Secret Clearance-</t>
  </si>
  <si>
    <t>Counter Threat Solutions
5.0</t>
  </si>
  <si>
    <t>Reston, VA</t>
  </si>
  <si>
    <t>HQ Data Analyst</t>
  </si>
  <si>
    <t>ITA International
3.0</t>
  </si>
  <si>
    <t>Newport News, VA</t>
  </si>
  <si>
    <t>Yorktown, VA</t>
  </si>
  <si>
    <t>USMTF Data Analyst</t>
  </si>
  <si>
    <t>Mid Data Analyst</t>
  </si>
  <si>
    <t>Product Data Business Analyst</t>
  </si>
  <si>
    <t>Ferguson Experienced</t>
  </si>
  <si>
    <t>Retail Data Quality Analyst</t>
  </si>
  <si>
    <t>Liberty Source
3.5</t>
  </si>
  <si>
    <t>Fort Monroe, VA</t>
  </si>
  <si>
    <t>USMTF Data Analyst with Security Clearance</t>
  </si>
  <si>
    <t>Oasis Systems, LLC
3.8</t>
  </si>
  <si>
    <t>Senior Data Strategy Analyst (SDSA)</t>
  </si>
  <si>
    <t>National Capitol Contracting (NCC)
3.2</t>
  </si>
  <si>
    <t>Telecommunications Services</t>
  </si>
  <si>
    <t>Telecommunications</t>
  </si>
  <si>
    <t>Data Analyst - Va Beach - VA with Security Clearance</t>
  </si>
  <si>
    <t>Occam Solutions Inc
3.1</t>
  </si>
  <si>
    <t>Virginia Beach, VA</t>
  </si>
  <si>
    <t>Configuration and Data Management (C&amp;DM) Analyst</t>
  </si>
  <si>
    <t>Analytical Mechanics Associates
3.5</t>
  </si>
  <si>
    <t>Jr Management Analyst (Data Management)</t>
  </si>
  <si>
    <t>Sr Data Business Analyst - FacilitySource</t>
  </si>
  <si>
    <t>CBRE
3.7</t>
  </si>
  <si>
    <t>Acoustics Data Analyst/Flight Test Engineer</t>
  </si>
  <si>
    <t>Senior Data Analyst- Secret Clearance</t>
  </si>
  <si>
    <t>Senior Data Management Analyst (SDMA)</t>
  </si>
  <si>
    <t>Data Analyst - Senior Consultant</t>
  </si>
  <si>
    <t>Guidehouse
3.4</t>
  </si>
  <si>
    <t>Data Warehouse Programmer/Analyst</t>
  </si>
  <si>
    <t>AXSEUM Inc
3.1</t>
  </si>
  <si>
    <t>Fort Eustis, VA</t>
  </si>
  <si>
    <t>Data Analyst (Navy) - Mid and Junior Level</t>
  </si>
  <si>
    <t>Tamayo Federal Solutions, LLC</t>
  </si>
  <si>
    <t>Program Analyst - AIS/Maintenance Data System Coordinator</t>
  </si>
  <si>
    <t>MSC Logistics Data Analyst</t>
  </si>
  <si>
    <t>CACI International
3.6</t>
  </si>
  <si>
    <t>Arlington, VA</t>
  </si>
  <si>
    <t>CSC, ManTech, SAIC</t>
  </si>
  <si>
    <t>Data Analyst (Navy) - Mid Level</t>
  </si>
  <si>
    <t>Business Intelligence &amp; Data Analyst</t>
  </si>
  <si>
    <t>PROSOFT
3.7</t>
  </si>
  <si>
    <t>FacilitySource
3.6</t>
  </si>
  <si>
    <t>Senior Data Analyst (Navy)</t>
  </si>
  <si>
    <t>Universal Consulting Services
3.3</t>
  </si>
  <si>
    <t>Universal Consulting Services, Inc.
3.3</t>
  </si>
  <si>
    <t>Gainesville, FL</t>
  </si>
  <si>
    <t>University of Florida
4.3</t>
  </si>
  <si>
    <t>AvMed Data Governance Analyst</t>
  </si>
  <si>
    <t>AvMed Health Plans
3.1</t>
  </si>
  <si>
    <t>Data Management Analyst II</t>
  </si>
  <si>
    <t>Alachua, FL</t>
  </si>
  <si>
    <t>IT Analyst III Data Systems</t>
  </si>
  <si>
    <t>Product Data Analyst</t>
  </si>
  <si>
    <t>Stamps.com
3.1</t>
  </si>
  <si>
    <t>El Segundo, CA</t>
  </si>
  <si>
    <t>Pitney Bowes, US Postal Service, Envelope Manager Software</t>
  </si>
  <si>
    <t>Headspace
3.6</t>
  </si>
  <si>
    <t>Data Analytics Insights Analyst</t>
  </si>
  <si>
    <t>Neustar
3.7</t>
  </si>
  <si>
    <t>Sterling, VA</t>
  </si>
  <si>
    <t>Wellth Inc.
5.0</t>
  </si>
  <si>
    <t>People Tree</t>
  </si>
  <si>
    <t>Hermosa Beach, CA</t>
  </si>
  <si>
    <t>Self-employed</t>
  </si>
  <si>
    <t>Product Data &amp; Insights Analyst</t>
  </si>
  <si>
    <t>Ruggable
3.3</t>
  </si>
  <si>
    <t>Gardena, CA</t>
  </si>
  <si>
    <t>Survey Data Analyst</t>
  </si>
  <si>
    <t>First Professional Services
5.0</t>
  </si>
  <si>
    <t>Steady
3.6</t>
  </si>
  <si>
    <t>ConsultNet, LLC
4.3</t>
  </si>
  <si>
    <t>South Jordan, UT</t>
  </si>
  <si>
    <t>Signal Sciences
4.3</t>
  </si>
  <si>
    <t>Culver City, CA</t>
  </si>
  <si>
    <t>Data and Policy Analyst - Statistical Programmer</t>
  </si>
  <si>
    <t>Acumen
3.2</t>
  </si>
  <si>
    <t>Burlingame, CA</t>
  </si>
  <si>
    <t>Acumen</t>
  </si>
  <si>
    <t>HireTalent
4.5</t>
  </si>
  <si>
    <t>Dave
4.3</t>
  </si>
  <si>
    <t>Expertise LLC</t>
  </si>
  <si>
    <t>Eleven Recruiting - CHURN</t>
  </si>
  <si>
    <t>ICONMA
3.6</t>
  </si>
  <si>
    <t>Experis</t>
  </si>
  <si>
    <t>HITRECORD
3.5</t>
  </si>
  <si>
    <t>Van Nuys, CA</t>
  </si>
  <si>
    <t>Dot818
5.0</t>
  </si>
  <si>
    <t>Glendale, CA</t>
  </si>
  <si>
    <t>DatamanUSA
3.4</t>
  </si>
  <si>
    <t>Centennial, CO</t>
  </si>
  <si>
    <t>Senior Database Analyst - Data Warehouse</t>
  </si>
  <si>
    <t>Cedars-Sinai
3.9</t>
  </si>
  <si>
    <t>Data Analyst ‚Äì Finance</t>
  </si>
  <si>
    <t>Radiology Partners
3.2</t>
  </si>
  <si>
    <t>PeerStreet
4.7</t>
  </si>
  <si>
    <t>PlayQ
4.7</t>
  </si>
  <si>
    <t>Data and Reporting Analyst</t>
  </si>
  <si>
    <t>Didi Hirsch Mental Health Services
3.4</t>
  </si>
  <si>
    <t>Inglewood, CA</t>
  </si>
  <si>
    <t>Center For Policing Equity</t>
  </si>
  <si>
    <t>Advanced Data Analytics Analyst</t>
  </si>
  <si>
    <t>Human Good
3.7</t>
  </si>
  <si>
    <t>Vancouver, Canada</t>
  </si>
  <si>
    <t>Swinerton Builders
4.1</t>
  </si>
  <si>
    <t>Construction</t>
  </si>
  <si>
    <t>DPR Construction, Webcor</t>
  </si>
  <si>
    <t>Relevante, Inc.
3.1</t>
  </si>
  <si>
    <t>Berwyn, PA</t>
  </si>
  <si>
    <t>iSpace, Inc
3.7</t>
  </si>
  <si>
    <t>Cyient</t>
  </si>
  <si>
    <t>Senior Data Intelligence Analyst</t>
  </si>
  <si>
    <t>Sr. Data Analyst, Consumer Applications</t>
  </si>
  <si>
    <t>System1
3.8</t>
  </si>
  <si>
    <t>Venice, CA</t>
  </si>
  <si>
    <t>Western Asset
3.5</t>
  </si>
  <si>
    <t>Pasadena, CA</t>
  </si>
  <si>
    <t>Tilde Staff Inc.
5.0</t>
  </si>
  <si>
    <t>Senior Data Analyst, Data Insights</t>
  </si>
  <si>
    <t>Hulu
3.8</t>
  </si>
  <si>
    <t>Netflix, Amazon, Apple</t>
  </si>
  <si>
    <t>Login Consulting Services
3.8</t>
  </si>
  <si>
    <t>University of Southern California
4.2</t>
  </si>
  <si>
    <t>Data Analyst Healthcare - Experienced or Entry Level</t>
  </si>
  <si>
    <t>Delmarva Foundation
3.1</t>
  </si>
  <si>
    <t>Cerritos, CA</t>
  </si>
  <si>
    <t>Easton, MD</t>
  </si>
  <si>
    <t>Woocommerce Data Governance Analyst</t>
  </si>
  <si>
    <t>LiveGlam
4.1</t>
  </si>
  <si>
    <t>Analyst, Data Operations</t>
  </si>
  <si>
    <t>Warner Bros. Entertainment
3.9</t>
  </si>
  <si>
    <t>NBCUniversal</t>
  </si>
  <si>
    <t>NextDeavor Services</t>
  </si>
  <si>
    <t>Carson, CA</t>
  </si>
  <si>
    <t>Cenergy
3.5</t>
  </si>
  <si>
    <t>Irwindale, CA</t>
  </si>
  <si>
    <t>Milton, WV</t>
  </si>
  <si>
    <t>Data Analyst (Apex Legends)</t>
  </si>
  <si>
    <t>Electronic Arts
3.9</t>
  </si>
  <si>
    <t>Riot Games, Google, Activision Blizzard</t>
  </si>
  <si>
    <t>Data Intelligence Analyst II ( Epic Certification Required )</t>
  </si>
  <si>
    <t>Capital Group
3.9</t>
  </si>
  <si>
    <t>Sr Analyst, Data Operations</t>
  </si>
  <si>
    <t>Turner Broadcasting
3.7</t>
  </si>
  <si>
    <t>Walt Disney Company, NBCUniversal</t>
  </si>
  <si>
    <t>Data Analyst (Ryan White)</t>
  </si>
  <si>
    <t>AIDS Healthcare Foundation
4.7</t>
  </si>
  <si>
    <t>Data System Analyst I, LACERA (Senior Java Developer)</t>
  </si>
  <si>
    <t>LACERA
3.5</t>
  </si>
  <si>
    <t>Arize Corporation
2.9</t>
  </si>
  <si>
    <t>Anaheim, CA</t>
  </si>
  <si>
    <t>SAG-AFTRA Health Plan and SAG-Producers Pension Plan
2.8</t>
  </si>
  <si>
    <t>Computershare
3.1</t>
  </si>
  <si>
    <t>Melbourne, Australia</t>
  </si>
  <si>
    <t>Financial Transaction Processing</t>
  </si>
  <si>
    <t>Cenergy International
3.2</t>
  </si>
  <si>
    <t>Houston, TX</t>
  </si>
  <si>
    <t>Scale Media
5.0</t>
  </si>
  <si>
    <t>Data and Policy Analyst - Writer/Coordinator</t>
  </si>
  <si>
    <t>Sr. Data/Report System Analyst</t>
  </si>
  <si>
    <t>Beverly Hills, CA</t>
  </si>
  <si>
    <t>Equity Data/Research Analyst</t>
  </si>
  <si>
    <t>Selby Jennings Buyside</t>
  </si>
  <si>
    <t>Acorns
3.9</t>
  </si>
  <si>
    <t>Data Analyst - (Python)</t>
  </si>
  <si>
    <t>LEAPROS
5.0</t>
  </si>
  <si>
    <t>Long Beach, CA</t>
  </si>
  <si>
    <t>Dana Point, CA</t>
  </si>
  <si>
    <t>Data Analyst / Developer</t>
  </si>
  <si>
    <t>Data Analyst I</t>
  </si>
  <si>
    <t>L.A. Care Health Plan
3.1</t>
  </si>
  <si>
    <t>Superior Court of California County of Los Angeles
3.6</t>
  </si>
  <si>
    <t>Tillster
3.3</t>
  </si>
  <si>
    <t>Billingual Chinese - Data Analyst</t>
  </si>
  <si>
    <t>TutorMe
4.6</t>
  </si>
  <si>
    <t>Century Group (CA)
4.5</t>
  </si>
  <si>
    <t>Public Policy Data Analyst</t>
  </si>
  <si>
    <t>Netflix, Inc.
3.9</t>
  </si>
  <si>
    <t>Los Gatos, CA</t>
  </si>
  <si>
    <t>Epidemiologist Data Analyst-Urology</t>
  </si>
  <si>
    <t>UC Davis Medical Center
3.8</t>
  </si>
  <si>
    <t>Sacramento, CA</t>
  </si>
  <si>
    <t>Tarzana
3.0</t>
  </si>
  <si>
    <t>Northridge, CA</t>
  </si>
  <si>
    <t>Tarzana, CA</t>
  </si>
  <si>
    <t>Data Systems Analyst</t>
  </si>
  <si>
    <t>STAND 8 Technology Services
3.9</t>
  </si>
  <si>
    <t>Data Analyst, Predictive Analytics</t>
  </si>
  <si>
    <t>Internet Brands
3.4</t>
  </si>
  <si>
    <t>Fox Corporation
4.0</t>
  </si>
  <si>
    <t>Connect International
5.0</t>
  </si>
  <si>
    <t>West Roxbury, MA</t>
  </si>
  <si>
    <t>PUBG Santa Monica
4.5</t>
  </si>
  <si>
    <t>Activision, Riot Games, Electronic Arts</t>
  </si>
  <si>
    <t>UCLA Health
4.0</t>
  </si>
  <si>
    <t>Cedars-Sinai Medical Center, Loma Linda University Health, Harbor Hospital</t>
  </si>
  <si>
    <t>Mid-Senior Data Analyst</t>
  </si>
  <si>
    <t>Associate Player Support Data Analyst</t>
  </si>
  <si>
    <t>Activision Blizzard
3.4</t>
  </si>
  <si>
    <t>BI/Data Analyst</t>
  </si>
  <si>
    <t>The Loot Company
2.1</t>
  </si>
  <si>
    <t>Sr. Data Analyst, Ad Operations</t>
  </si>
  <si>
    <t>Customer Insights Manager, Senior Data Analyst | Mobile</t>
  </si>
  <si>
    <t>Elever Professional</t>
  </si>
  <si>
    <t>Austin, TX</t>
  </si>
  <si>
    <t>HCA Healthcare, Dignity Health, Sutter Health</t>
  </si>
  <si>
    <t>Senior Business Technology Analyst - Big Data (Los Angeles area, CA)</t>
  </si>
  <si>
    <t>ZS Associates
3.8</t>
  </si>
  <si>
    <t>Tecolote Research
3.8</t>
  </si>
  <si>
    <t>Goleta, CA</t>
  </si>
  <si>
    <t>Enterprise Data Quality Analyst - EDM</t>
  </si>
  <si>
    <t>Cypress HCM
4.9</t>
  </si>
  <si>
    <t>Data Analyst/SQL/Healthcare Or Medical OR Clinical</t>
  </si>
  <si>
    <t>Infonex Technologies, Inc.</t>
  </si>
  <si>
    <t>Data Analyst Manager</t>
  </si>
  <si>
    <t>Enterprise Data Analyst</t>
  </si>
  <si>
    <t>MEDIA DATA ANALYST</t>
  </si>
  <si>
    <t>Bloom Ads Global Media Group</t>
  </si>
  <si>
    <t>Data Analyst - Personalization</t>
  </si>
  <si>
    <t>Internet Brands, Inc.
3.4</t>
  </si>
  <si>
    <t>Data Systems Analyst III</t>
  </si>
  <si>
    <t>ESP Legal</t>
  </si>
  <si>
    <t>Senior Data Bi Analyst</t>
  </si>
  <si>
    <t>Apollo Medical Holdings, Inc.
3.4</t>
  </si>
  <si>
    <t>Alhambra, CA</t>
  </si>
  <si>
    <t>Operations Analyst, Data Governance</t>
  </si>
  <si>
    <t>Analyst, Data (Pharmacy &amp; SQL)</t>
  </si>
  <si>
    <t>Molina Healthcare
3.1</t>
  </si>
  <si>
    <t>Sr. Business Analyst, Data Science and Analytics</t>
  </si>
  <si>
    <t>Beautycounter
3.0</t>
  </si>
  <si>
    <t>Genuent
3.5</t>
  </si>
  <si>
    <t>The Wonderful Company LLC
3.6</t>
  </si>
  <si>
    <t>Senior Customer Data Analyst : 20</t>
  </si>
  <si>
    <t>REMOTE Data Analyst - POWER BI+MONGO+ DAX EXPERIENCE</t>
  </si>
  <si>
    <t>Catasys Health</t>
  </si>
  <si>
    <t>Senior Data Analyst - User Growth</t>
  </si>
  <si>
    <t>Automotive Data Analyst</t>
  </si>
  <si>
    <t>MotorTrend Group
2.7</t>
  </si>
  <si>
    <t>Data Analyst - Product</t>
  </si>
  <si>
    <t>Mercury Insurance Group
3.4</t>
  </si>
  <si>
    <t>Brea, CA</t>
  </si>
  <si>
    <t>Sr. Analyst, Data</t>
  </si>
  <si>
    <t>Senior Data Insights Analyst</t>
  </si>
  <si>
    <t>Endpoint Closing</t>
  </si>
  <si>
    <t>Bilingual (Chinese) Data Analyst</t>
  </si>
  <si>
    <t>Systems and Data Analyst - SQL</t>
  </si>
  <si>
    <t>Ottimo Resources</t>
  </si>
  <si>
    <t>Duarte, CA</t>
  </si>
  <si>
    <t>Data Entry Analyst</t>
  </si>
  <si>
    <t>Ajilon
3.6</t>
  </si>
  <si>
    <t>Woodland Hills, CA</t>
  </si>
  <si>
    <t>WB Technology
5.0</t>
  </si>
  <si>
    <t>Bishnupur , India</t>
  </si>
  <si>
    <t>Data Intelligence Analyst II</t>
  </si>
  <si>
    <t>Prosum
4.0</t>
  </si>
  <si>
    <t>Business Analyst / Data Analyst with Financial Industry Experience</t>
  </si>
  <si>
    <t>INSPIRE IT Solutions
3.0</t>
  </si>
  <si>
    <t>Hyderabad, India</t>
  </si>
  <si>
    <t>Saicon Consultants Inc
3.3</t>
  </si>
  <si>
    <t>Investment Reporting Data Analyst</t>
  </si>
  <si>
    <t>Recruiting Resources, Inc.</t>
  </si>
  <si>
    <t>Jr. Data Analyst (Jr. DA)</t>
  </si>
  <si>
    <t>Prime MSO, LLC.
4.0</t>
  </si>
  <si>
    <t>Dayton, OH</t>
  </si>
  <si>
    <t>Sr. Business Data Analyst</t>
  </si>
  <si>
    <t>Pricing Data Analyst</t>
  </si>
  <si>
    <t>City National Corporation
3.6</t>
  </si>
  <si>
    <t>Senior Data Engineer &amp; Analyst</t>
  </si>
  <si>
    <t>Pddn
5.0</t>
  </si>
  <si>
    <t>Principal Data Management Analyst</t>
  </si>
  <si>
    <t>Northrop Grumman
3.8</t>
  </si>
  <si>
    <t>Falls Church, VA</t>
  </si>
  <si>
    <t>Sr Data Analyst (DW)</t>
  </si>
  <si>
    <t>Aviana Global Technologies, Inc
4.2</t>
  </si>
  <si>
    <t>OpenSymmetry, Perficient, DataClarity</t>
  </si>
  <si>
    <t>Jam City
3.9</t>
  </si>
  <si>
    <t>Digital Media Data Analyst, Apple TV+</t>
  </si>
  <si>
    <t>Apple
4.1</t>
  </si>
  <si>
    <t>Cupertino, CA</t>
  </si>
  <si>
    <t>Google, Microsoft, Samsung Electronics</t>
  </si>
  <si>
    <t>Data Intelligence Analyst</t>
  </si>
  <si>
    <t>EMINENT, INC.
3.4</t>
  </si>
  <si>
    <t>Williamsville, NY</t>
  </si>
  <si>
    <t>Dollar Shave Club
3.8</t>
  </si>
  <si>
    <t>Beauty &amp; Personal Accessories Stores</t>
  </si>
  <si>
    <t>Data Technician/Analyst/Specialist</t>
  </si>
  <si>
    <t>Leo Tech, LLC
3.5</t>
  </si>
  <si>
    <t>Research Data Analyst</t>
  </si>
  <si>
    <t>„Äê1yr OPT+Intern„ÄëData Analyst ‰øùÂÆû‰π†‰øùÂ∞±‰∏ö</t>
  </si>
  <si>
    <t>Easyfind Company</t>
  </si>
  <si>
    <t>Arcadia, CA</t>
  </si>
  <si>
    <t>Noida, India</t>
  </si>
  <si>
    <t>Heightened Standards Data Analyst</t>
  </si>
  <si>
    <t>Corporate: Data Analyst</t>
  </si>
  <si>
    <t>Torrance, CA</t>
  </si>
  <si>
    <t>Automotive Parts &amp; Accessories Stores</t>
  </si>
  <si>
    <t>AutoZone, eBay, Advance Auto Parts</t>
  </si>
  <si>
    <t>Sr Data Analyst</t>
  </si>
  <si>
    <t>MyLife.com
3.1</t>
  </si>
  <si>
    <t>Data Analyst I- ON SITE POSITION</t>
  </si>
  <si>
    <t>Center for Family Health and Education
1.0</t>
  </si>
  <si>
    <t>Panorama City, CA</t>
  </si>
  <si>
    <t>Analyst, Data</t>
  </si>
  <si>
    <t>DISQO
4.7</t>
  </si>
  <si>
    <t>Credit Data Analyst</t>
  </si>
  <si>
    <t>Dot 818</t>
  </si>
  <si>
    <t>Sr Performance Metrics Data Analyst</t>
  </si>
  <si>
    <t>Launch Infotech</t>
  </si>
  <si>
    <t>Signal Hill, CA</t>
  </si>
  <si>
    <t>Tech Air
3.9</t>
  </si>
  <si>
    <t>Danbury, CT</t>
  </si>
  <si>
    <t>SENIOR DATA BI ANALYST</t>
  </si>
  <si>
    <t>Data Analyst - MS Access &amp; Excel</t>
  </si>
  <si>
    <t>Midcom
3.5</t>
  </si>
  <si>
    <t>Azusa, CA</t>
  </si>
  <si>
    <t>Data Analyst (Asset Management / eDiscovery)</t>
  </si>
  <si>
    <t>Odesus
3.8</t>
  </si>
  <si>
    <t>Jr. Data Analyst</t>
  </si>
  <si>
    <t>Unilever
4.0</t>
  </si>
  <si>
    <t>Procter &amp; Gamble, Nestl√©, Johnson &amp; Johnson</t>
  </si>
  <si>
    <t>Data Analyst - Health, Experienced</t>
  </si>
  <si>
    <t>Blue Shield of California
4.1</t>
  </si>
  <si>
    <t>Product/Data Analyst</t>
  </si>
  <si>
    <t>Airgas
3.8</t>
  </si>
  <si>
    <t>Radnor, PA</t>
  </si>
  <si>
    <t>Chemical Manufacturing</t>
  </si>
  <si>
    <t>Apollo Global Management
3.0</t>
  </si>
  <si>
    <t>Revolve
3.3</t>
  </si>
  <si>
    <t>Department, Clothing, &amp; Shoe Stores</t>
  </si>
  <si>
    <t>Data Analyst-Cerritos, CA</t>
  </si>
  <si>
    <t>Georgia IT Inc.
5.0</t>
  </si>
  <si>
    <t>Student Data Compliance Analyst</t>
  </si>
  <si>
    <t>Data Quality Control Analyst</t>
  </si>
  <si>
    <t>Senior Data Management Analyst</t>
  </si>
  <si>
    <t>Data Analyst HEDIS Star</t>
  </si>
  <si>
    <t>SCAN Health Plan
3.2</t>
  </si>
  <si>
    <t>SAP Master Data Analyst</t>
  </si>
  <si>
    <t>NetSource, Inc.
2.5</t>
  </si>
  <si>
    <t>Bolton, CT</t>
  </si>
  <si>
    <t>Service Operations Data Analyst</t>
  </si>
  <si>
    <t>Quinn Group, Inc.
3.3</t>
  </si>
  <si>
    <t>John Deere, Bobcat Company</t>
  </si>
  <si>
    <t>zz-Tarzana Treatment Centers, Inc.</t>
  </si>
  <si>
    <t>System and Data Analyst</t>
  </si>
  <si>
    <t>Pacific Clinics
2.9</t>
  </si>
  <si>
    <t>Quinn Group
5.0</t>
  </si>
  <si>
    <t>Taipei, Taiwan</t>
  </si>
  <si>
    <t>DT Professional Services</t>
  </si>
  <si>
    <t>Business Analyst Asset Data Management</t>
  </si>
  <si>
    <t>NRC INC
4.0</t>
  </si>
  <si>
    <t>Boca Raton, FL</t>
  </si>
  <si>
    <t>LaBine &amp; Associates
5.0</t>
  </si>
  <si>
    <t>19-0574 - Service Operations Data Analyst</t>
  </si>
  <si>
    <t>Quinn Company CAT
3.3</t>
  </si>
  <si>
    <t>Discovery Data Analyst</t>
  </si>
  <si>
    <t>Analyst, Financial Master Data</t>
  </si>
  <si>
    <t>Data Analyst-HEDIS &amp; Star</t>
  </si>
  <si>
    <t>Music Copyright Data Analyst</t>
  </si>
  <si>
    <t>Music Copyright Data Analyst position available within a music licensing company in the SFV area. Company offers great employee benefits and also room for growth!
The candidate MUST have a degree in MUSIC BUSINESS. Music publishing and licensing internship is a plus.</t>
  </si>
  <si>
    <t>AppleOne
3.3</t>
  </si>
  <si>
    <t>Shapestone Inc.</t>
  </si>
  <si>
    <t>Sr. Data Governance Analyst</t>
  </si>
  <si>
    <t>Profile source data and determine all source data and metadata characteristics.
Design and execute a Data Quality Audit/Assessment.
Design and execute the data quality mappings that will cleanse, de-duplicate, and otherwise prepare the project data
Document all mappings, mapplets, and rules in detail and hand over documentation to the customer
Collaborate with various business and technical teams to gather requirements around data quality rules and propose the optimization of these rules if applicable
Analyze and provide data metrics to management in order to help prioritize areas for data quality improvement
Serve as the primary resource to team members and data stewards for training, problem resolution, data profiling etc.
Ability to create Business Glossary</t>
  </si>
  <si>
    <t>Data Analyst - Health, Senior</t>
  </si>
  <si>
    <t>SCAN Healthplan</t>
  </si>
  <si>
    <t>Information Technology Partners
2.8</t>
  </si>
  <si>
    <t>Senior Clinical Data Analyst</t>
  </si>
  <si>
    <t>Providence Health &amp; Services
3.4</t>
  </si>
  <si>
    <t>Renton, WA</t>
  </si>
  <si>
    <t>Sr. Data Analyst (Pharmacy)</t>
  </si>
  <si>
    <t>Sr Analyst, Data</t>
  </si>
  <si>
    <t>Systems and Data Analyst</t>
  </si>
  <si>
    <t>To Help Everyone Health &amp; Wellness Centers
2.4</t>
  </si>
  <si>
    <t>Copyright Data Analyst</t>
  </si>
  <si>
    <t>LIMS Master Data Analyst</t>
  </si>
  <si>
    <t>USDM Life Sciences
4.6</t>
  </si>
  <si>
    <t>Santa Barbara, CA</t>
  </si>
  <si>
    <t>Data Analyst *Temp-Hire*</t>
  </si>
  <si>
    <t>Pico Rivera, CA</t>
  </si>
  <si>
    <t>San Clemente, CA</t>
  </si>
  <si>
    <t>QM DATA ANALYST II, WHITTIER, FULL TIME DAYS</t>
  </si>
  <si>
    <t>PIH Health
3.6</t>
  </si>
  <si>
    <t>Whittier, CA</t>
  </si>
  <si>
    <t>Adventist Health, Providence Health &amp; Services</t>
  </si>
  <si>
    <t>Radar Telemetry Data Analyst - RT</t>
  </si>
  <si>
    <t>Sr. Data Analyst ‚Äî US Safety</t>
  </si>
  <si>
    <t>Radar Telemetry Data Analyst</t>
  </si>
  <si>
    <t>TopTalentFetch</t>
  </si>
  <si>
    <t>AlphaProTemps, A.P.R., Inc.</t>
  </si>
  <si>
    <t>San Fernando, CA</t>
  </si>
  <si>
    <t>Devotion Business Solutions</t>
  </si>
  <si>
    <t>Wintrust Financial
3.9</t>
  </si>
  <si>
    <t>Rosemont, IL</t>
  </si>
  <si>
    <t>NCSA - Next College Student Athlete
3.7</t>
  </si>
  <si>
    <t>Data Transformation Analyst</t>
  </si>
  <si>
    <t>Centric Consulting
5.0</t>
  </si>
  <si>
    <t>Accenture, West Monroe, Slalom</t>
  </si>
  <si>
    <t>GoHealth
3.2</t>
  </si>
  <si>
    <t>eHealth, Anthem</t>
  </si>
  <si>
    <t>Downers Grove, IL</t>
  </si>
  <si>
    <t>Adecco, ManpowerGroup, Allegis Corporation</t>
  </si>
  <si>
    <t>Urgent Need - Data Analyst</t>
  </si>
  <si>
    <t>Business Systems &amp; Data Analyst</t>
  </si>
  <si>
    <t>Anheuser-Busch InBev, The Boston Beer Company</t>
  </si>
  <si>
    <t>Healthcare Data Analyst - Remote</t>
  </si>
  <si>
    <t>Allscripts
3.3</t>
  </si>
  <si>
    <t>Cerner, Epic, Athena Health Care Systems</t>
  </si>
  <si>
    <t>Circle Logistics
3.7</t>
  </si>
  <si>
    <t>Fort Wayne, IN</t>
  </si>
  <si>
    <t>Transportation Management</t>
  </si>
  <si>
    <t>Transportation &amp; Logistics</t>
  </si>
  <si>
    <t>Redwood Logistics, Coyote Logistics, Echo Global Logistics</t>
  </si>
  <si>
    <t>University of Chicago
4.0</t>
  </si>
  <si>
    <t>Mondo
3.9</t>
  </si>
  <si>
    <t>Robert Half, Insight Global</t>
  </si>
  <si>
    <t>Langhorne, PA</t>
  </si>
  <si>
    <t>Data Analyst (Junior)</t>
  </si>
  <si>
    <t>Swoon
4.6</t>
  </si>
  <si>
    <t>Bosch Group
4.1</t>
  </si>
  <si>
    <t>Broadview, IL</t>
  </si>
  <si>
    <t>Miscellaneous Manufacturing</t>
  </si>
  <si>
    <t>Continental, FCA Fiat Chrysler Automobiles</t>
  </si>
  <si>
    <t>Outsights Data Analyst</t>
  </si>
  <si>
    <t>Tempus
3.3</t>
  </si>
  <si>
    <t>Feeding America
3.3</t>
  </si>
  <si>
    <t>CRS Group
4.7</t>
  </si>
  <si>
    <t>Itasca, IL</t>
  </si>
  <si>
    <t>Peterson Technology Partners
4.3</t>
  </si>
  <si>
    <t>BMO
3.2</t>
  </si>
  <si>
    <t>Data Analyst - Excel</t>
  </si>
  <si>
    <t>Robert Bosch Tool Corporation
3.1</t>
  </si>
  <si>
    <t>Mount Prospect, IL</t>
  </si>
  <si>
    <t>Chicago Public Schools
3.5</t>
  </si>
  <si>
    <t>Data Integrity Analyst</t>
  </si>
  <si>
    <t>Chicago
3.3</t>
  </si>
  <si>
    <t>Guggenheim Partners
3.8</t>
  </si>
  <si>
    <t>Private Practice / Firm</t>
  </si>
  <si>
    <t>Data Analyst - IntelliScript</t>
  </si>
  <si>
    <t>Milliman
3.8</t>
  </si>
  <si>
    <t>BMO Financial Group
3.7</t>
  </si>
  <si>
    <t>CIBC, RBC, TD</t>
  </si>
  <si>
    <t>Reporting and Data Analyst - (North American Collections Analytics for Data and Analytics)</t>
  </si>
  <si>
    <t>UST Global
4.2</t>
  </si>
  <si>
    <t>Aliso Viejo, CA</t>
  </si>
  <si>
    <t>Cognizant Technology Solutions, Infosys, Wipro</t>
  </si>
  <si>
    <t>First Stop Health
4.6</t>
  </si>
  <si>
    <t>Manufacturing Data Analyst</t>
  </si>
  <si>
    <t>MeadWestVaco
3.2</t>
  </si>
  <si>
    <t>Care Advisors Inc
3.5</t>
  </si>
  <si>
    <t>Ann &amp; Robert H. Lurie Children's Hospital of Chicago
3.7</t>
  </si>
  <si>
    <t>Hanover, MD</t>
  </si>
  <si>
    <t>Capgemini, Slalom, Accenture</t>
  </si>
  <si>
    <t>MT Global US INC</t>
  </si>
  <si>
    <t>HNI
3.4</t>
  </si>
  <si>
    <t>Muscatine, IA</t>
  </si>
  <si>
    <t>Berea, OH</t>
  </si>
  <si>
    <t>Flexport
3.5</t>
  </si>
  <si>
    <t>Logistics &amp; Supply Chain</t>
  </si>
  <si>
    <t>Public Health Data Visualization Analyst</t>
  </si>
  <si>
    <t>Lantana Consulting Group
4.0</t>
  </si>
  <si>
    <t>East Thetford, VT</t>
  </si>
  <si>
    <t>Data Operations Analyst</t>
  </si>
  <si>
    <t>PDI
3.5</t>
  </si>
  <si>
    <t>Level Ex, Inc.
3.6</t>
  </si>
  <si>
    <t>Chicago Teachers Pension Fund
3.0</t>
  </si>
  <si>
    <t>Show Me Leads</t>
  </si>
  <si>
    <t>Leap</t>
  </si>
  <si>
    <t>Provider Analytics Data Analyst</t>
  </si>
  <si>
    <t>CSI Data Analyst</t>
  </si>
  <si>
    <t>Tempus Labs
3.2</t>
  </si>
  <si>
    <t>TalentDash</t>
  </si>
  <si>
    <t>360pi
4.2</t>
  </si>
  <si>
    <t>Ottawa, Canada</t>
  </si>
  <si>
    <t>Leap
3.9</t>
  </si>
  <si>
    <t>New Haven, CT</t>
  </si>
  <si>
    <t>Senior Data Analyst, Business Intelligence</t>
  </si>
  <si>
    <t>Braviant Holdings
4.8</t>
  </si>
  <si>
    <t>Avant, Enova, OppLoans</t>
  </si>
  <si>
    <t>Bartech Group</t>
  </si>
  <si>
    <t>Burr Ridge, IL</t>
  </si>
  <si>
    <t>South Holland, IL</t>
  </si>
  <si>
    <t>Data Analyst - Rush Infectious Diseases</t>
  </si>
  <si>
    <t>Rush University Medical Center
3.9</t>
  </si>
  <si>
    <t>TechUSA
2.7</t>
  </si>
  <si>
    <t>Millersville, MD</t>
  </si>
  <si>
    <t>Fair Lending Data Analyst</t>
  </si>
  <si>
    <t>Alliant Credit Union
3.4</t>
  </si>
  <si>
    <t>Senior Research Data Analyst</t>
  </si>
  <si>
    <t>Accounting Aid Society
3.7</t>
  </si>
  <si>
    <t>Detroit, MI</t>
  </si>
  <si>
    <t>Roig Lawyers
4.0</t>
  </si>
  <si>
    <t>Deerfield, IL</t>
  </si>
  <si>
    <t>Deerfield Beach, FL</t>
  </si>
  <si>
    <t>PrivateBancorp, Inc.
3.2</t>
  </si>
  <si>
    <t>PDI Software
3.2</t>
  </si>
  <si>
    <t>Blue Yonder, SAP, NCR</t>
  </si>
  <si>
    <t>Data Analyst, Operations Engineering</t>
  </si>
  <si>
    <t>Invenergy
3.8</t>
  </si>
  <si>
    <t>Data Analyst, Tax (Affordable Care Act) (ACA) (Manager) (Multiple Positions)</t>
  </si>
  <si>
    <t>EY
3.8</t>
  </si>
  <si>
    <t>WIN Home Inspection
3.9</t>
  </si>
  <si>
    <t>Franchise</t>
  </si>
  <si>
    <t>Ferrara Candy Company
3.5</t>
  </si>
  <si>
    <t>BI Data Analyst</t>
  </si>
  <si>
    <t>The Accuro Group
3.0</t>
  </si>
  <si>
    <t>BDP International
3.0</t>
  </si>
  <si>
    <t>Philadelphia, PA</t>
  </si>
  <si>
    <t>Numerator
3.9</t>
  </si>
  <si>
    <t>Tableau Developer/Data Analyst</t>
  </si>
  <si>
    <t>Empire Today
3.7</t>
  </si>
  <si>
    <t>El Hogar del Nino - The Home of the Child</t>
  </si>
  <si>
    <t>Fast Switch, LTD
4.3</t>
  </si>
  <si>
    <t>Data Analyst ‚Äì Level II</t>
  </si>
  <si>
    <t>Sphinix Solutions
1.0</t>
  </si>
  <si>
    <t>Epiq Systems
3.6</t>
  </si>
  <si>
    <t>Des Plaines, IL</t>
  </si>
  <si>
    <t>Senior Trading Systems Data Analyst (Chicago or NY)</t>
  </si>
  <si>
    <t>Data Analyst/Programmer</t>
  </si>
  <si>
    <t>ABS Graphics
2.5</t>
  </si>
  <si>
    <t>Data Services Business Analyst 2</t>
  </si>
  <si>
    <t>Willis Towers Watson
3.6</t>
  </si>
  <si>
    <t>Aon, Accenture, Marsh &amp; McLennan Companies</t>
  </si>
  <si>
    <t>Call Center Data Analyst</t>
  </si>
  <si>
    <t>The Chicago Lighthouse
3.3</t>
  </si>
  <si>
    <t>Data Analyst - 20</t>
  </si>
  <si>
    <t>Genesys Talent
4.8</t>
  </si>
  <si>
    <t>1872 Consulting
5.0</t>
  </si>
  <si>
    <t>Stampede Meat, Inc.
3.3</t>
  </si>
  <si>
    <t>Bridgeview, IL</t>
  </si>
  <si>
    <t>Senior Global Data Analyst / Power BI Dashboard Developer</t>
  </si>
  <si>
    <t>ALERE
2.8</t>
  </si>
  <si>
    <t>Ernst &amp; Young LLP</t>
  </si>
  <si>
    <t>Logistics Data Analyst</t>
  </si>
  <si>
    <t>TreeHouse Foods, Inc.
2.5</t>
  </si>
  <si>
    <t>Data Production Analyst</t>
  </si>
  <si>
    <t>NJF Global Holdings
4.2</t>
  </si>
  <si>
    <t>SAS Data Analyst</t>
  </si>
  <si>
    <t>Net2Source
3.2</t>
  </si>
  <si>
    <t>Manufacturing Data Analyst - Woodridge, IL</t>
  </si>
  <si>
    <t>Ongig
4.8</t>
  </si>
  <si>
    <t>HIMSS
2.9</t>
  </si>
  <si>
    <t>Flagstone Foods
3.4</t>
  </si>
  <si>
    <t>Saint Paul, MN</t>
  </si>
  <si>
    <t>Catering &amp; Food Service Contractors</t>
  </si>
  <si>
    <t>Visiting Undergraduate Affairs Data Analyst - Office of the Vice Provost for Undergraduate Affairs &amp; Academic Programs</t>
  </si>
  <si>
    <t>University of Illinois at Chicago
4.1</t>
  </si>
  <si>
    <t>Northern Trust
3.7</t>
  </si>
  <si>
    <t>Foresight ROI
5.0</t>
  </si>
  <si>
    <t>LEARN Charter School
4.1</t>
  </si>
  <si>
    <t>Data Analyst / Business Lead Generation Specialist [Part-Time]</t>
  </si>
  <si>
    <t>JPSC-5704 - Data Analyst</t>
  </si>
  <si>
    <t>Trilogy Behavioral Health</t>
  </si>
  <si>
    <t>Capital Management
2.1</t>
  </si>
  <si>
    <t>Data Analyst-IT III</t>
  </si>
  <si>
    <t>Sr Analyst, Distrib Data Eng</t>
  </si>
  <si>
    <t>Nuveen
3.3</t>
  </si>
  <si>
    <t>Data Analyst (Supply Chain) - May Reside Anywhere in the US - Up to 100% Travel</t>
  </si>
  <si>
    <t>Maine Pointe
4.5</t>
  </si>
  <si>
    <t>SAS Data Analyst/Reports Writer</t>
  </si>
  <si>
    <t>Synchronous Solutions, Inc</t>
  </si>
  <si>
    <t>Encinitas, CA</t>
  </si>
  <si>
    <t>Data Scientist - Sr. Analyst</t>
  </si>
  <si>
    <t>HR Pundits
2.0</t>
  </si>
  <si>
    <t>Clinical Practice Data Analyst Specialist (Clinical Research Data Manager) - Mile Square Main</t>
  </si>
  <si>
    <t>University of Illinois Medical Center</t>
  </si>
  <si>
    <t>QA Analyst - DATA Base Exp</t>
  </si>
  <si>
    <t>Softpath System LLC
3.9</t>
  </si>
  <si>
    <t>Norcross, GA</t>
  </si>
  <si>
    <t>Philanthropy Operations Associate - Data Analyst</t>
  </si>
  <si>
    <t>Trinity Health
3.3</t>
  </si>
  <si>
    <t>Maywood, IL</t>
  </si>
  <si>
    <t>Livonia, MI</t>
  </si>
  <si>
    <t>HCA Healthcare, Vanguard Health Systems</t>
  </si>
  <si>
    <t>Financial Systems Lead Data and Reporting Analyst</t>
  </si>
  <si>
    <t>Motorola Solutions
3.7</t>
  </si>
  <si>
    <t>Cisco Systems, Huawei Technologies, IBM</t>
  </si>
  <si>
    <t>Data Entry and compliance Analyst</t>
  </si>
  <si>
    <t>Medline Industries
3.4</t>
  </si>
  <si>
    <t>Northfield, IL</t>
  </si>
  <si>
    <t>Health Care Products Manufacturing</t>
  </si>
  <si>
    <t>Senior Data Analyst Informatics</t>
  </si>
  <si>
    <t>ERP Data Migration Analyst in Glenview, IL at Signode</t>
  </si>
  <si>
    <t>Job Description
ERP Data Migration Analyst</t>
  </si>
  <si>
    <t>Signode
3.2</t>
  </si>
  <si>
    <t>Glenview, IL</t>
  </si>
  <si>
    <t>Data Security Analytics Analyst</t>
  </si>
  <si>
    <t>Clinical Practice Data Analyst Specialist (Clinical Research Data Manager) Mile Square Main (Job ID</t>
  </si>
  <si>
    <t>UI Health
1.7</t>
  </si>
  <si>
    <t>Iowa City, IA</t>
  </si>
  <si>
    <t>Data Analyst IV</t>
  </si>
  <si>
    <t>Jobot
5.0</t>
  </si>
  <si>
    <t>SAP Data Management Analyst</t>
  </si>
  <si>
    <t>Square One Resources
4.3</t>
  </si>
  <si>
    <t>Esquire Recruiting
4.6</t>
  </si>
  <si>
    <t>Lincolnshire, IL</t>
  </si>
  <si>
    <t>Logistics Data Analyst II</t>
  </si>
  <si>
    <t>Walgreens
3.0</t>
  </si>
  <si>
    <t>Drug &amp; Health Stores</t>
  </si>
  <si>
    <t>CVS Health, Target, Walmart</t>
  </si>
  <si>
    <t>Senior Data Analyst - Informatics</t>
  </si>
  <si>
    <t>Data Quality Analyst-Product Content Specialist</t>
  </si>
  <si>
    <t>Steiner Electric Co
3.0</t>
  </si>
  <si>
    <t>Wholesale</t>
  </si>
  <si>
    <t>Technical Web Data Collection Analyst</t>
  </si>
  <si>
    <t>Hotel Compete</t>
  </si>
  <si>
    <t>Sr. Sales Operations &amp; Data Analyst</t>
  </si>
  <si>
    <t>Xeris Pharmaceuticals, Inc.
5.0</t>
  </si>
  <si>
    <t>Sales Data Analyst</t>
  </si>
  <si>
    <t>Sahara Management Inc.
4.0</t>
  </si>
  <si>
    <t>IlliniCare Health Plan
2.2</t>
  </si>
  <si>
    <t>Senior data analyst</t>
  </si>
  <si>
    <t>Data Analyst (MPI)</t>
  </si>
  <si>
    <t>Metropolitan Family Services
3.2</t>
  </si>
  <si>
    <t>Membership Organizations</t>
  </si>
  <si>
    <t>Senior Data Analyst, Sales</t>
  </si>
  <si>
    <t>Data Governance and Analytics Analyst</t>
  </si>
  <si>
    <t>R &amp; Python / Sr. Information Data Analyst</t>
  </si>
  <si>
    <t>University of Illinois Hospital &amp; Health Sciences System
3.3</t>
  </si>
  <si>
    <t>Centene Corporation
3.3</t>
  </si>
  <si>
    <t>Clinical Practice Data Analyst Specialist</t>
  </si>
  <si>
    <t>Sr. Business Analyst Data Privacy</t>
  </si>
  <si>
    <t>RiverPoint
2.8</t>
  </si>
  <si>
    <t>SAS Analyst / Data Analytics /Sr. information Data Analyst</t>
  </si>
  <si>
    <t>Analyst IV Systems - Data Engineering</t>
  </si>
  <si>
    <t>Retail Business Services, LLC
3.9</t>
  </si>
  <si>
    <t>Salisbury, NC</t>
  </si>
  <si>
    <t>Data Analyst Alteryx Experience MUST</t>
  </si>
  <si>
    <t>RiverPoint
3.8</t>
  </si>
  <si>
    <t>Arlington Heights, IL</t>
  </si>
  <si>
    <t>Business Systems Analyst III - Data Engineering(Lead Product Owner)</t>
  </si>
  <si>
    <t>Sr. Data Governance Business Analyst</t>
  </si>
  <si>
    <t>Carnegie Soft</t>
  </si>
  <si>
    <t>Data Scientist Sr. - Conversation Designer &amp; NLP Analyst</t>
  </si>
  <si>
    <t>PNC Financial Services Group
3.4</t>
  </si>
  <si>
    <t>Data analyst with Bigdata</t>
  </si>
  <si>
    <t>N.F. Smith &amp; Associates
4.1</t>
  </si>
  <si>
    <t>Converge, Future Electronics, Advanced MP Technology</t>
  </si>
  <si>
    <t>Virtus Partners LLC
2.8</t>
  </si>
  <si>
    <t>Smith and Associates
3.0</t>
  </si>
  <si>
    <t>Clinton, MD</t>
  </si>
  <si>
    <t>Crown Castle USA Inc
3.6</t>
  </si>
  <si>
    <t>American Tower, SBA Communications, TowerCo LLC</t>
  </si>
  <si>
    <t>Luminess Cosmetics
2.7</t>
  </si>
  <si>
    <t>Stafford, TX</t>
  </si>
  <si>
    <t>Cost Data Analyst</t>
  </si>
  <si>
    <t>cPanel
3.9</t>
  </si>
  <si>
    <t>Data Analyst, Reporting</t>
  </si>
  <si>
    <t>Harris County
3.4</t>
  </si>
  <si>
    <t>Product and Data Analyst</t>
  </si>
  <si>
    <t>Entera</t>
  </si>
  <si>
    <t>Horne LLP
3.1</t>
  </si>
  <si>
    <t>Ridgeland, MS</t>
  </si>
  <si>
    <t>Analyst, Data Mgmt / Quant Analysis</t>
  </si>
  <si>
    <t>McLane Global
4.0</t>
  </si>
  <si>
    <t>Transnational Foods, One Source Distributors</t>
  </si>
  <si>
    <t>H-GAC</t>
  </si>
  <si>
    <t>Data Analyst &amp; Healthcare Analytics</t>
  </si>
  <si>
    <t>Pearland, TX</t>
  </si>
  <si>
    <t>Pareto Systems
4.3</t>
  </si>
  <si>
    <t>Business Analyst Data Governance</t>
  </si>
  <si>
    <t>Arthur Lawrence
4.1</t>
  </si>
  <si>
    <t>Upland, CA</t>
  </si>
  <si>
    <t>Houston Exponential</t>
  </si>
  <si>
    <t>Houston-Galveston Area Council
2.5</t>
  </si>
  <si>
    <t>XYZ Data Analyst</t>
  </si>
  <si>
    <t>Rosen
3.7</t>
  </si>
  <si>
    <t>Stans, Switzerland</t>
  </si>
  <si>
    <t>Oil &amp; Gas Services</t>
  </si>
  <si>
    <t>GE</t>
  </si>
  <si>
    <t>Data &amp; Reporting Analyst</t>
  </si>
  <si>
    <t>Imperastaff, LLC</t>
  </si>
  <si>
    <t>Performance Data Analyst</t>
  </si>
  <si>
    <t>job summary:
Data Engineer needed for a large organization in Northwest Houston. The data engineer will support the production, fulfillment, and logistics teams in delivering ongoing performance enhancements for customers and drive continuous improvement.
location: Houston, Texas
education: Bachelors</t>
  </si>
  <si>
    <t>Randstad US
3.7</t>
  </si>
  <si>
    <t>Home ¬ª New Job from Competentia
Data Analyst II
Vacancy Number: 25381
Location: Houston
Date Posted: February 04, 2020
Data Analyst II
Duration: 12 months
Location: Houston, TX
Schedule: 5/40
Company: oil and gas company
The Data Analyst serves as technical expert on assigned area‚Äôs applications, including code, interfaces and data flows
Responsibilities
Responsible for development and maintenance of application programs &amp; interfaces
coordinates with project teams and business analysts to translate detailed specifications into new or enhanced application solutions
Demonstrates command of multiple programming languages, basic systems analysis techniques, testing, debugging, documentation standards, file design, storage, and interfacing
Maintains peer relationships across IT areas (infrastructure, operations, COE, etc.) to support effective implementations
Requirements
Degree in Information Systems, Computer Science or related technical discipline or equivalent
4-7 years of IT program development experience or equivalent
Full system development life cycle hands-on experience: analysis, designing, coding, testing, performance tuning and documentation
Experience with process quality methodology
Ability to explain issues and resolutions to technical and non-technical staff
Demonstrated leadership in all areas of business analysis, including client interaction, process design, requirements management and functional design
Ability to manage multiple projects simultaneously
Competentia is an Equal Opportunity / Affirmative Action employer. All qualified applicants will receive consideration for employment without regard to race, color, religion, sex, sexual orientation, gender identity, national origin, disability or protected veteran status, or other status protected by law or regulation.
Competentia, participates in E-Verify as required by law.</t>
  </si>
  <si>
    <t>Competentia Holding
4.9</t>
  </si>
  <si>
    <t>Stavanger, Norway</t>
  </si>
  <si>
    <t>FIS
3.6</t>
  </si>
  <si>
    <t>Business Analyst (Data Integration/Salesforce)</t>
  </si>
  <si>
    <t>Compensation &amp; HR Data Analyst</t>
  </si>
  <si>
    <t>Avetta, LLC
3.9</t>
  </si>
  <si>
    <t>Orem, UT</t>
  </si>
  <si>
    <t>Data Expert Analyst/Modeler</t>
  </si>
  <si>
    <t>√Ç
√Ç
√Ç</t>
  </si>
  <si>
    <t>InvenTech Info
4.8</t>
  </si>
  <si>
    <t>Bengaluru, India</t>
  </si>
  <si>
    <t>Centraprise
4.2</t>
  </si>
  <si>
    <t>Data Warehouse Analyst - PL/SQL - 10</t>
  </si>
  <si>
    <t>National Computing Group
4.7</t>
  </si>
  <si>
    <t>Operations Data Analyst</t>
  </si>
  <si>
    <t>HealthHelp
2.5</t>
  </si>
  <si>
    <t>Data Analyst MDM</t>
  </si>
  <si>
    <t>Encore Consulting Services
1.0</t>
  </si>
  <si>
    <t>Data Analyst (LiDar, Ortho/Imagery)</t>
  </si>
  <si>
    <t>GeoDigital
2.4</t>
  </si>
  <si>
    <t>Aircraft Data Analyst</t>
  </si>
  <si>
    <t>ForeFlight
3.3</t>
  </si>
  <si>
    <t>Data Analyst Lead - SAP</t>
  </si>
  <si>
    <t>Environmental Data Analyst - Disaster Recovery</t>
  </si>
  <si>
    <t>ICF
3.5</t>
  </si>
  <si>
    <t>Booz Allen Hamilton, Abt Associates, Oliver Wyman</t>
  </si>
  <si>
    <t>G.A.S. Global
3.0</t>
  </si>
  <si>
    <t>Purity Technology LLC
5.0</t>
  </si>
  <si>
    <t>Cypress, TX</t>
  </si>
  <si>
    <t>Data Analyst III (Healthcare Analytics)</t>
  </si>
  <si>
    <t>Corporate
2.0</t>
  </si>
  <si>
    <t>Greenville, SC</t>
  </si>
  <si>
    <t>MDM Data Analyst</t>
  </si>
  <si>
    <t>Data Analyst - Report Writer</t>
  </si>
  <si>
    <t>EAG Services
4.6</t>
  </si>
  <si>
    <t>Sporting Goods Stores</t>
  </si>
  <si>
    <t>Data Modeler/Data Analyst</t>
  </si>
  <si>
    <t>Simplex info systems Inc,
4.2</t>
  </si>
  <si>
    <t>Nashua, NH</t>
  </si>
  <si>
    <t>Data Collector/Analyst (Entry Level)</t>
  </si>
  <si>
    <t>Army Houston Recruiting Battalion
3.6</t>
  </si>
  <si>
    <t>Wellcare
3.7</t>
  </si>
  <si>
    <t>Anthem, Molina Healthcare, Humana</t>
  </si>
  <si>
    <t>Yochana
2.9</t>
  </si>
  <si>
    <t>SM LOgics Inc</t>
  </si>
  <si>
    <t>Carrollton, TX</t>
  </si>
  <si>
    <t>Pasadena, TX</t>
  </si>
  <si>
    <t>CBO Data Analyst</t>
  </si>
  <si>
    <t>Lead Quality Data Analyst</t>
  </si>
  <si>
    <t>Harris Health System
3.4</t>
  </si>
  <si>
    <t>Master Data Management Analyst</t>
  </si>
  <si>
    <t>Delphi-US
3.6</t>
  </si>
  <si>
    <t>Newport, RI</t>
  </si>
  <si>
    <t>DATA WAREHOUSE ANALYST III</t>
  </si>
  <si>
    <t>Sharpedge Solutions Inc
4.7</t>
  </si>
  <si>
    <t>Lombard, IL</t>
  </si>
  <si>
    <t>Smith Hanley Associates
4.5</t>
  </si>
  <si>
    <t>New York, 061</t>
  </si>
  <si>
    <t>AllRedi</t>
  </si>
  <si>
    <t>Data Warehouse Analyst PL/SQL</t>
  </si>
  <si>
    <t>Role: Data Warehouse Analyst - Direct Client.</t>
  </si>
  <si>
    <t>Infomerica, Inc
4.0</t>
  </si>
  <si>
    <t>eDiscovery Data Analyst</t>
  </si>
  <si>
    <t>Servient
4.0</t>
  </si>
  <si>
    <t>Senior Data Operations Analyst</t>
  </si>
  <si>
    <t>Accounts Receivable Analyst (Data Entry)</t>
  </si>
  <si>
    <t>Premier Medical Resources
2.0</t>
  </si>
  <si>
    <t>Data Governance Business Analyst</t>
  </si>
  <si>
    <t>Icon Consultants
3.8</t>
  </si>
  <si>
    <t>Data Management Analyst - Internal Medicine, Infectious</t>
  </si>
  <si>
    <t>UTHealth Houston
4.0</t>
  </si>
  <si>
    <t>Lead Analyst, Data Mgmt / Quant Analysis</t>
  </si>
  <si>
    <t>HCC Data Analyst</t>
  </si>
  <si>
    <t>Business Analyst - IT Data Warehouse</t>
  </si>
  <si>
    <t>VBA Software developer / IT Data Analyst SQL</t>
  </si>
  <si>
    <t>The Jupiter Group
4.4</t>
  </si>
  <si>
    <t>Healthcare Information and Data Analyst II</t>
  </si>
  <si>
    <t>Software Engineer/Data Analyst</t>
  </si>
  <si>
    <t>Crawford Thomas Recruiting
5.0</t>
  </si>
  <si>
    <t>Financial Data Analyst - Data Mining, Analytics, Reporting</t>
  </si>
  <si>
    <t>Talbridge Corporation</t>
  </si>
  <si>
    <t>Data Warehouse Analyst III</t>
  </si>
  <si>
    <t>Contract data validation analyst</t>
  </si>
  <si>
    <t>Central Business Solutions, Inc
3.0</t>
  </si>
  <si>
    <t>Electronic Data Interchange Analyst (EDI)</t>
  </si>
  <si>
    <t>Professional Enrollment Concepts
3.3</t>
  </si>
  <si>
    <t>Texas Dow Employees Credit Union
3.1</t>
  </si>
  <si>
    <t>Data Expert (Analyst/Modeler)</t>
  </si>
  <si>
    <t>.Net Developer - Program Data Design Analyst</t>
  </si>
  <si>
    <t>Harris County Appraisal District
2.2</t>
  </si>
  <si>
    <t>MUFG
3.1</t>
  </si>
  <si>
    <t>Tempe, AZ</t>
  </si>
  <si>
    <t>Integrate
4.4</t>
  </si>
  <si>
    <t>Data Warehouse Analyst II-ST</t>
  </si>
  <si>
    <t>Desert Financial Credit Union
3.2</t>
  </si>
  <si>
    <t>SQL Developer/Data Analyst</t>
  </si>
  <si>
    <t>Corbins Electric
3.7</t>
  </si>
  <si>
    <t>DP Electric, Helix Electric, Wilson Electric</t>
  </si>
  <si>
    <t>Jr. Analyst Data/Reporting</t>
  </si>
  <si>
    <t>The Judge Group, Inc.
3.5</t>
  </si>
  <si>
    <t>Wayne, PA</t>
  </si>
  <si>
    <t>Discount Tire
4.0</t>
  </si>
  <si>
    <t>Scottsdale, AZ</t>
  </si>
  <si>
    <t>Big O Tires, Les Schwab Tire Centers, Pep Boys</t>
  </si>
  <si>
    <t>Viasat
4.1</t>
  </si>
  <si>
    <t>Carlsbad, CA</t>
  </si>
  <si>
    <t>Harris, Gogo, Inmarsat</t>
  </si>
  <si>
    <t>National Education Partners
4.6</t>
  </si>
  <si>
    <t>Modis
3.2</t>
  </si>
  <si>
    <t>Gatestone &amp; Co. Inc
2.9</t>
  </si>
  <si>
    <t>North York, Canada</t>
  </si>
  <si>
    <t>FAMILY INVOLVEMENT CENTER
3.6</t>
  </si>
  <si>
    <t>Career Evolutions
2.5</t>
  </si>
  <si>
    <t>Fall 2020 Supply Chain Data Analyst Intern</t>
  </si>
  <si>
    <t>ON Semiconductor
3.6</t>
  </si>
  <si>
    <t>Data Experience Analyst</t>
  </si>
  <si>
    <t>Charles Schwab
3.6</t>
  </si>
  <si>
    <t>Door Sales &amp; Installations</t>
  </si>
  <si>
    <t>Data Control Business Analyst</t>
  </si>
  <si>
    <t>Data Center Services Analyst I, II, III, or Senior</t>
  </si>
  <si>
    <t>Glendale, AZ</t>
  </si>
  <si>
    <t>The Paragon Group
2.9</t>
  </si>
  <si>
    <t>Central Flow Data Analyst</t>
  </si>
  <si>
    <t>Data Analyst - Data Science and Analytics</t>
  </si>
  <si>
    <t>MLWIZ Team</t>
  </si>
  <si>
    <t>Net Orbit Inc
4.3</t>
  </si>
  <si>
    <t>Data Programmer/Analyst</t>
  </si>
  <si>
    <t>Arizona State University
4.3</t>
  </si>
  <si>
    <t>Master Data Operation Analyst</t>
  </si>
  <si>
    <t>Portland, OR</t>
  </si>
  <si>
    <t>IntraEdge
3.8</t>
  </si>
  <si>
    <t>Chandler, AZ</t>
  </si>
  <si>
    <t>Analyst (Global Data and Analytics)</t>
  </si>
  <si>
    <t>Gas Stations</t>
  </si>
  <si>
    <t>Senior Business Intelligence Data Analyst</t>
  </si>
  <si>
    <t>Tech Finders
3.4</t>
  </si>
  <si>
    <t>System Analyst/Data Analyst/ Data Governance Analyst/ Collibra</t>
  </si>
  <si>
    <t>Infotree Service Inc
3.7</t>
  </si>
  <si>
    <t>Canton, MI</t>
  </si>
  <si>
    <t>O'Reilly Automotive
3.1</t>
  </si>
  <si>
    <t>Springfield, MO</t>
  </si>
  <si>
    <t>Advance Auto Parts, AutoZone, NAPA Auto Parts</t>
  </si>
  <si>
    <t>Reporting &amp; Data Analyst</t>
  </si>
  <si>
    <t>Sanford Federal</t>
  </si>
  <si>
    <t>Sanford, VA</t>
  </si>
  <si>
    <t>Data/Business Analyst</t>
  </si>
  <si>
    <t>Uhaul
3.1</t>
  </si>
  <si>
    <t>Reno, NV</t>
  </si>
  <si>
    <t>Data Quality (DQ) Problem Management Analyst</t>
  </si>
  <si>
    <t>Statistician/Data Analyst/SQL Coder</t>
  </si>
  <si>
    <t>Business Data Analyst - I</t>
  </si>
  <si>
    <t>Technology Analyst | Data Management - Data Integration | Informatica</t>
  </si>
  <si>
    <t>Senior Data Analyst w/ Collibra</t>
  </si>
  <si>
    <t>Nucleusteq
5.0</t>
  </si>
  <si>
    <t>SYSTEMS and DATA ANALYST</t>
  </si>
  <si>
    <t>Isaac Elementary School District #5</t>
  </si>
  <si>
    <t>Data Modeler / Analyst with Data Steward</t>
  </si>
  <si>
    <t>Strategic Systems
4.5</t>
  </si>
  <si>
    <t>Edupoint
3.3</t>
  </si>
  <si>
    <t>Mesa, AZ</t>
  </si>
  <si>
    <t>Data Analyst - Financial Advisor Services</t>
  </si>
  <si>
    <t>Vanguard
3.2</t>
  </si>
  <si>
    <t>Malvern, PA</t>
  </si>
  <si>
    <t>Charles Schwab, Fidelity Investments, Edward Jones</t>
  </si>
  <si>
    <t>Efinancial
3.5</t>
  </si>
  <si>
    <t>Bellevue, WA</t>
  </si>
  <si>
    <t>CLINICAL DATA ANALYST</t>
  </si>
  <si>
    <t>Envision Healthcare
3.0</t>
  </si>
  <si>
    <t>Nashville, TN</t>
  </si>
  <si>
    <t>Envision Physician Services
3.6</t>
  </si>
  <si>
    <t>Senior Data and Reporting Analyst</t>
  </si>
  <si>
    <t>Saviance Technologies
4.0</t>
  </si>
  <si>
    <t>Metuchen, NJ</t>
  </si>
  <si>
    <t>Data analyst</t>
  </si>
  <si>
    <t>Atos Syntel Inc.
3.5</t>
  </si>
  <si>
    <t>Data Analyst/Engineer</t>
  </si>
  <si>
    <t>Finance Data Analyst</t>
  </si>
  <si>
    <t>Data Analyst/Business Analyst with SQL</t>
  </si>
  <si>
    <t>Na Ali'i
4.3</t>
  </si>
  <si>
    <t>DC Ranch, AZ</t>
  </si>
  <si>
    <t>Honolulu, HI</t>
  </si>
  <si>
    <t>Accounting Data Analyst</t>
  </si>
  <si>
    <t>Mastech Digital
4.5</t>
  </si>
  <si>
    <t>Moon Township, PA</t>
  </si>
  <si>
    <t>Data Analyst/Scientist Intern</t>
  </si>
  <si>
    <t>Minit Charger</t>
  </si>
  <si>
    <t>Cranbury, NJ</t>
  </si>
  <si>
    <t>Discount Tire Corporate Careers</t>
  </si>
  <si>
    <t>Data Engineer/Database Analyst/Data Analyst</t>
  </si>
  <si>
    <t>Data System Analyst with SQL</t>
  </si>
  <si>
    <t>Wilco Source
4.3</t>
  </si>
  <si>
    <t>Green Lion Search Group</t>
  </si>
  <si>
    <t>ETL QA / Data Analyst</t>
  </si>
  <si>
    <t>Analyst Pharmacy Quality Data</t>
  </si>
  <si>
    <t>AllianceRx Walgreens Prime
2.7</t>
  </si>
  <si>
    <t>Analyst, Global Data Governance &amp; Strategy</t>
  </si>
  <si>
    <t>SQL/SAS Data Analyst</t>
  </si>
  <si>
    <t>Signature Consultants
3.6</t>
  </si>
  <si>
    <t>Fort Lauderdale, FL</t>
  </si>
  <si>
    <t>Pure Flix Digital</t>
  </si>
  <si>
    <t>Data Architect /Data Modeler/Data Analyst</t>
  </si>
  <si>
    <t>Role : Data Analyst
Job type: Contract
Location : Phoenix AZ
√Ç
Job Description
Data Modeliing
Product development
Data Analysis</t>
  </si>
  <si>
    <t>Data Analyst - Mid-Level</t>
  </si>
  <si>
    <t>Sr. Data Business Analyst-Docutech</t>
  </si>
  <si>
    <t>First American Financial Corporation
3.4</t>
  </si>
  <si>
    <t>Santa Ana, CA</t>
  </si>
  <si>
    <t>Information Security Data Analyst</t>
  </si>
  <si>
    <t>ICST, LLC
3.6</t>
  </si>
  <si>
    <t>South Portland, ME</t>
  </si>
  <si>
    <t>Financial and Data Analyst</t>
  </si>
  <si>
    <t>Equity Methods
3.8</t>
  </si>
  <si>
    <t>Transportation Data Analyst</t>
  </si>
  <si>
    <t>Desert Choice Transport</t>
  </si>
  <si>
    <t>Civil Engineer/GIS Data Analyst</t>
  </si>
  <si>
    <t>Stantec
3.7</t>
  </si>
  <si>
    <t>Edmonton, Canada</t>
  </si>
  <si>
    <t>IT Data Protection Analyst</t>
  </si>
  <si>
    <t>CSAA Insurance Group
3.7</t>
  </si>
  <si>
    <t>GEICO, Allstate, State Farm</t>
  </si>
  <si>
    <t>Business Intelligence - Data Analyst</t>
  </si>
  <si>
    <t>Junior Data Analyst-Phoenix, AZ</t>
  </si>
  <si>
    <t>Data Analyst- San Antonio, Des Moines</t>
  </si>
  <si>
    <t>Data Analyst Senior</t>
  </si>
  <si>
    <t>(Data Analyst) BA/BSA</t>
  </si>
  <si>
    <t>Job Title: (Data Analyst) BA/BSA
Job Location: Mesa, AZ
Job Type: Contract / Full-Time
Responsibilities:
This is the position requires Tableau experience.
About us:
Founded in 2007, InterSources Inc is a Small Business Enterprise (SBE), Minority Business Enterprise (MBE) &amp; Women-Owned Small Business (WOSB) Certified Company specializing in providing IT Consulting, IT Staffing Solutions, and Software solutions. We have been recipients of Various Awards under "Fastest Growing IT Consulting and Software Company " and "Excellence in Technology Services "</t>
  </si>
  <si>
    <t>InterSources Inc.
4.1</t>
  </si>
  <si>
    <t>Card Data Analyst</t>
  </si>
  <si>
    <t>GTN Technical Staffing
4.0</t>
  </si>
  <si>
    <t>IT Data Analyst, TS/SCI with Poly</t>
  </si>
  <si>
    <t>AOC Solutions, Inc.
3.8</t>
  </si>
  <si>
    <t>Chantilly, VA</t>
  </si>
  <si>
    <t>Senior Analyst, Global Data Governance &amp; Strategy</t>
  </si>
  <si>
    <t>Data Analyst with ETL tools and EDW</t>
  </si>
  <si>
    <t>LiveMindz</t>
  </si>
  <si>
    <t>Underwriting Analyst (strong data analytics in actuarial, statistics etc)</t>
  </si>
  <si>
    <t>Blue Cross Blue Shield of Arizona
3.1</t>
  </si>
  <si>
    <t>JPSC-6986 - Data Governance Analyst</t>
  </si>
  <si>
    <t>AUDACIOUS STUDIOS LLC</t>
  </si>
  <si>
    <t>Language Data Analyst</t>
  </si>
  <si>
    <t>TransPerfect
2.8</t>
  </si>
  <si>
    <t>Senior Analyst - Client Data</t>
  </si>
  <si>
    <t>CVS Health
2.9</t>
  </si>
  <si>
    <t>Walmart, Walgreens, Express Scripts</t>
  </si>
  <si>
    <t>Greenphire
3.6</t>
  </si>
  <si>
    <t>Data Analyst - Priceguide</t>
  </si>
  <si>
    <t>ECRI
3.6</t>
  </si>
  <si>
    <t>Plymouth Meeting, PA</t>
  </si>
  <si>
    <t>United BioSource
2.3</t>
  </si>
  <si>
    <t>Blue Bell, PA</t>
  </si>
  <si>
    <t>Covance, ICON</t>
  </si>
  <si>
    <t>Revantage Corporate Services
3.2</t>
  </si>
  <si>
    <t>Fort Washington, PA</t>
  </si>
  <si>
    <t>Community Behavioral Health
3.6</t>
  </si>
  <si>
    <t>Phila, PA</t>
  </si>
  <si>
    <t>STRATIS IoT Inc
4.7</t>
  </si>
  <si>
    <t>Ampcus Incorporated
3.9</t>
  </si>
  <si>
    <t>Wilmington, DE</t>
  </si>
  <si>
    <t>Data Analyst - Entry Level</t>
  </si>
  <si>
    <t>2000 east westmoreland st llc</t>
  </si>
  <si>
    <t>Seer Interactive
3.8</t>
  </si>
  <si>
    <t>Data Analyst, Data &amp; Analytics (Advanced Analytics) Manager (Multiple Positions)</t>
  </si>
  <si>
    <t>Tetra Tech, Inc.
3.7</t>
  </si>
  <si>
    <t>Pharmaceutical Data Analyst</t>
  </si>
  <si>
    <t>Horsham, PA</t>
  </si>
  <si>
    <t>Camden, NJ</t>
  </si>
  <si>
    <t>Micro-Data Systems, Inc.
4.2</t>
  </si>
  <si>
    <t>Techligent
3.3</t>
  </si>
  <si>
    <t>Vienna, VA</t>
  </si>
  <si>
    <t>Data Analyst - Data Science</t>
  </si>
  <si>
    <t>Gopuff
3.3</t>
  </si>
  <si>
    <t>Express Delivery Services</t>
  </si>
  <si>
    <t>Collabera
4.1</t>
  </si>
  <si>
    <t>Feasterville Trevose, PA</t>
  </si>
  <si>
    <t>University of Pennsylvania
4.3</t>
  </si>
  <si>
    <t>Harvard University, Yale University, Princeton University</t>
  </si>
  <si>
    <t>VSE, Inc.
4.1</t>
  </si>
  <si>
    <t>Cable, Internet &amp; Telephone Providers</t>
  </si>
  <si>
    <t>Eastern Metal Recycling
3.5</t>
  </si>
  <si>
    <t>Mining &amp; Metals</t>
  </si>
  <si>
    <t>Red Tettemer
3.6</t>
  </si>
  <si>
    <t>Jr. Data Analyst, Master Data</t>
  </si>
  <si>
    <t>IntegriChain
3.2</t>
  </si>
  <si>
    <t>PMHCC Inc.
2.4</t>
  </si>
  <si>
    <t>Neuroimaging Data Analyst Junior</t>
  </si>
  <si>
    <t>Healthcare Data Analytics Analyst</t>
  </si>
  <si>
    <t>AmeriHealth Caritas
3.1</t>
  </si>
  <si>
    <t>UnitedHealth Group, Molina Healthcare, Centene</t>
  </si>
  <si>
    <t>Certified Tumor Registrar/Data Analyst [CTR and experience required]</t>
  </si>
  <si>
    <t>Temple University Health System
3.5</t>
  </si>
  <si>
    <t>Business Systems/Data Analyst [Remote]</t>
  </si>
  <si>
    <t>Wittij Consulting</t>
  </si>
  <si>
    <t>Smithfield, RI</t>
  </si>
  <si>
    <t>JPMorgan Chase &amp; Co.
3.9</t>
  </si>
  <si>
    <t>Analyst Data Intelligence (US)</t>
  </si>
  <si>
    <t>Avantor
2.4</t>
  </si>
  <si>
    <t>Amerihealth Caritas Health Plan</t>
  </si>
  <si>
    <t>Tandigm Health LLC
4.2</t>
  </si>
  <si>
    <t>Data Analyst - Contract - W2</t>
  </si>
  <si>
    <t>Amplify Systems</t>
  </si>
  <si>
    <t>Salem, NH</t>
  </si>
  <si>
    <t>DL Staffing Solutions</t>
  </si>
  <si>
    <t>Data Analyst, Value Based Payment (VBP)</t>
  </si>
  <si>
    <t>Change Healthcare
2.7</t>
  </si>
  <si>
    <t>Data Analyst - Digital Media</t>
  </si>
  <si>
    <t>Bryn Mawr Communications LLC
4.6</t>
  </si>
  <si>
    <t>Data Strategy Analyst</t>
  </si>
  <si>
    <t>Dextro Software Systems
3.5</t>
  </si>
  <si>
    <t>Bensalem, PA</t>
  </si>
  <si>
    <t>Princeton Junction, NJ</t>
  </si>
  <si>
    <t>Vaptech</t>
  </si>
  <si>
    <t>Senior Data Analyst, Specialist</t>
  </si>
  <si>
    <t>Data Analyst/Architect</t>
  </si>
  <si>
    <t>Data Analyst - Contractor</t>
  </si>
  <si>
    <t>ConnectiveRx
3.1</t>
  </si>
  <si>
    <t>Piper Companies
4.5</t>
  </si>
  <si>
    <t>Data Analyst/Records Management</t>
  </si>
  <si>
    <t>Innovative Development, LLC
3.8</t>
  </si>
  <si>
    <t>Exton, PA</t>
  </si>
  <si>
    <t>Harleysville, PA</t>
  </si>
  <si>
    <t>Philabundance
3.2</t>
  </si>
  <si>
    <t>Business / Data Analyst</t>
  </si>
  <si>
    <t>Data Analyst- Remote</t>
  </si>
  <si>
    <t>FredBeans</t>
  </si>
  <si>
    <t>Doylestown, PA</t>
  </si>
  <si>
    <t>Genuent Global, LLC
3.5</t>
  </si>
  <si>
    <t>Fred Beans Parts, Inc
1.8</t>
  </si>
  <si>
    <t>Senior Healthcare Data Analyst - Multiple Positions</t>
  </si>
  <si>
    <t>CHOP
3.7</t>
  </si>
  <si>
    <t>Data Analyst D</t>
  </si>
  <si>
    <t>Login Consulting Services, Inc
3.8</t>
  </si>
  <si>
    <t>Allegheny West, PA</t>
  </si>
  <si>
    <t>ORS Partners
4.0</t>
  </si>
  <si>
    <t>Paoli, PA</t>
  </si>
  <si>
    <t>Audubon, PA</t>
  </si>
  <si>
    <t>Fred Beans
3.9</t>
  </si>
  <si>
    <t>Zachary Piper Solutions, LLC
3.9</t>
  </si>
  <si>
    <t>Business/Data Analyst</t>
  </si>
  <si>
    <t>Infinity Consulting Solutions
3.4</t>
  </si>
  <si>
    <t>The Judge Group, Addison Group, PageGroup</t>
  </si>
  <si>
    <t>Data and Information Analyst</t>
  </si>
  <si>
    <t>PMHCC, Inc.
2.4</t>
  </si>
  <si>
    <t>Angeion Group
3.2</t>
  </si>
  <si>
    <t>Chester Township, PA</t>
  </si>
  <si>
    <t>iTech Solutions, Inc
3.8</t>
  </si>
  <si>
    <t>Farmington, CT</t>
  </si>
  <si>
    <t>AccessLex Institute
2.6</t>
  </si>
  <si>
    <t>West Chester, PA</t>
  </si>
  <si>
    <t>Senior CX Data Analyst</t>
  </si>
  <si>
    <t>Senior Data Management Analyst, Enterprise Data Management, OCDO</t>
  </si>
  <si>
    <t>Mount Laurel, NJ</t>
  </si>
  <si>
    <t>Chase, BB&amp;T, SunTrust</t>
  </si>
  <si>
    <t>Vertical Lift Data Exploitation Analyst</t>
  </si>
  <si>
    <t>Boeing
3.7</t>
  </si>
  <si>
    <t>TeamSoft
4.7</t>
  </si>
  <si>
    <t>Middleton, WI</t>
  </si>
  <si>
    <t>Freedom Mortgage
4.2</t>
  </si>
  <si>
    <t>Business Analyst - Data Science &amp; SQL</t>
  </si>
  <si>
    <t>Computer Enterprises, Inc.
3.5</t>
  </si>
  <si>
    <t>Lead Geophysical Data Analyst</t>
  </si>
  <si>
    <t>Weston Solutions Inc.
3.5</t>
  </si>
  <si>
    <t>McGrath Systems
3.7</t>
  </si>
  <si>
    <t>Business Analyst/Data Domain Expert</t>
  </si>
  <si>
    <t>Numeric, LLC
3.2</t>
  </si>
  <si>
    <t>Chadds Ford, PA</t>
  </si>
  <si>
    <t>Junior Data Analyst - SQL Programmer</t>
  </si>
  <si>
    <t>Business Analyst with Data domain,media</t>
  </si>
  <si>
    <t>A2C Consulting
3.6</t>
  </si>
  <si>
    <t>Senior Healthcare Data Analyst - Cost and Utilization Analysis</t>
  </si>
  <si>
    <t>Pharmaceutical Customer Data Analyst</t>
  </si>
  <si>
    <t>Contemporary Staffing Solutions
4.4</t>
  </si>
  <si>
    <t>PathFinder Staffing, Juno Search Partners, Robert Half</t>
  </si>
  <si>
    <t>The Judge Group
3.5</t>
  </si>
  <si>
    <t>Program Manager / Business Data Analyst</t>
  </si>
  <si>
    <t>Versant Health
2.3</t>
  </si>
  <si>
    <t>Newtown Square, PA</t>
  </si>
  <si>
    <t>Linthicum, MD</t>
  </si>
  <si>
    <t>DBA / Data Analyst</t>
  </si>
  <si>
    <t>Micro-Data Systems Inc.
4.2</t>
  </si>
  <si>
    <t>Analyst - Data Intelligence (US)</t>
  </si>
  <si>
    <t>Data Analyst (Philadelphia, PA)</t>
  </si>
  <si>
    <t>Tetra Tech
3.7</t>
  </si>
  <si>
    <t>Data &amp; Systems Analyst</t>
  </si>
  <si>
    <t>Business Analyst - Data and Analytics</t>
  </si>
  <si>
    <t>Eastern Airlines LLC
2.7</t>
  </si>
  <si>
    <t>Miami, FL</t>
  </si>
  <si>
    <t>NextGen Global Resources LLC
4.3</t>
  </si>
  <si>
    <t>Senior Data Analyst - Client Experience</t>
  </si>
  <si>
    <t>Data Analyst and Report Writer</t>
  </si>
  <si>
    <t>Boothwyn, PA</t>
  </si>
  <si>
    <t>Payment Integrity Data Analyst</t>
  </si>
  <si>
    <t>amerihealth
3.7</t>
  </si>
  <si>
    <t>Data Analyst-(analytics)</t>
  </si>
  <si>
    <t>Pharmaceutical Data Analyst ‚Äì Analytics</t>
  </si>
  <si>
    <t>ConcertAI</t>
  </si>
  <si>
    <t>Patient Recruitment Data Analyst (ArcGIS)</t>
  </si>
  <si>
    <t>Pharmica Consulting</t>
  </si>
  <si>
    <t>Norristown, PA</t>
  </si>
  <si>
    <t>Sparta, NJ</t>
  </si>
  <si>
    <t>Virology Data Analysts</t>
  </si>
  <si>
    <t>Eurofins
3.4</t>
  </si>
  <si>
    <t>West Point, PA</t>
  </si>
  <si>
    <t>Luxembourg, Luxembourg</t>
  </si>
  <si>
    <t>Biochemist Data Analyst</t>
  </si>
  <si>
    <t>Marlton, NJ</t>
  </si>
  <si>
    <t>Cambridge Advisory Group
5.0</t>
  </si>
  <si>
    <t>Healthcare Data Analytics Analyst Senior</t>
  </si>
  <si>
    <t>SR BUSINESS DATA ANALYST PRN</t>
  </si>
  <si>
    <t>Cooper University Health Care
3.3</t>
  </si>
  <si>
    <t>AWS Analys/ Data analyst</t>
  </si>
  <si>
    <t>Payment Integrity Data Analyst Job posting in #Philadelphia #ITjobs</t>
  </si>
  <si>
    <t>Sport &amp; Data Analyst</t>
  </si>
  <si>
    <t>Philadelphia 76ers - HBSE</t>
  </si>
  <si>
    <t>Data Analyst Supporting the FBI #20-188</t>
  </si>
  <si>
    <t>Forfeiture Support Associates
2.8</t>
  </si>
  <si>
    <t>Ashburn, VA</t>
  </si>
  <si>
    <t>Data Engineer/Reporting Analyst</t>
  </si>
  <si>
    <t>Management Decisions, Inc.
1.6</t>
  </si>
  <si>
    <t>Sr. Data Analyst - Project Manager</t>
  </si>
  <si>
    <t>Data Analyst SAS Programmer</t>
  </si>
  <si>
    <t>SRG Woolf
4.6</t>
  </si>
  <si>
    <t>Systems Analyst, Quality Data System</t>
  </si>
  <si>
    <t>Adaptimmune Ltd
3.3</t>
  </si>
  <si>
    <t>Data Visualization Project Manager/ Business Analyst (PM / BA)</t>
  </si>
  <si>
    <t>Trillium Solutions Group
4.8</t>
  </si>
  <si>
    <t>Stability Data Analyst</t>
  </si>
  <si>
    <t>Eurofins USA PSS Insourcing Solutions</t>
  </si>
  <si>
    <t>Business Analyst/Data Analyst</t>
  </si>
  <si>
    <t>EUROFINS SCIENT.</t>
  </si>
  <si>
    <t>Business Intelligence and Data Sciences Analyst</t>
  </si>
  <si>
    <t>TE Connectivity
3.6</t>
  </si>
  <si>
    <t>Schaffhausen, Switzerland</t>
  </si>
  <si>
    <t>Sr Business Analyst (Data Quality)</t>
  </si>
  <si>
    <t>Technical Business Analyst (Data Warehouse)</t>
  </si>
  <si>
    <t>Future Technologies Inc.
3.3</t>
  </si>
  <si>
    <t>Moorestown, NJ</t>
  </si>
  <si>
    <t>Plainfield, NJ</t>
  </si>
  <si>
    <t>Lead Analyst, Data Transfer, Integration &amp; Quality, Wilmington, DE</t>
  </si>
  <si>
    <t>Fox Chase Cancer Center
4.0</t>
  </si>
  <si>
    <t>Data Center Migration PMO Analyst/PMO Lead</t>
  </si>
  <si>
    <t>Data Analyst / Tableau Developer</t>
  </si>
  <si>
    <t>Technocrafts, Inc.
3.9</t>
  </si>
  <si>
    <t>San Antonio, TX</t>
  </si>
  <si>
    <t>Ionidea
3.4</t>
  </si>
  <si>
    <t>CYNET SYSTEMS
4.0</t>
  </si>
  <si>
    <t>Deacon Recruiting
3.0</t>
  </si>
  <si>
    <t>Indotronix International Corporation
3.9</t>
  </si>
  <si>
    <t>Data Anayst
San Antonio, TX
Contract position
Job Description:
Must have expertise in Tableau reportingHave idea on data visualization including different types of charts,graphs.Have idea on BI architecture</t>
  </si>
  <si>
    <t>Huntington Ingalls Industries
3.7</t>
  </si>
  <si>
    <t>Principle Auto
4.1</t>
  </si>
  <si>
    <t>Data &amp; Reporting Analyst, Distribution Planning &amp; Operations</t>
  </si>
  <si>
    <t>H E B
4.3</t>
  </si>
  <si>
    <t>Vinsari
2.5</t>
  </si>
  <si>
    <t>Epidemiologist - Data Analyst</t>
  </si>
  <si>
    <t>CICONIX, LLC
4.0</t>
  </si>
  <si>
    <t>Annapolis, MD</t>
  </si>
  <si>
    <t>Contract Data Analyst</t>
  </si>
  <si>
    <t>Amyx, Iinc.</t>
  </si>
  <si>
    <t>Epidemiology Data Analyst</t>
  </si>
  <si>
    <t>NJVC
2.8</t>
  </si>
  <si>
    <t>BAE Systems USA, CACI International, General Dynamics Information Technology</t>
  </si>
  <si>
    <t>Data Business Solutions Analyst</t>
  </si>
  <si>
    <t>Amyx, Inc.
4.0</t>
  </si>
  <si>
    <t>HCL Technologies Ltd.
3.5</t>
  </si>
  <si>
    <t>Infosys, Tata Consultancy Services, Wipro</t>
  </si>
  <si>
    <t>CDO Technologies Inc
3.3</t>
  </si>
  <si>
    <t>Epidemiology/Data Analyst, San Antonio, TX, US, ID</t>
  </si>
  <si>
    <t>Senior Data Science Analyst</t>
  </si>
  <si>
    <t>PETCO
2.9</t>
  </si>
  <si>
    <t>Pet &amp; Pet Supplies Stores</t>
  </si>
  <si>
    <t>PetSmart, Walmart, Costco Wholesale</t>
  </si>
  <si>
    <t>Data Analyst ( SAS,SQL)</t>
  </si>
  <si>
    <t>Data Analyst - Top Secret w/ SCI Eligibility</t>
  </si>
  <si>
    <t>LMI
4.0</t>
  </si>
  <si>
    <t>Tysons, VA</t>
  </si>
  <si>
    <t>Booz Allen Hamilton, Noblis, Deloitte</t>
  </si>
  <si>
    <t>Epidemiology/Data Analyst</t>
  </si>
  <si>
    <t>CAMRIS International
4.0</t>
  </si>
  <si>
    <t>General Dynamics Information Technology
3.5</t>
  </si>
  <si>
    <t>SAIC, Leidos, Northrop Grumman</t>
  </si>
  <si>
    <t>Convene Technologies
3.3</t>
  </si>
  <si>
    <t>Data Security Analyst</t>
  </si>
  <si>
    <t>nana
2.6</t>
  </si>
  <si>
    <t>Data Analyst/Engineers</t>
  </si>
  <si>
    <t>Senior Contract Data Analyst</t>
  </si>
  <si>
    <t>Chenega Healthcare Services
3.8</t>
  </si>
  <si>
    <t>IT Data Science Analyst</t>
  </si>
  <si>
    <t>Configuration Data Analyst, (Secret Clearance Required) San Antonio, TX, US ID</t>
  </si>
  <si>
    <t>TECHNICAL DATA ANALYST</t>
  </si>
  <si>
    <t>Spectrum Comm
3.8</t>
  </si>
  <si>
    <t>Configuration Data Analyst, (Secret Clearance Required) San An with Security Clearance</t>
  </si>
  <si>
    <t>Peyton Resource Group
3.9</t>
  </si>
  <si>
    <t>Functional Analyst (CECL Data)</t>
  </si>
  <si>
    <t>Data Analyst with Security Clearance</t>
  </si>
  <si>
    <t>Configuration Data Analyst, San Antonio, TX, US ID#17897 with Security Clearance</t>
  </si>
  <si>
    <t>Fort Sam Houston, TX</t>
  </si>
  <si>
    <t>Strategic Staffing Solutions
3.1</t>
  </si>
  <si>
    <t>Navy Maintenance Data Systems Analyst</t>
  </si>
  <si>
    <t>Midland Credit Management
3.3</t>
  </si>
  <si>
    <t>PRA Group</t>
  </si>
  <si>
    <t>UC San Diego
4.3</t>
  </si>
  <si>
    <t>La Jolla, CA</t>
  </si>
  <si>
    <t>HealthStream
3.0</t>
  </si>
  <si>
    <t>Education Training Services</t>
  </si>
  <si>
    <t>Conflux Systems Inc.
4.5</t>
  </si>
  <si>
    <t>Division Data and Financial Analyst</t>
  </si>
  <si>
    <t>University of California
4.2</t>
  </si>
  <si>
    <t>University of California - San Diego Medical Centers
3.7</t>
  </si>
  <si>
    <t>Sharp HealthCare, Scripps Health</t>
  </si>
  <si>
    <t>Data Analyst 3</t>
  </si>
  <si>
    <t>Client Solution Architects
3.4</t>
  </si>
  <si>
    <t>Mechanicsburg, PA</t>
  </si>
  <si>
    <t>Cue
4.2</t>
  </si>
  <si>
    <t>Encore Capital Group
3.2</t>
  </si>
  <si>
    <t>Financial Analytics &amp; Research</t>
  </si>
  <si>
    <t>PRA Group, PRA Group (Canada)</t>
  </si>
  <si>
    <t>Data Analyst - VerityStream</t>
  </si>
  <si>
    <t>ProMedia
4.4</t>
  </si>
  <si>
    <t>Business Data Analyst (SQL / Tableau)</t>
  </si>
  <si>
    <t>Sayva Solutions
4.8</t>
  </si>
  <si>
    <t>Data &amp; Business Intelligence Analyst</t>
  </si>
  <si>
    <t>Fenton, MI</t>
  </si>
  <si>
    <t>Fleet Optimization Data Analyst (Solar + Storage)</t>
  </si>
  <si>
    <t>Stem
3.2</t>
  </si>
  <si>
    <t>Millbrae, CA</t>
  </si>
  <si>
    <t>Tandem Diabetes
3.8</t>
  </si>
  <si>
    <t>Data Steward/Configuration Analyst</t>
  </si>
  <si>
    <t>Illumina
3.9</t>
  </si>
  <si>
    <t>Thermo Fisher Scientific, Roche</t>
  </si>
  <si>
    <t>Administrative Assistant / Data Analyst Supporting the DEA #20-318</t>
  </si>
  <si>
    <t>Data Manager - Bioinformatics Analyst (Naval Health Center)</t>
  </si>
  <si>
    <t>General Dynamics
3.5</t>
  </si>
  <si>
    <t>Potomac Management
3.5</t>
  </si>
  <si>
    <t>Hagerstown, MD</t>
  </si>
  <si>
    <t>Operation Samahan Health Clinic</t>
  </si>
  <si>
    <t>National City, CA</t>
  </si>
  <si>
    <t>Data Privacy Analyst</t>
  </si>
  <si>
    <t>Dexcom, Inc.
3.5</t>
  </si>
  <si>
    <t>Medtronic, Roche</t>
  </si>
  <si>
    <t>Data Analyst 3 (San Diego or Atlanta, GA)</t>
  </si>
  <si>
    <t>BD
3.6</t>
  </si>
  <si>
    <t>Abbott, Siemens, Baxter</t>
  </si>
  <si>
    <t>Research Scientist, Structural Biologist - CryoEM Data Analyst</t>
  </si>
  <si>
    <t>Vertex Pharmaceuticals
3.3</t>
  </si>
  <si>
    <t>Biogen</t>
  </si>
  <si>
    <t>Systems Analyst - Data Integration and ETL process</t>
  </si>
  <si>
    <t>Senior Consulting Data Analyst</t>
  </si>
  <si>
    <t>#105009 Research Data Analyst</t>
  </si>
  <si>
    <t>Automotive eCommerce Data Analyst - Remote</t>
  </si>
  <si>
    <t>Web Shop Manager
4.2</t>
  </si>
  <si>
    <t>Housecall Pro
4.6</t>
  </si>
  <si>
    <t>Senior Technical Data Analyst</t>
  </si>
  <si>
    <t>Intuit
4.4</t>
  </si>
  <si>
    <t>The RiverStone Group</t>
  </si>
  <si>
    <t>Towanda, PA</t>
  </si>
  <si>
    <t>Interpreta
2.3</t>
  </si>
  <si>
    <t>Senior Business Data Analyst</t>
  </si>
  <si>
    <t>Verity, A HealthStream Company
4.1</t>
  </si>
  <si>
    <t>Boulder, CO</t>
  </si>
  <si>
    <t>Automotive eCommerce Data Analyst</t>
  </si>
  <si>
    <t>SWRMC Assessments Junior Data Analyst</t>
  </si>
  <si>
    <t>Amentum
3.2</t>
  </si>
  <si>
    <t>Germantown, MD</t>
  </si>
  <si>
    <t>Business Data Analyst III</t>
  </si>
  <si>
    <t>Russell Tobin &amp; Associates
3.5</t>
  </si>
  <si>
    <t>C4I Data Analyst/Engineer</t>
  </si>
  <si>
    <t>Perspecta
3.3</t>
  </si>
  <si>
    <t>Molecular Researcher and Data Analyst</t>
  </si>
  <si>
    <t>Health Data Analyst IV</t>
  </si>
  <si>
    <t>MedImpact
2.5</t>
  </si>
  <si>
    <t>Information Security and Data Privacy Analyst</t>
  </si>
  <si>
    <t>Gossamer Bio</t>
  </si>
  <si>
    <t>IT DATA ANALYST- Information Technology</t>
  </si>
  <si>
    <t>Sycuan Casino
3.3</t>
  </si>
  <si>
    <t>El Cajon, CA</t>
  </si>
  <si>
    <t>Viejas Casino, Barona Casino, Pechanga Resort &amp; Casino</t>
  </si>
  <si>
    <t>7232 Data Engineer (Analyst/Programmer - Career), Information Technology DevOps</t>
  </si>
  <si>
    <t>California State University
4.1</t>
  </si>
  <si>
    <t>Systems Analyst - Data Integration</t>
  </si>
  <si>
    <t>Sunrise Systems, Inc.
3.7</t>
  </si>
  <si>
    <t>Data Analyst - EDSS</t>
  </si>
  <si>
    <t>World Wide Technology
4.2</t>
  </si>
  <si>
    <t>Maryland Heights, MO</t>
  </si>
  <si>
    <t>Forsythe Technology, ePlus</t>
  </si>
  <si>
    <t>The Carrera Agency
4.9</t>
  </si>
  <si>
    <t>#104252 Division Data and Financial Analyst</t>
  </si>
  <si>
    <t>Senior Financial Data Analyst</t>
  </si>
  <si>
    <t>Vervent
3.5</t>
  </si>
  <si>
    <t>Sr. C4I Data Analyst/Engineer</t>
  </si>
  <si>
    <t>SBG Techology Solutions
3.7</t>
  </si>
  <si>
    <t>Stafford, VA</t>
  </si>
  <si>
    <t>Insight Enterprises, Inc.
4.1</t>
  </si>
  <si>
    <t>CDW, PCM, SHI International</t>
  </si>
  <si>
    <t>Data Conversion Analyst</t>
  </si>
  <si>
    <t>Harris Computer
4.3</t>
  </si>
  <si>
    <t>Allen, TX</t>
  </si>
  <si>
    <t>Tyler Technologies</t>
  </si>
  <si>
    <t>Data Analyst - Retail (Entry Level)</t>
  </si>
  <si>
    <t>Lidl
3.3</t>
  </si>
  <si>
    <t>Arlington, TX</t>
  </si>
  <si>
    <t>ALDI, Tesco, Carrefour</t>
  </si>
  <si>
    <t>Data Analyst - Healthcare Fraud</t>
  </si>
  <si>
    <t>Pieces Technology, Inc.
4.9</t>
  </si>
  <si>
    <t>Data Analyst BHJOB11946_</t>
  </si>
  <si>
    <t>Addison Group
3.3</t>
  </si>
  <si>
    <t>Data Science - Analyst/Associate - Security Incident Response Team</t>
  </si>
  <si>
    <t>Game Data Analyst</t>
  </si>
  <si>
    <t>PeopleFun
5.0</t>
  </si>
  <si>
    <t>Richardson, TX</t>
  </si>
  <si>
    <t>Audiovisual</t>
  </si>
  <si>
    <t>Analyst, Data Intelligence</t>
  </si>
  <si>
    <t>The Richards Group
3.7</t>
  </si>
  <si>
    <t>HR Data Analyst II</t>
  </si>
  <si>
    <t>InfoVision, Inc.
4.4</t>
  </si>
  <si>
    <t>Dallas County
3.1</t>
  </si>
  <si>
    <t>Data Science ‚Äì Analyst/Associate - Security Incident Response Team</t>
  </si>
  <si>
    <t>IGNITE Graduate Development Program - Application Developer / Data Scientist / Business Analyst</t>
  </si>
  <si>
    <t>Atos
3.4</t>
  </si>
  <si>
    <t>Bezons, France</t>
  </si>
  <si>
    <t>Accenture, Capgemini</t>
  </si>
  <si>
    <t>Yeti Technologies</t>
  </si>
  <si>
    <t>Data Analyst (HR)</t>
  </si>
  <si>
    <t>Ericsson-Worldwide, Huawei Technologies, Microsoft</t>
  </si>
  <si>
    <t>Data Analyst (SQL, Tableau)</t>
  </si>
  <si>
    <t>DATA ANALYST TEAM ‚Äî Data Analyst</t>
  </si>
  <si>
    <t>Precision
3.3</t>
  </si>
  <si>
    <t>Hastings, MN</t>
  </si>
  <si>
    <t>ZeniMax Media, Inc.
3.4</t>
  </si>
  <si>
    <t>Data Analyst (Product Analytics)</t>
  </si>
  <si>
    <t>Match Group
2.8</t>
  </si>
  <si>
    <t>Hilltop Holdings
2.9</t>
  </si>
  <si>
    <t>Performance Improvement Data Analyst</t>
  </si>
  <si>
    <t>Texas Scottish Rite Hospital for Children
4.0</t>
  </si>
  <si>
    <t>Human Coalition
2.9</t>
  </si>
  <si>
    <t>DALLAS Campus Recruiting 2018 - I&amp;D - Data Analyst</t>
  </si>
  <si>
    <t>Diversant LLC
3.8</t>
  </si>
  <si>
    <t>Analyst, Data &amp; Design</t>
  </si>
  <si>
    <t>Dallas ISD
3.3</t>
  </si>
  <si>
    <t>StaffingSoft Inc.</t>
  </si>
  <si>
    <t>Signify Health
3.6</t>
  </si>
  <si>
    <t>Financial Additions
4.6</t>
  </si>
  <si>
    <t>Analyst I, Data &amp; Design</t>
  </si>
  <si>
    <t>Dallas Independent School District
3.3</t>
  </si>
  <si>
    <t>Client Data Analyst</t>
  </si>
  <si>
    <t>FDIC, Office of the Comptroller of the Currency, SEC</t>
  </si>
  <si>
    <t>Job Description
ETL, SQL Queries, Data Modeling etc SAP experience is plus</t>
  </si>
  <si>
    <t>VITALWARE LLC
3.8</t>
  </si>
  <si>
    <t>IGNITE Graduate Development Program Application Developer / Data Scientist / Business Analyst</t>
  </si>
  <si>
    <t>Atos Healthcare</t>
  </si>
  <si>
    <t>Grapevine, TX</t>
  </si>
  <si>
    <t>Trinity Industries
2.9</t>
  </si>
  <si>
    <t>Transportation Equipment Manufacturing</t>
  </si>
  <si>
    <t>GATX, BNSF Railway</t>
  </si>
  <si>
    <t>System/Data Analyst</t>
  </si>
  <si>
    <t>L&amp;T Infotech
3.5</t>
  </si>
  <si>
    <t>Infosys, Accenture, Capgemini</t>
  </si>
  <si>
    <t>A-Line Staffing Solutions
4.1</t>
  </si>
  <si>
    <t>Utica, MI</t>
  </si>
  <si>
    <t>Sr Data Integrity Analyst</t>
  </si>
  <si>
    <t>Atmos Energy Corp.
3.8</t>
  </si>
  <si>
    <t>Data System Analyst</t>
  </si>
  <si>
    <t>North Central Texas Council of Governments
2.6</t>
  </si>
  <si>
    <t>Corporate G. LLC</t>
  </si>
  <si>
    <t>McAfee
3.5</t>
  </si>
  <si>
    <t>Conch Technologies, Inc
4.6</t>
  </si>
  <si>
    <t>Business Analyst/Data Consultant</t>
  </si>
  <si>
    <t>Data Analyst - Contract Renewals</t>
  </si>
  <si>
    <t>RealPage
2.8</t>
  </si>
  <si>
    <t>Yardi Systems, AppFolio</t>
  </si>
  <si>
    <t>Analyst Supply Chain I Data Management</t>
  </si>
  <si>
    <t>Lewisville, TX</t>
  </si>
  <si>
    <t>Addison, TX</t>
  </si>
  <si>
    <t>AustinCSI
3.0</t>
  </si>
  <si>
    <t>Data Integration Analyst</t>
  </si>
  <si>
    <t>Apptricity Corporation
4.4</t>
  </si>
  <si>
    <t>National NeuroMonitoring
4.3</t>
  </si>
  <si>
    <t>Healthcare Analyst / Healthcare Data Analyst</t>
  </si>
  <si>
    <t>PriceSenz
5.0</t>
  </si>
  <si>
    <t>Human Resources data Analyst</t>
  </si>
  <si>
    <t>MOA
1.9</t>
  </si>
  <si>
    <t>Business Analyst - Data Protection</t>
  </si>
  <si>
    <t>The contractor serves as a Records and Data Management Specialist providing information and records management services including a variety of program assistance duties as assigned, or as required, to include:* Develops and maintains the electronic records for design and construction projects* Establishes effective controls over the creation, organization, maintenance, use and disposition of records in coordination with the Bureau Records Coordinator;* Ensures permanently valuable information is preserved and all other record information is retained, reviewed and disposed of systematically according to Department policies and procedures;* Reviews records systems and records management practices and coordinates with the Bureau Records Coordinator to ensure information and records management processes and programs are in full compliance with applicable laws and regulations and ensures that managers and staff</t>
  </si>
  <si>
    <t>Winnebago, NE</t>
  </si>
  <si>
    <t>Data Analytics Senior Analyst</t>
  </si>
  <si>
    <t>Optum Consumer Solutions Group</t>
  </si>
  <si>
    <t>Mosaic Sales Solutions
3.4</t>
  </si>
  <si>
    <t>Information Technology Specialist / Data Analyst</t>
  </si>
  <si>
    <t>One Call Claims, LLC
3.2</t>
  </si>
  <si>
    <t>Mobile, AL</t>
  </si>
  <si>
    <t>Prudent Technologies &amp; Consulting
4.2</t>
  </si>
  <si>
    <t>Daylight Solutions
4.7</t>
  </si>
  <si>
    <t>Data Import Analyst</t>
  </si>
  <si>
    <t>LeadsOnline LLC
4.6</t>
  </si>
  <si>
    <t>Excite Health Partners
3.8</t>
  </si>
  <si>
    <t>Towson, MD</t>
  </si>
  <si>
    <t>SAS Data Analyst III(With SOL &amp; Tableau)</t>
  </si>
  <si>
    <t>PROLIM Global Corporation
3.4</t>
  </si>
  <si>
    <t>Arena, HCL Technologies, PTC</t>
  </si>
  <si>
    <t>NA Data Reporting Analyst</t>
  </si>
  <si>
    <t>ADT
3.1</t>
  </si>
  <si>
    <t>Vivint Smart Home, Johnson Controls</t>
  </si>
  <si>
    <t>Pinnacle Technical Resources, Inc.
3.4</t>
  </si>
  <si>
    <t>Data Science- Security Analyst</t>
  </si>
  <si>
    <t>eDataForce consulting LLC
3.4</t>
  </si>
  <si>
    <t>Flower Mound, TX</t>
  </si>
  <si>
    <t>Direct Client Requirement - Data Reporting Analyst</t>
  </si>
  <si>
    <t>Real Soft, Inc / Diversity Direct</t>
  </si>
  <si>
    <t>Claims Data Analyst</t>
  </si>
  <si>
    <t>Lightbeam Health Solutions
4.0</t>
  </si>
  <si>
    <t>Data Analyst 4</t>
  </si>
  <si>
    <t>SENIOR APPLICATION PROGRAMMER ANALYST (Data Transformation &amp; Integration) - ITD</t>
  </si>
  <si>
    <t>Tarrant County
3.3</t>
  </si>
  <si>
    <t>Tarrant, TX</t>
  </si>
  <si>
    <t>Fort Worth, TX</t>
  </si>
  <si>
    <t>Data Analyst - SM</t>
  </si>
  <si>
    <t>Reporting Data Analyst (contract to hire)</t>
  </si>
  <si>
    <t>Financial Services Company</t>
  </si>
  <si>
    <t>Data Analyst {S02268P}</t>
  </si>
  <si>
    <t>University of Texas at Arlington
4.2</t>
  </si>
  <si>
    <t>Fairway Independent Mortgage Corporation
3.7</t>
  </si>
  <si>
    <t>Madison, WI</t>
  </si>
  <si>
    <t>HCL America Inc.
3.5</t>
  </si>
  <si>
    <t>Sr. Enterprise BI Data Analyst</t>
  </si>
  <si>
    <t>Colfax Corporation
2.1</t>
  </si>
  <si>
    <t>Annapolis Junction, MD</t>
  </si>
  <si>
    <t>SPX, Flowserve, Robbins &amp; Myers</t>
  </si>
  <si>
    <t>Accounting/Data Analyst Associate</t>
  </si>
  <si>
    <t>Bloomfield Homes
3.7</t>
  </si>
  <si>
    <t>Sr. BI Data Engineer and Analyst</t>
  </si>
  <si>
    <t>Onyx CenterSource
3.6</t>
  </si>
  <si>
    <t>Data Analyst (Python), Dallas, Methods+Mastery (a FleishmanHillard Company)</t>
  </si>
  <si>
    <t>Fleishman-Hillard Inc
3.3</t>
  </si>
  <si>
    <t>Data Platform System Analyst Lead (Data Services)</t>
  </si>
  <si>
    <t>BurnsSearch, LLC</t>
  </si>
  <si>
    <t>Coppell, TX</t>
  </si>
  <si>
    <t>Data Management Analyst - Dallas, TX/ Tempe, FL</t>
  </si>
  <si>
    <t>CarOffer
2.6</t>
  </si>
  <si>
    <t>Consumer Product Rental</t>
  </si>
  <si>
    <t>Harris Local Government Solutions Inc</t>
  </si>
  <si>
    <t>Behavorial Health Data Analyst</t>
  </si>
  <si>
    <t>LifePath Systems
3.5</t>
  </si>
  <si>
    <t>Data Analyst Lead - EM &amp; Data</t>
  </si>
  <si>
    <t>Home Point Financial
3.4</t>
  </si>
  <si>
    <t>Farmers Branch, TX</t>
  </si>
  <si>
    <t>Ann Arbor, MI</t>
  </si>
  <si>
    <t>Sr. Data Analyst - Healthcare Claims</t>
  </si>
  <si>
    <t>Horn Solutions Inc.
4.2</t>
  </si>
  <si>
    <t>DJO Global
3.0</t>
  </si>
  <si>
    <t>Data/Business Solutions Analyst - Jr</t>
  </si>
  <si>
    <t>System Analyst(Big Data/Hadoop)</t>
  </si>
  <si>
    <t>silverXis inc
4.0</t>
  </si>
  <si>
    <t>Community Hospital Corporation
3.2</t>
  </si>
  <si>
    <t>Application Vulnerability Governance Lead Data Analyst</t>
  </si>
  <si>
    <t>SAP Data Analyst (Contract)</t>
  </si>
  <si>
    <t>CTG
3.5</t>
  </si>
  <si>
    <t>Business Analytics Analyst II (Data Concierge)</t>
  </si>
  <si>
    <t>Data Science Sr. Analyst</t>
  </si>
  <si>
    <t>Radiant Digital
4.5</t>
  </si>
  <si>
    <t>Data Analyst -0517 Suv</t>
  </si>
  <si>
    <t>PeopleNTech LLC
4.3</t>
  </si>
  <si>
    <t>Technical Data Analyst Accounting</t>
  </si>
  <si>
    <t>Data Analyst: II (Intermediate)</t>
  </si>
  <si>
    <t>Ava Consulting
4.4</t>
  </si>
  <si>
    <t>Senior Enterprise Data Management Analyst</t>
  </si>
  <si>
    <t>Molex
3.1</t>
  </si>
  <si>
    <t>Lisle, IL</t>
  </si>
  <si>
    <t>Data Analyst - IT Administrator</t>
  </si>
  <si>
    <t>Data Analyst Lead - Air/Technical Operations</t>
  </si>
  <si>
    <t>Analyst, Client Data II</t>
  </si>
  <si>
    <t>DATA ENGINEER / DATA ANALYST</t>
  </si>
  <si>
    <t>Jr. Data Warehouse Systems Analyst</t>
  </si>
  <si>
    <t>Data Management Analyst in Plano, TX at Community Hospital Corporation</t>
  </si>
  <si>
    <t>Community Hospital
3.5</t>
  </si>
  <si>
    <t>Tallassee, AL</t>
  </si>
  <si>
    <t>QA Automation Analyst with Big data technology</t>
  </si>
  <si>
    <t>Data Analyst Lead - Commercial</t>
  </si>
  <si>
    <t>Senior Data Analyst - Property Operations</t>
  </si>
  <si>
    <t>Alliance Residential, Wood Partners, Trammell Crow Residential</t>
  </si>
  <si>
    <t>Sr Data Management Analyst</t>
  </si>
  <si>
    <t>Employbridge
3.5</t>
  </si>
  <si>
    <t>FirstAmerica
3.2</t>
  </si>
  <si>
    <t>ArcBest
3.6</t>
  </si>
  <si>
    <t>Fort Smith, AR</t>
  </si>
  <si>
    <t>Data Analyst Lead (Customer and Reservations)</t>
  </si>
  <si>
    <t>Data Analyst - Senior</t>
  </si>
  <si>
    <t>Peyton Resource Group (PRG)
3.9</t>
  </si>
  <si>
    <t>Data/Business Operations Analyst</t>
  </si>
  <si>
    <t>Data Analyst - Sr</t>
  </si>
  <si>
    <t>Frontend Arts
4.5</t>
  </si>
  <si>
    <t>Senior QC Analyst: Data Integrity SME</t>
  </si>
  <si>
    <t>Laboratory Validation Specialists, Inc</t>
  </si>
  <si>
    <t>Senior Data Analyst, Internal Audit</t>
  </si>
  <si>
    <t>OneMain Financial
2.9</t>
  </si>
  <si>
    <t>Avant, LendingClub, Prosper.com</t>
  </si>
  <si>
    <t>Analyst/Developer (Data Warehouse) III</t>
  </si>
  <si>
    <t>OSI Engineering
4.5</t>
  </si>
  <si>
    <t>Campbell, CA</t>
  </si>
  <si>
    <t>Senior HR Data Analyst</t>
  </si>
  <si>
    <t>NVIDIA
4.6</t>
  </si>
  <si>
    <t>Sr. Data Analyst - Growth &amp; Adoption</t>
  </si>
  <si>
    <t>LeanData
4.0</t>
  </si>
  <si>
    <t>Data Analyst, Product Insights</t>
  </si>
  <si>
    <t>Alteryx
3.3</t>
  </si>
  <si>
    <t>Bandai Namco Entertainment America
3.1</t>
  </si>
  <si>
    <t>Data and User Acceptance Test Analyst</t>
  </si>
  <si>
    <t>Tesla Motors
3.4</t>
  </si>
  <si>
    <t>Palo Alto, CA</t>
  </si>
  <si>
    <t>Audi, BMW, Mercedes-Benz International</t>
  </si>
  <si>
    <t>Xcutives.com Inc</t>
  </si>
  <si>
    <t>Joomag, Inc.
3.9</t>
  </si>
  <si>
    <t>Tableau Data Analyst Intern</t>
  </si>
  <si>
    <t>Cognoa
4.0</t>
  </si>
  <si>
    <t>Enjoy
3.8</t>
  </si>
  <si>
    <t>Rio de Janeiro, Brazil</t>
  </si>
  <si>
    <t>AI Insights Data Analyst</t>
  </si>
  <si>
    <t>Data Analyst (SQL, Hive)</t>
  </si>
  <si>
    <t>Ursus
4.4</t>
  </si>
  <si>
    <t>Data Analyst, Autonomy Operations</t>
  </si>
  <si>
    <t>Nuro
4.4</t>
  </si>
  <si>
    <t>TalentBurst, Inc.
3.9</t>
  </si>
  <si>
    <t>BayOne Solutions
4.1</t>
  </si>
  <si>
    <t>Pleasanton, CA</t>
  </si>
  <si>
    <t>Zipongo
4.0</t>
  </si>
  <si>
    <t>Logic Planet
3.1</t>
  </si>
  <si>
    <t>Senior Data Analyst Studio Finance Engineering</t>
  </si>
  <si>
    <t>Netflix
3.9</t>
  </si>
  <si>
    <t>Data Analyst with Data Mapping and API</t>
  </si>
  <si>
    <t>Iconma, L.L.C.
3.6</t>
  </si>
  <si>
    <t>Adwait Algorithm
4.4</t>
  </si>
  <si>
    <t>Senior Data Analyst - Studio Finance Engineering</t>
  </si>
  <si>
    <t>TechNet Inc.
5.0</t>
  </si>
  <si>
    <t>Apple Media Products (AMP) - Big Data Analyst, Analytics Engineering</t>
  </si>
  <si>
    <t>PDS Tech, Inc.
3.8</t>
  </si>
  <si>
    <t>Power Integrations
3.8</t>
  </si>
  <si>
    <t>STMicroelectronics, Fairchild Semiconductor, Infineon Technologies</t>
  </si>
  <si>
    <t>Accounting Principals
4.0</t>
  </si>
  <si>
    <t>Crystal Equation
3.9</t>
  </si>
  <si>
    <t>Insight Global, Pyramid Consulting, MATRIX Resources</t>
  </si>
  <si>
    <t>Wider Circle
2.4</t>
  </si>
  <si>
    <t>Finance &amp; Accounting Data Analyst</t>
  </si>
  <si>
    <t>Artech LLC
3.9</t>
  </si>
  <si>
    <t>Morristown, NJ</t>
  </si>
  <si>
    <t>Zolon Tech Solutions Inc.
4.0</t>
  </si>
  <si>
    <t>EApps Tech LLC</t>
  </si>
  <si>
    <t>enexusglobal</t>
  </si>
  <si>
    <t>Sr. Data Scientist/Analyst</t>
  </si>
  <si>
    <t>Lodestone
4.5</t>
  </si>
  <si>
    <t>SAP
4.6</t>
  </si>
  <si>
    <t>Walldorf, Germany</t>
  </si>
  <si>
    <t>Salesforce, Oracle, Microsoft</t>
  </si>
  <si>
    <t>Data Analyst I (German)</t>
  </si>
  <si>
    <t>Calsoft Labs
3.2</t>
  </si>
  <si>
    <t>Mindtree, Happiest Minds Technologies, Altran Americas</t>
  </si>
  <si>
    <t>IntelliPro Group Inc.
4.1</t>
  </si>
  <si>
    <t>Biomedical Data Analyst I - Temporary</t>
  </si>
  <si>
    <t>Exact Sciences Corporation
4.0</t>
  </si>
  <si>
    <t>Stanford University
4.3</t>
  </si>
  <si>
    <t>Stanford, CA</t>
  </si>
  <si>
    <t>Research &amp; Data Analyst Lead</t>
  </si>
  <si>
    <t>John Wiley &amp; Sons, Inc.
3.3</t>
  </si>
  <si>
    <t>Advance Data Analyst</t>
  </si>
  <si>
    <t>Cadence Design Systems
4.1</t>
  </si>
  <si>
    <t>Mentor Graphics, Synopsys</t>
  </si>
  <si>
    <t>Tech Firefly
4.5</t>
  </si>
  <si>
    <t>Maps Evaluation Data Analyst</t>
  </si>
  <si>
    <t>Robinhood
4.7</t>
  </si>
  <si>
    <t>Bioinformatician/Research Data Analyst 1</t>
  </si>
  <si>
    <t>Stanford School of Medicine
4.2</t>
  </si>
  <si>
    <t>Lean Data
4.0</t>
  </si>
  <si>
    <t>PETADATA</t>
  </si>
  <si>
    <t>Data Engineering/Analyst- Apple Cloud Services</t>
  </si>
  <si>
    <t>Beezwax Datatools
4.8</t>
  </si>
  <si>
    <t>Data Analyst 1</t>
  </si>
  <si>
    <t>Here are the job details:
Title: Data Quality Analyst
Location: Mountain View, CA
Duration: 6+ Months
Description:
As an Associate Data Steward and Sales Planning Analyst, you will:
Provide first level support for basic account inquiries and account maintenance requests. Triage, assess, and resolve account issues per documented processes.
Conduct initial root cause analysis and provide recommendations for process improvements. Assist in the development of methodologies and procedures to continually monitor, enhance, and improve customer/account data quality and integrity.
Liaise with SFDC users and with cross-functional teams to resolve data discrepancies.
Participate in any user acceptance testing for SFDC enhancement implementations.
What you bring to the team:
A minimum of 2-3 years of experience.
A passion for data quality. A methodical approach to problem-solving with an eye towards process repeatability and automation.
Familiarity with SFDC and the Sales Process.
Hands-on experience with data analysis and reporting tools, such as Tableau.
Experience with data cleansing, data profiling and validation techniques.
Experience with Data ETL and data wrangling tools a plus.
Experience with ServiceNow a plus.
Requirements:
A minimum of 2-3 years of experience.
A passion for data quality. A methodical approach to problem-solving with an eye towards process repeatability and automation.
Familiarity with SFDC and the Sales Process.
Hands-on experience with data analysis and reporting tools, such as Tableau.
Experience with data cleansing, data profiling and validation techniques.
Experience with Data ETL and data wrangling tools a plus.
Experience with ServiceNow a plus.</t>
  </si>
  <si>
    <t>Data Privacy Analyst/ Program Manager I</t>
  </si>
  <si>
    <t>US Tech Solutions, Inc
3.7</t>
  </si>
  <si>
    <t>Data Analyst- German Fluency</t>
  </si>
  <si>
    <t>Data Analyst lll</t>
  </si>
  <si>
    <t>Milestone Technologies Inc.
3.2</t>
  </si>
  <si>
    <t>World Wide Technology, Astreya Partners, Taos</t>
  </si>
  <si>
    <t>Bioinformatician-Research Data Analyst 1</t>
  </si>
  <si>
    <t>Stanford University School of Medicine
4.2</t>
  </si>
  <si>
    <t>Data Analyst/Technical Product Owner</t>
  </si>
  <si>
    <t>Technosoft Corporation
3.8</t>
  </si>
  <si>
    <t>Sr. Data Warehouse Analyst</t>
  </si>
  <si>
    <t>AbbVie
3.9</t>
  </si>
  <si>
    <t>North Chicago, IL</t>
  </si>
  <si>
    <t>Amgen, Baxter, Bristol Myers Squibb</t>
  </si>
  <si>
    <t>Method360
4.7</t>
  </si>
  <si>
    <t>Optimal Solutions Integration, Capgemini</t>
  </si>
  <si>
    <t>SRA OSS
3.3</t>
  </si>
  <si>
    <t>Technical Business or Data Analyst</t>
  </si>
  <si>
    <t>Senior BI and Data Analyst</t>
  </si>
  <si>
    <t>Armada Group, Inc.
4.4</t>
  </si>
  <si>
    <t>Santa Cruz, CA</t>
  </si>
  <si>
    <t>Senior Data Analytics Analyst, Revenue</t>
  </si>
  <si>
    <t>Zoom
4.8</t>
  </si>
  <si>
    <t>Enjoy Technology
3.1</t>
  </si>
  <si>
    <t>Consumer Electronics &amp; Appliances Stores</t>
  </si>
  <si>
    <t>Amazon, Best Buy, Apple</t>
  </si>
  <si>
    <t>Senior Business/Data Analyst - WW Sales Finance Process, Analytics, and Reporting</t>
  </si>
  <si>
    <t>Advance Data Analyst HSV Materials Customer Support fs)</t>
  </si>
  <si>
    <t>Software Test Engineer - Data Analyst</t>
  </si>
  <si>
    <t>Verb Surgical
3.6</t>
  </si>
  <si>
    <t>Data Analyst Mentor</t>
  </si>
  <si>
    <t>MentorX Corp.
4.4</t>
  </si>
  <si>
    <t>Data and User Acceptance Testing Analyst</t>
  </si>
  <si>
    <t>Introlligent Inc.
3.7</t>
  </si>
  <si>
    <t>East Palo Alto, CA</t>
  </si>
  <si>
    <t>Data Analyst-Senior Data Analyst</t>
  </si>
  <si>
    <t>Documentation/Data Analyst</t>
  </si>
  <si>
    <t>IT Coalition
4.3</t>
  </si>
  <si>
    <t>Data Analyst Tableau/Power BI</t>
  </si>
  <si>
    <t>Tachyon Technologies LLC
4.4</t>
  </si>
  <si>
    <t>Business Analyst - MDM, Data Governance</t>
  </si>
  <si>
    <t>SAP Materials Master Data Analyst - Temp</t>
  </si>
  <si>
    <t>Mizuho OSI
3.1</t>
  </si>
  <si>
    <t>Union City, CA</t>
  </si>
  <si>
    <t>Senior Data Analyst, People Analytics</t>
  </si>
  <si>
    <t>Senior Data Analyst (Product Analytics)</t>
  </si>
  <si>
    <t>Course Hero
4.8</t>
  </si>
  <si>
    <t>Chegg, StudyBlue</t>
  </si>
  <si>
    <t>Data Analyst - Bilingual English and Italian</t>
  </si>
  <si>
    <t>Vaco
3.3</t>
  </si>
  <si>
    <t>Brentwood, TN</t>
  </si>
  <si>
    <t>Stanford Health Care
3.9</t>
  </si>
  <si>
    <t>Sr. HR Data Analyst</t>
  </si>
  <si>
    <t>Cepheid
3.3</t>
  </si>
  <si>
    <t>Milpitas, CA</t>
  </si>
  <si>
    <t>Data Analyst - Bilingual English and Norwegian</t>
  </si>
  <si>
    <t>Sr Consulting Data Analyst</t>
  </si>
  <si>
    <t>Data Quality Analyst - Spanish</t>
  </si>
  <si>
    <t>Enquero Inc
3.7</t>
  </si>
  <si>
    <t>Regulatory Data Analyst</t>
  </si>
  <si>
    <t>International Consulting Group (San Jose)</t>
  </si>
  <si>
    <t>Sr. BI Business Analyst/Data Visualization Expert Initial Remote position at San Jose, CA for an year long proect.</t>
  </si>
  <si>
    <t>DynPro Inc.
3.5</t>
  </si>
  <si>
    <t>Volto Consulting</t>
  </si>
  <si>
    <t>eHealth
3.7</t>
  </si>
  <si>
    <t>InsWeb, Insure.com, Answer Financial</t>
  </si>
  <si>
    <t>Bioinformatics Data Analyst</t>
  </si>
  <si>
    <t>Centrillion
2.2</t>
  </si>
  <si>
    <t>Data warehouse Business Systems Analyst</t>
  </si>
  <si>
    <t>Boston Services</t>
  </si>
  <si>
    <t>Gardanne, France</t>
  </si>
  <si>
    <t>Data Analyst - Redwood City via Company Shuttle!</t>
  </si>
  <si>
    <t>Creative Circle
3.7</t>
  </si>
  <si>
    <t>Aquent, 24 Seven Talent</t>
  </si>
  <si>
    <t>SAP Materials Master Data Analyst (Temp)</t>
  </si>
  <si>
    <t>RM - Data Maintenance Analyst</t>
  </si>
  <si>
    <t>Data Analyst with Teradata Exp</t>
  </si>
  <si>
    <t>SOFTHQ INC
4.0</t>
  </si>
  <si>
    <t>Data Steward | Analyst</t>
  </si>
  <si>
    <t>212 Factors</t>
  </si>
  <si>
    <t>Data Analyst (Fluent in German)</t>
  </si>
  <si>
    <t>Sr. Analyst, Data Governance</t>
  </si>
  <si>
    <t>Fortinet
4.5</t>
  </si>
  <si>
    <t>Data Analyst - Bilingual English and Danish</t>
  </si>
  <si>
    <t>Cloudious LLC
4.0</t>
  </si>
  <si>
    <t>Jr. Software Data/Operations Analyst Opportunity MTV</t>
  </si>
  <si>
    <t>Lionbridge, SDL, TransPerfect</t>
  </si>
  <si>
    <t>Senior Global Data Analyst, People Operations</t>
  </si>
  <si>
    <t>HR Data Analyst/Scientist</t>
  </si>
  <si>
    <t>Balance Staffing- Roseville</t>
  </si>
  <si>
    <t>ICONMA, LLC
3.6</t>
  </si>
  <si>
    <t>Anzu Global
4.8</t>
  </si>
  <si>
    <t>Acton, MA</t>
  </si>
  <si>
    <t>Senior Data Analyst Data Warehouse Consultant</t>
  </si>
  <si>
    <t>Omega Solutions
2.6</t>
  </si>
  <si>
    <t>Advance Data Analyst - HSV Materials Customer Support</t>
  </si>
  <si>
    <t>Cadence Design Systems, Inc.
4.1</t>
  </si>
  <si>
    <t>Data Analyst QA</t>
  </si>
  <si>
    <t>Signal Processing Engineer/Data Analyst</t>
  </si>
  <si>
    <t>GenapSys, Inc.
3.8</t>
  </si>
  <si>
    <t>Illumina, Thermo Fisher Scientific, Oxford Nanopore Technologies</t>
  </si>
  <si>
    <t>Data Analyst - Bilingual English and Indonesian</t>
  </si>
  <si>
    <t>Senior Data Analyst/Data Warehouse Consultant</t>
  </si>
  <si>
    <t>Optima Global Solutions
3.9</t>
  </si>
  <si>
    <t>Lawrenceville, NJ</t>
  </si>
  <si>
    <t>i-CST
3.6</t>
  </si>
  <si>
    <t>Strategic Sourcing Data Analyst</t>
  </si>
  <si>
    <t>Sr QC Analyst (Data Reviewer)</t>
  </si>
  <si>
    <t>Alexza Pharmaceuticals
3.7</t>
  </si>
  <si>
    <t>Infotech Sourcing
3.2</t>
  </si>
  <si>
    <t>Data Analyst - Bilingual English and Finnish</t>
  </si>
  <si>
    <t>Lead Data Analyst (Enterprise Product Master Data Steward)</t>
  </si>
  <si>
    <t>BI Business/Data Analyst Lead with hands on SQL</t>
  </si>
  <si>
    <t>Sr. BI Data Analyst/Developer (SQL, Python, Power BI)</t>
  </si>
  <si>
    <t>Spiceorb</t>
  </si>
  <si>
    <t>Sr Data Analyst/Data Warehouse consultant with Financial Healthcare systems</t>
  </si>
  <si>
    <t>Bill.Com
3.6</t>
  </si>
  <si>
    <t>SAP Sr Master Data Functional Analyst</t>
  </si>
  <si>
    <t>CCPA Data Analyst</t>
  </si>
  <si>
    <t>Senior Quantitative Data Analyst</t>
  </si>
  <si>
    <t>SAP MDG Business Analyst , Master Data Management</t>
  </si>
  <si>
    <t>Data Analyst-IT II</t>
  </si>
  <si>
    <t>Reconciliation Data Operations Analyst</t>
  </si>
  <si>
    <t>eBay
3.5</t>
  </si>
  <si>
    <t>Amazon, Apple</t>
  </si>
  <si>
    <t>Senior Claims Data Analyst</t>
  </si>
  <si>
    <t>Healthgrades
2.8</t>
  </si>
  <si>
    <t>Denver, CO</t>
  </si>
  <si>
    <t>Zocdoc, Sapphire Digital</t>
  </si>
  <si>
    <t>Pushnami
4.6</t>
  </si>
  <si>
    <t>OneSignal</t>
  </si>
  <si>
    <t>Hoover, AL</t>
  </si>
  <si>
    <t>Epic</t>
  </si>
  <si>
    <t>Ad Integrity Data Analyst-ATX</t>
  </si>
  <si>
    <t>Assembly
2.6</t>
  </si>
  <si>
    <t>Texas Health &amp; Human Services Commission
2.8</t>
  </si>
  <si>
    <t>State &amp; Regional Agencies</t>
  </si>
  <si>
    <t>Data Analyst - People Analytics</t>
  </si>
  <si>
    <t>OnlineMedEd
4.6</t>
  </si>
  <si>
    <t>Data Analyst, Trust &amp; Safety</t>
  </si>
  <si>
    <t>Texas Health and Human Services Commission
2.8</t>
  </si>
  <si>
    <t>Zynga
4.1</t>
  </si>
  <si>
    <t>Data Analyst (Remote)</t>
  </si>
  <si>
    <t>EDI Data Analyst</t>
  </si>
  <si>
    <t>Central Health
3.6</t>
  </si>
  <si>
    <t>Business Intelligence and Data Analyst</t>
  </si>
  <si>
    <t>Teacher Retirement System of Texas
3.9</t>
  </si>
  <si>
    <t>Assembly
3.4</t>
  </si>
  <si>
    <t>Interpublic Group, Omnicom, WPP</t>
  </si>
  <si>
    <t>Data Reporting Analyst, BI</t>
  </si>
  <si>
    <t>Lightspeed Systems
4.3</t>
  </si>
  <si>
    <t>Global Resale
1.9</t>
  </si>
  <si>
    <t>GroupBy Inc.
3.2</t>
  </si>
  <si>
    <t>Bloomreach</t>
  </si>
  <si>
    <t>Live Operations Data Analyst</t>
  </si>
  <si>
    <t>Wargaming
3.8</t>
  </si>
  <si>
    <t>Nicosia, Cyprus</t>
  </si>
  <si>
    <t>Business Intelligence Analyst / Data Analyst</t>
  </si>
  <si>
    <t>TalentCare
4.0</t>
  </si>
  <si>
    <t>Data Analyst, Law Enforcement Response Team</t>
  </si>
  <si>
    <t>Google, Microsoft, Apple</t>
  </si>
  <si>
    <t>Data Lineage Analyst</t>
  </si>
  <si>
    <t>Superior HealthPlan
3.3</t>
  </si>
  <si>
    <t>Texas Facilities Commission
4.6</t>
  </si>
  <si>
    <t>Data Analyst V</t>
  </si>
  <si>
    <t>9-1-1 Data Analyst</t>
  </si>
  <si>
    <t>911 Datamaster Inc</t>
  </si>
  <si>
    <t>Data Migration Analyst</t>
  </si>
  <si>
    <t>Intuit</t>
  </si>
  <si>
    <t>Allegan General Hospital
3.7</t>
  </si>
  <si>
    <t>Allegan, MI</t>
  </si>
  <si>
    <t>Santanna Energy Services
2.6</t>
  </si>
  <si>
    <t>TSDS Data QA Analyst (Data Analyst IV)</t>
  </si>
  <si>
    <t>TEXAS EDUCATION AGENCY
2.8</t>
  </si>
  <si>
    <t>Cyclex Systems</t>
  </si>
  <si>
    <t>MDM/Master Data Analyst ( Tibco EBX )</t>
  </si>
  <si>
    <t>Vsion Technologies Inc
4.4</t>
  </si>
  <si>
    <t>Senior Cloud Data Analyst</t>
  </si>
  <si>
    <t>Data Analyst/Data Entry/Federal Data Entry/Data Specialist</t>
  </si>
  <si>
    <t>Gainesville, VA</t>
  </si>
  <si>
    <t>Data Analyst / Data Management /ETL / Talend /Alteryx</t>
  </si>
  <si>
    <t>Celonis Data Engineer &amp; Analyst</t>
  </si>
  <si>
    <t>SNIPEBRIDGE</t>
  </si>
  <si>
    <t>Bazaarvoice
3.7</t>
  </si>
  <si>
    <t>Associate SalesForce.com Data Steward &amp; Analyst</t>
  </si>
  <si>
    <t>Gemalto
3.3</t>
  </si>
  <si>
    <t>Amsterdam, Netherlands</t>
  </si>
  <si>
    <t>Lawnstarter
3.8</t>
  </si>
  <si>
    <t>Financial Controller / Data Analyst / Spreadsheet Superstar</t>
  </si>
  <si>
    <t>VIAHART</t>
  </si>
  <si>
    <t>CloudFlare
3.7</t>
  </si>
  <si>
    <t>Managed Care Data Analyst</t>
  </si>
  <si>
    <t>Sonic Healthcare USA
2.7</t>
  </si>
  <si>
    <t>Ascension
3.3</t>
  </si>
  <si>
    <t>Strategic Data Analyst III - Strategic Planning Divsion</t>
  </si>
  <si>
    <t>TxDOT
3.8</t>
  </si>
  <si>
    <t>Junior Data Warehouse Analyst</t>
  </si>
  <si>
    <t>ISHPI Information Technologies
3.5</t>
  </si>
  <si>
    <t>Mount Pleasant, SC</t>
  </si>
  <si>
    <t>University Federal Credit Union
3.5</t>
  </si>
  <si>
    <t>Data Analyst - Public Sector</t>
  </si>
  <si>
    <t>Sense Corp
3.8</t>
  </si>
  <si>
    <t>Data Analyst, Lead with Security Clearance</t>
  </si>
  <si>
    <t>Data Governance Analyst/Lead</t>
  </si>
  <si>
    <t>SMIT Solutions
3.0</t>
  </si>
  <si>
    <t>Bradenton, FL</t>
  </si>
  <si>
    <t>Octo Consulting Group
3.9</t>
  </si>
  <si>
    <t>Attain, Deloitte, Booz Allen Hamilton</t>
  </si>
  <si>
    <t>Senior Strategy Data Analyst</t>
  </si>
  <si>
    <t>BI Data Analyst and Specialist</t>
  </si>
  <si>
    <t>Sam Bharath</t>
  </si>
  <si>
    <t>Clinical Data Management - Technical Analyst</t>
  </si>
  <si>
    <t>20-63 Flood Planning Data Analyst (Data Analyst III)</t>
  </si>
  <si>
    <t>Texas Water Development Board
2.8</t>
  </si>
  <si>
    <t>Operations Research Analyst (Data Scientist)</t>
  </si>
  <si>
    <t>United States Army Futures Command</t>
  </si>
  <si>
    <t>Leading Data-Driven Change -- Data Industry Analyst</t>
  </si>
  <si>
    <t>GasPedal
3.5</t>
  </si>
  <si>
    <t>SQL Data and Integration Analyst</t>
  </si>
  <si>
    <t>Smartwebs, Inc.
4.1</t>
  </si>
  <si>
    <t>Industry Analyst -- Data Science and Strategy</t>
  </si>
  <si>
    <t>Iris Plans Inc.</t>
  </si>
  <si>
    <t>Simulation Data Analyst</t>
  </si>
  <si>
    <t>Hyliion
2.7</t>
  </si>
  <si>
    <t>Data Analyst/Program Manager</t>
  </si>
  <si>
    <t>softsnippets</t>
  </si>
  <si>
    <t>Senior Data Analyst / Senior BI and Insights Analyst</t>
  </si>
  <si>
    <t>Quantilus, Inc
4.4</t>
  </si>
  <si>
    <t>Associate, Strategy and Operations (Data Analyst IV)</t>
  </si>
  <si>
    <t>Texas Education Agency
2.8</t>
  </si>
  <si>
    <t>19-84R Team Lead (Data Analyst IV)</t>
  </si>
  <si>
    <t>DPS - FIN - CAPPS Financial Senior Data Analyst</t>
  </si>
  <si>
    <t>TEXAS DEPARTMENT OF PUBLIC SAFETY
3.4</t>
  </si>
  <si>
    <t>CSI Tech Inc.
3.0</t>
  </si>
  <si>
    <t>USGAAP Financial and Reference Data Control Analyst Analyst</t>
  </si>
  <si>
    <t>SNI Technology
3.5</t>
  </si>
  <si>
    <t>Des Moines, IA</t>
  </si>
  <si>
    <t>BTG
3.9</t>
  </si>
  <si>
    <t>Eclepens, Switzerland</t>
  </si>
  <si>
    <t>Assistant Vice President, Anti Financial Crime Data Quality Analyst</t>
  </si>
  <si>
    <t>CDHP - Data Analyst Team Lead</t>
  </si>
  <si>
    <t>Medical Cost Containment Services Inc.</t>
  </si>
  <si>
    <t>Power BI Data Analyst</t>
  </si>
  <si>
    <t>LEFTA Systems</t>
  </si>
  <si>
    <t>Sr. Data Analyst - Guidewire Data Hub</t>
  </si>
  <si>
    <t>Senior Data Analyst- Guidewire Data Hub</t>
  </si>
  <si>
    <t>ARC Group
5.0</t>
  </si>
  <si>
    <t>Guidewire Data Analyst</t>
  </si>
  <si>
    <t>American Recruiting &amp; Consulting Group
5.0</t>
  </si>
  <si>
    <t>System Analyst (Data) - PL/SQl Server</t>
  </si>
  <si>
    <t>ACA - Data Analyst</t>
  </si>
  <si>
    <t>Data Analyst, Military Forecasting</t>
  </si>
  <si>
    <t>Textron
3.3</t>
  </si>
  <si>
    <t>Providence, RI</t>
  </si>
  <si>
    <t>Human Performance Data Analyst</t>
  </si>
  <si>
    <t>Reef Systems
4.6</t>
  </si>
  <si>
    <t>Medical Data Analyst</t>
  </si>
  <si>
    <t>CornerStone Staffing
3.8</t>
  </si>
  <si>
    <t>Grand Prairie, TX</t>
  </si>
  <si>
    <t>Bell Helicopter
3.9</t>
  </si>
  <si>
    <t>E Business International
3.1</t>
  </si>
  <si>
    <t>Company Confidenital
5.0</t>
  </si>
  <si>
    <t>Systems Engineer - Data Analyst (Level 3)</t>
  </si>
  <si>
    <t>Boeing, Northrop Grumman, Raytheon Technologies</t>
  </si>
  <si>
    <t>GM Financial
2.9</t>
  </si>
  <si>
    <t>Data/Sales Analyst</t>
  </si>
  <si>
    <t>Samsung HVAC</t>
  </si>
  <si>
    <t>Data/Financial Analyst</t>
  </si>
  <si>
    <t>SUNSET LOGISTICS, INC
1.7</t>
  </si>
  <si>
    <t>Data Analyst - Intelligent Automation</t>
  </si>
  <si>
    <t>Category: ETL/Business Intelligence
Location: Fort Worth, Texas
Data Analyst (Rapid Insightful Analytics) Team: Intelligent Automation ‚Äì RPA, NLP, AI and Advanced Analytics Job Summary: Provide specialization in advanced analytics to extract insight from information by iterating rapidly, to summarize, visualize large data sets. This position will be...
Details Apply</t>
  </si>
  <si>
    <t>System Soft Technologies
4.8</t>
  </si>
  <si>
    <t>Systems Analyst - Data Conversion</t>
  </si>
  <si>
    <t>Fidelity TalentSource
3.9</t>
  </si>
  <si>
    <t>Business Analyst with Data Governance ,IDQ exp</t>
  </si>
  <si>
    <t>smlogics</t>
  </si>
  <si>
    <t>InfoQuest Consulting Group
4.7</t>
  </si>
  <si>
    <t>BI Data Analyst / Specialist</t>
  </si>
  <si>
    <t>Global Technical Talent, LLC
3.6</t>
  </si>
  <si>
    <t>Portsmouth, NH</t>
  </si>
  <si>
    <t>Olive
3.6</t>
  </si>
  <si>
    <t>Data Analyst-Quality Improvement Services</t>
  </si>
  <si>
    <t>Nationwide Children's Hospital
3.7</t>
  </si>
  <si>
    <t>Fraud Data Analyst</t>
  </si>
  <si>
    <t>Abercrombie &amp; Fitch Co.
3.5</t>
  </si>
  <si>
    <t>New Albany, OH</t>
  </si>
  <si>
    <t>American Eagle Outfitters, Ralph Lauren, J. Crew</t>
  </si>
  <si>
    <t>Software Engineer - Data Analyst</t>
  </si>
  <si>
    <t>Beacon Hill Technologies</t>
  </si>
  <si>
    <t>DHL
3.8</t>
  </si>
  <si>
    <t>Westerville, OH</t>
  </si>
  <si>
    <t>Bonn, Germany</t>
  </si>
  <si>
    <t>Business Analyst / Data Scientist Manager</t>
  </si>
  <si>
    <t>Abbott Laboratories
3.6</t>
  </si>
  <si>
    <t>Program Data Analyst</t>
  </si>
  <si>
    <t>Economic and Community Development Institute
2.3</t>
  </si>
  <si>
    <t>Planning Analyst - Data Resource Center</t>
  </si>
  <si>
    <t>Data Systems Integration Group Inc
2.8</t>
  </si>
  <si>
    <t>Data Analyst II(Claims,SQL,Billing,Healthcare)</t>
  </si>
  <si>
    <t>Beacon Hill Staffing Group
4.5</t>
  </si>
  <si>
    <t>Aspen Careers, LLC</t>
  </si>
  <si>
    <t>Data Validation Analyst</t>
  </si>
  <si>
    <t>Revel IT
5.0</t>
  </si>
  <si>
    <t>UNICON International, Inc
4.5</t>
  </si>
  <si>
    <t>JPSC-7975 - Data Analyst Lead- Columbus, OH (LOCAL CANDIDATES ONLY)</t>
  </si>
  <si>
    <t>Analyst: Data Analytics</t>
  </si>
  <si>
    <t>Information Security and Data Protection Analyst</t>
  </si>
  <si>
    <t>Dedicated Tech Services, Inc.
4.5</t>
  </si>
  <si>
    <t>Data Scientist/Programmer, Sr. Analyst - Abbott Nutrition - Columbus, OH</t>
  </si>
  <si>
    <t>Abbott
3.6</t>
  </si>
  <si>
    <t>Accounting Data Analyst / Implementation Specialist</t>
  </si>
  <si>
    <t>Old Bridge, NJ</t>
  </si>
  <si>
    <t>Data Analyst III (Population Health , Pharmacy, SQL)</t>
  </si>
  <si>
    <t>Nationwide Childrens Hospital
3.7</t>
  </si>
  <si>
    <t>Software Engineer - Senior Data Analyst</t>
  </si>
  <si>
    <t>Creative Financial Staffing
4.5</t>
  </si>
  <si>
    <t>Analytic Consultant 4 - Data Analyst</t>
  </si>
  <si>
    <t>Wells Fargo
3.6</t>
  </si>
  <si>
    <t>Brighthouse Financial
3.8</t>
  </si>
  <si>
    <t>Payzer
5.0</t>
  </si>
  <si>
    <t>Federal - Data Analyst</t>
  </si>
  <si>
    <t>Accenture
3.9</t>
  </si>
  <si>
    <t>Tata Consultancy Services
3.8</t>
  </si>
  <si>
    <t>Accenture, IBM, Infosys</t>
  </si>
  <si>
    <t>Trivest
5.0</t>
  </si>
  <si>
    <t>Mooresville, NC</t>
  </si>
  <si>
    <t>Coral Gables, FL</t>
  </si>
  <si>
    <t>Data Analyst I (Strong Salesforce.com)</t>
  </si>
  <si>
    <t>pureIntegration
3.4</t>
  </si>
  <si>
    <t>Randstad
3.6</t>
  </si>
  <si>
    <t>Matlen Silver
3.4</t>
  </si>
  <si>
    <t>Bridgewater, NJ</t>
  </si>
  <si>
    <t>Sysmind LLC
4.1</t>
  </si>
  <si>
    <t>Tata Consultancy Services (North America)
3.7</t>
  </si>
  <si>
    <t>Cognizant Technology Solutions, Accenture, IBM</t>
  </si>
  <si>
    <t>Neo Prism Solutions
3.2</t>
  </si>
  <si>
    <t>Financial Data Analyst - Full Time</t>
  </si>
  <si>
    <t>Data Bridge Consultants</t>
  </si>
  <si>
    <t>Resource Logistics, Inc.
4.7</t>
  </si>
  <si>
    <t>Vaco Technology
3.3</t>
  </si>
  <si>
    <t>Accenture Contractor Jobs</t>
  </si>
  <si>
    <t>OrthoCarolina
3.6</t>
  </si>
  <si>
    <t>Data Visualization Analyst</t>
  </si>
  <si>
    <t>American Tire Distributors
2.8</t>
  </si>
  <si>
    <t>Huntersville, NC</t>
  </si>
  <si>
    <t>TireHub, National Tire Warehouse, Dealer Tire</t>
  </si>
  <si>
    <t>NTT DATA Corporation
3.4</t>
  </si>
  <si>
    <t>Data Analyst/Business Analyst</t>
  </si>
  <si>
    <t>AccessOne
2.0</t>
  </si>
  <si>
    <t>Fort Mill, SC</t>
  </si>
  <si>
    <t>Enterprise Data Office Analyst IV</t>
  </si>
  <si>
    <t>Truist
3.5</t>
  </si>
  <si>
    <t>Shimento, Inc.
2.9</t>
  </si>
  <si>
    <t>Benicia, CA</t>
  </si>
  <si>
    <t>Indian Trail, NC</t>
  </si>
  <si>
    <t>Systems/Data Analyst</t>
  </si>
  <si>
    <t>Data Analyst (Real Time Data Consultant Needed)</t>
  </si>
  <si>
    <t>PCR Staffing
5.0</t>
  </si>
  <si>
    <t>Application Programmer V/ Database Developer/ Data Analyst</t>
  </si>
  <si>
    <t>DATA Inc.
4.3</t>
  </si>
  <si>
    <t>Data Standardization Analyst(s)</t>
  </si>
  <si>
    <t>Intercontinental Exchange, Euronext, Nasdaq</t>
  </si>
  <si>
    <t>DATA MGMT ANALYST</t>
  </si>
  <si>
    <t>Data Quality Analyst, Financial Services</t>
  </si>
  <si>
    <t>NTT DATA Services
3.4</t>
  </si>
  <si>
    <t>Meridian Technologies
4.0</t>
  </si>
  <si>
    <t>Cardinal Innovations Healthcare
2.9</t>
  </si>
  <si>
    <t>dataBridge</t>
  </si>
  <si>
    <t>Arden, NC</t>
  </si>
  <si>
    <t>Data Analyst - Metadata Analyst</t>
  </si>
  <si>
    <t>Senior Business Analyst / Data Analyst</t>
  </si>
  <si>
    <t>Data Visualization Analyst - N.</t>
  </si>
  <si>
    <t>Application Programmer V/ Senior Data Analyst</t>
  </si>
  <si>
    <t>Trust Application Data Analyst</t>
  </si>
  <si>
    <t>Infovisa, Inc.
2.3</t>
  </si>
  <si>
    <t>Cornelius, NC</t>
  </si>
  <si>
    <t>Data Analyst 127909</t>
  </si>
  <si>
    <t>Open Systems Technologies (NYC)
3.2</t>
  </si>
  <si>
    <t>Item Data Maintenance Analyst</t>
  </si>
  <si>
    <t>Lowe's
3.3</t>
  </si>
  <si>
    <t>Home Centers &amp; Hardware Stores</t>
  </si>
  <si>
    <t>The Home Depot, Amazon, Walmart</t>
  </si>
  <si>
    <t>Trovetechs Inc</t>
  </si>
  <si>
    <t>Driven Brands
1.8</t>
  </si>
  <si>
    <t>Midas, Monro Auto Service and Tire Centers</t>
  </si>
  <si>
    <t>Business + Data Analyst</t>
  </si>
  <si>
    <t>Data Stewardship Senior Analyst</t>
  </si>
  <si>
    <t>Data Analyst [Administrative]</t>
  </si>
  <si>
    <t>Tax Management Assoc</t>
  </si>
  <si>
    <t>Analyst, Product Content Data Quality</t>
  </si>
  <si>
    <t>QA Analyst Big Data/ETL - Charlotte, NC (W2 ONLY)</t>
  </si>
  <si>
    <t>Canvas InfoTech Inc.
4.1</t>
  </si>
  <si>
    <t>Big data analyst</t>
  </si>
  <si>
    <t>Reporting /Data Analyst</t>
  </si>
  <si>
    <t>PruTech Solutions, Inc.
3.8</t>
  </si>
  <si>
    <t>Application Architect V/ Data Analyst</t>
  </si>
  <si>
    <t>Sr. Data Technology Analyst</t>
  </si>
  <si>
    <t>Transportation Insight
3.7</t>
  </si>
  <si>
    <t>C.H. Robinson, Transplace</t>
  </si>
  <si>
    <t>Technology Control Analyst - AVP (Chief Data Office)</t>
  </si>
  <si>
    <t>DIGITAL DATA/INSIGHTS ANALYST</t>
  </si>
  <si>
    <t>Data Mgmt Analyst w/Traded Products</t>
  </si>
  <si>
    <t>Data Governance Business Information Analyst</t>
  </si>
  <si>
    <t>Accenture Federal Services
3.6</t>
  </si>
  <si>
    <t>Data Analyst, Data Activation</t>
  </si>
  <si>
    <t>QA Analyst with MongoDB / Big Data</t>
  </si>
  <si>
    <t>Sr. Analyst, Product Content Data Quality</t>
  </si>
  <si>
    <t>San Rafael, CA</t>
  </si>
  <si>
    <t>Vionic Group
3.6</t>
  </si>
  <si>
    <t>Life360
3.9</t>
  </si>
  <si>
    <t>NCSOFT
3.0</t>
  </si>
  <si>
    <t>Blizzard Entertainment, Riot Games, Electronic Arts</t>
  </si>
  <si>
    <t>Edmodo
3.8</t>
  </si>
  <si>
    <t>Doximity
4.6</t>
  </si>
  <si>
    <t>Immediate Need For Data Analyst</t>
  </si>
  <si>
    <t>Senior Analyst, Data &amp; Analytics</t>
  </si>
  <si>
    <t>PubNub
4.1</t>
  </si>
  <si>
    <t>Pusher, Firebase</t>
  </si>
  <si>
    <t>SigmaWay
4.1</t>
  </si>
  <si>
    <t>New Delhi, India</t>
  </si>
  <si>
    <t>Mid-Level Data Analyst</t>
  </si>
  <si>
    <t>Giving Assistant
4.8</t>
  </si>
  <si>
    <t>nWay
3.7</t>
  </si>
  <si>
    <t>Mindstrong
3.6</t>
  </si>
  <si>
    <t>LiveCareer
3.9</t>
  </si>
  <si>
    <t>Guaynabo, PR</t>
  </si>
  <si>
    <t>Mondo
3.8</t>
  </si>
  <si>
    <t>Spin
4.0</t>
  </si>
  <si>
    <t>Temporary Part Time Data Analyst (Remote - North &amp; South America)</t>
  </si>
  <si>
    <t>Elevate Labs
5.0</t>
  </si>
  <si>
    <t>Data Analyst (Finance)</t>
  </si>
  <si>
    <t>Deliverr Inc
4.9</t>
  </si>
  <si>
    <t>Angaza
4.6</t>
  </si>
  <si>
    <t>User Acquisition Data Analyst</t>
  </si>
  <si>
    <t>Amazon, Google, Microsoft</t>
  </si>
  <si>
    <t>Data Analyst, Remote East Coast</t>
  </si>
  <si>
    <t>Duetto
4.5</t>
  </si>
  <si>
    <t>Data Analyst Chemist - Quality System Contractor</t>
  </si>
  <si>
    <t>Rodan and Fields, LLC
2.3</t>
  </si>
  <si>
    <t>DATA Analyst-Remote</t>
  </si>
  <si>
    <t>Veem
4.1</t>
  </si>
  <si>
    <t>Coinbase
4.0</t>
  </si>
  <si>
    <t>Trifacta
3.6</t>
  </si>
  <si>
    <t>Paxata, Datameer, Informatica</t>
  </si>
  <si>
    <t>Data Scientist/Analyst - Wilbur Labs</t>
  </si>
  <si>
    <t>Wilbur Labs
5.0</t>
  </si>
  <si>
    <t>Hinge Health
4.4</t>
  </si>
  <si>
    <t>User Testing
3.3</t>
  </si>
  <si>
    <t>UserZoom, Validately</t>
  </si>
  <si>
    <t>Shorenstein Realty Services L.P.
3.8</t>
  </si>
  <si>
    <t>PlushCare
3.5</t>
  </si>
  <si>
    <t>UCSF Medical Center
4.1</t>
  </si>
  <si>
    <t>Stanford Health Care, Dignity Health, Sutter Health</t>
  </si>
  <si>
    <t>Motiv Power Systems
4.6</t>
  </si>
  <si>
    <t>Foster City, CA</t>
  </si>
  <si>
    <t>Upstart
4.2</t>
  </si>
  <si>
    <t>Business Intelligence Data Modeler/Analyst</t>
  </si>
  <si>
    <t>Credible
4.3</t>
  </si>
  <si>
    <t>Data Studio Analyst</t>
  </si>
  <si>
    <t>Priceonomics
5.0</t>
  </si>
  <si>
    <t>Applicantz, Inc.</t>
  </si>
  <si>
    <t>BOLD
3.7</t>
  </si>
  <si>
    <t>Parsoft LLC</t>
  </si>
  <si>
    <t>Flatiron Health
4.0</t>
  </si>
  <si>
    <t>thredUP
3.9</t>
  </si>
  <si>
    <t>The Voleon Group
4.6</t>
  </si>
  <si>
    <t>Redfin
3.4</t>
  </si>
  <si>
    <t>Data Analyst (College &amp; Foundation Reporting)</t>
  </si>
  <si>
    <t>Twitter
4.0</t>
  </si>
  <si>
    <t>UC San Francisco
4.1</t>
  </si>
  <si>
    <t>Data Analyst - Health</t>
  </si>
  <si>
    <t>Impaq International, Llc
3.4</t>
  </si>
  <si>
    <t>Columbia, MD</t>
  </si>
  <si>
    <t>Turn/River Capital
5.0</t>
  </si>
  <si>
    <t>Vinsari LLC
2.5</t>
  </si>
  <si>
    <t>Evolver, Inc.
3.2</t>
  </si>
  <si>
    <t>Financial Data Analyst, FP&amp;A and Accounting</t>
  </si>
  <si>
    <t>Lyft
3.7</t>
  </si>
  <si>
    <t>Loan Data Analyst</t>
  </si>
  <si>
    <t>Data and Policy Analyst IV</t>
  </si>
  <si>
    <t>Scale AI
3.2</t>
  </si>
  <si>
    <t>Data Analyst, Growth</t>
  </si>
  <si>
    <t>Omada Health
4.1</t>
  </si>
  <si>
    <t>QuinStreet
3.2</t>
  </si>
  <si>
    <t>Softova Inc
5.0</t>
  </si>
  <si>
    <t>Senior Data Analyst, Member Services</t>
  </si>
  <si>
    <t>Chime
4.8</t>
  </si>
  <si>
    <t>Marin City Health and Wellness Center
4.5</t>
  </si>
  <si>
    <t>Marin City, CA</t>
  </si>
  <si>
    <t>Sr. Data Analyst, Twitter Service Tech</t>
  </si>
  <si>
    <t>Ascent
4.6</t>
  </si>
  <si>
    <t>Daly City, CA</t>
  </si>
  <si>
    <t>Concord, CA</t>
  </si>
  <si>
    <t>Thermo Fisher Scientific
3.4</t>
  </si>
  <si>
    <t>South San Francisco, CA</t>
  </si>
  <si>
    <t>Illumina, Agilent Technologies, Roche</t>
  </si>
  <si>
    <t>Vida Health
3.3</t>
  </si>
  <si>
    <t>Web Data Analyst</t>
  </si>
  <si>
    <t>SACC
4.0</t>
  </si>
  <si>
    <t>Data Analyst (APPZ-DAHY)</t>
  </si>
  <si>
    <t>Applicantz</t>
  </si>
  <si>
    <t>Data Scientist Analyst</t>
  </si>
  <si>
    <t>Netpace, Inc
3.9</t>
  </si>
  <si>
    <t>San Ramon, CA</t>
  </si>
  <si>
    <t>Qualys
3.0</t>
  </si>
  <si>
    <t>Scale AI, Inc.</t>
  </si>
  <si>
    <t>Focal Systems
3.8</t>
  </si>
  <si>
    <t>Data Analyst - San Francisco CA / VA - Fulltime</t>
  </si>
  <si>
    <t>United IT Solutions
3.8</t>
  </si>
  <si>
    <t>cyitechsearch</t>
  </si>
  <si>
    <t>San Bruno, CA</t>
  </si>
  <si>
    <t>IT Avalon</t>
  </si>
  <si>
    <t>Brentwood, CA</t>
  </si>
  <si>
    <t>Scientific Data Manager and Analyst</t>
  </si>
  <si>
    <t>Perfect Day
4.4</t>
  </si>
  <si>
    <t>Emeryville, CA</t>
  </si>
  <si>
    <t>Senior Data Analyst - Finance &amp; Platform Analytics</t>
  </si>
  <si>
    <t>Twitch
3.6</t>
  </si>
  <si>
    <t>Collabera, Mitchell Martin, The Judge Group</t>
  </si>
  <si>
    <t>Product Compliance Data Analyst</t>
  </si>
  <si>
    <t>Square
4.0</t>
  </si>
  <si>
    <t>Principal Data Analyst</t>
  </si>
  <si>
    <t>TransReach</t>
  </si>
  <si>
    <t>Master Data Analyst ‚Äì SAP MDG Platform</t>
  </si>
  <si>
    <t>Rose International
4.5</t>
  </si>
  <si>
    <t>Chesterfield, MO</t>
  </si>
  <si>
    <t>GLIDE MEMORIAL CHURCH</t>
  </si>
  <si>
    <t>Novato, CA</t>
  </si>
  <si>
    <t>CSV Data Validation Analyst</t>
  </si>
  <si>
    <t>Netpace, Inc.
3.9</t>
  </si>
  <si>
    <t>Senior Data and Fraud Analyst</t>
  </si>
  <si>
    <t>Apto Payments</t>
  </si>
  <si>
    <t>Chinese Community Health Plan
3.2</t>
  </si>
  <si>
    <t>Upstart - Data Analyst</t>
  </si>
  <si>
    <t>V3 Talent Partners Inc.</t>
  </si>
  <si>
    <t>Position for Lead Data Analyst (Teradata, Oracle, Hadoop)</t>
  </si>
  <si>
    <t>Data Analyst, Transaction Monitoring</t>
  </si>
  <si>
    <t>Wish.com</t>
  </si>
  <si>
    <t>Stem Inc
3.2</t>
  </si>
  <si>
    <t>Redolent, Inc
3.7</t>
  </si>
  <si>
    <t>South Windsor, CT</t>
  </si>
  <si>
    <t>Senior Lead Data Analytics Analyst</t>
  </si>
  <si>
    <t>Enclipse
2.5</t>
  </si>
  <si>
    <t>Minneapolis, MN</t>
  </si>
  <si>
    <t>Accenture, Deloitte</t>
  </si>
  <si>
    <t>Business Data Analyst Excel, Tableau - 100% Remote - Phoenix, Minneapolis, or Des Moines</t>
  </si>
  <si>
    <t>PRIMUS Global Services, Inc
3.7</t>
  </si>
  <si>
    <t>Business Data Analyst - Senior/Director : 20</t>
  </si>
  <si>
    <t>Vida
3.6</t>
  </si>
  <si>
    <t>Vienna, Austria</t>
  </si>
  <si>
    <t>Senior Compliance Data Analyst, Cash App</t>
  </si>
  <si>
    <t>Procurement Data Analyst</t>
  </si>
  <si>
    <t>Bio-Rad
3.3</t>
  </si>
  <si>
    <t>Hercules, CA</t>
  </si>
  <si>
    <t>Thermo Fisher Scientific, Abbott, Ortho Clinical Diagnostics</t>
  </si>
  <si>
    <t>Master Data Management (MDM) - Business Systems Analyst</t>
  </si>
  <si>
    <t>Saama
3.5</t>
  </si>
  <si>
    <t>Faridabad, India</t>
  </si>
  <si>
    <t>Salesforce Administrator and Data Analyst</t>
  </si>
  <si>
    <t>SF IHSS Public Authority</t>
  </si>
  <si>
    <t>Alerts Business/Data Analyst</t>
  </si>
  <si>
    <t>Hazelcast
4.0</t>
  </si>
  <si>
    <t>Redis Labs, GridGain</t>
  </si>
  <si>
    <t>BI Developer - Data Analyst</t>
  </si>
  <si>
    <t>Biological Data Analyst - Remote</t>
  </si>
  <si>
    <t>Data Systems Analyst (7199U</t>
  </si>
  <si>
    <t>Sr. Business and Data Analyst</t>
  </si>
  <si>
    <t>addastaff
5.0</t>
  </si>
  <si>
    <t>Business Data Analyst - Senior/Director</t>
  </si>
  <si>
    <t>Lead Data Analyst, BI/Visualizations</t>
  </si>
  <si>
    <t>Epic Clarity Data Analyst</t>
  </si>
  <si>
    <t>The Pill Club
2.7</t>
  </si>
  <si>
    <t>Nurx</t>
  </si>
  <si>
    <t>Senior Health Data Analyst</t>
  </si>
  <si>
    <t>One Medical</t>
  </si>
  <si>
    <t>South Melbourne, Australia</t>
  </si>
  <si>
    <t>Sales Finance Data Analyst</t>
  </si>
  <si>
    <t>Senior Business Technology Analyst - MDM / Data Management (San Francisco area, CA)</t>
  </si>
  <si>
    <t>I.T. Solutions, Inc.
3.1</t>
  </si>
  <si>
    <t>Business data analyst - SFO , CA</t>
  </si>
  <si>
    <t>Business Data Analyst WITH Data Standards and Migration</t>
  </si>
  <si>
    <t>BI Data Analyst / Business Analyst</t>
  </si>
  <si>
    <t>Alliance IT
4.4</t>
  </si>
  <si>
    <t>Senior Product Data Analyst</t>
  </si>
  <si>
    <t>Senior Business Data Analyst, Growth Strategy</t>
  </si>
  <si>
    <t>Square Trade
3.5</t>
  </si>
  <si>
    <t>BOLD
3.6</t>
  </si>
  <si>
    <t>Job Opportunity with Cognizant for Data Analyst at SFO ,CA (NO OPT &amp; NO CPT)</t>
  </si>
  <si>
    <t>Next Level Business Services, Inc.
4.4</t>
  </si>
  <si>
    <t>The Armada Group
4.4</t>
  </si>
  <si>
    <t>GoAhead Solutions
4.9</t>
  </si>
  <si>
    <t>Data Analyst - Int</t>
  </si>
  <si>
    <t>Abacus Service Corporation
4.3</t>
  </si>
  <si>
    <t>Senior Financial Systems Analyst / Business Intelligence Data Modeler</t>
  </si>
  <si>
    <t>Fidelity Investments, Vanguard</t>
  </si>
  <si>
    <t>Enrollment &amp; Student Services Data &amp; Systems Operations Analyst</t>
  </si>
  <si>
    <t>Sutter Health System
3.9</t>
  </si>
  <si>
    <t>Lead Data Analyst, Product</t>
  </si>
  <si>
    <t>Biological Data Analyst</t>
  </si>
  <si>
    <t>BI Data Analyst - Tibco &amp; Spotfire</t>
  </si>
  <si>
    <t>Incedo Inc
3.4</t>
  </si>
  <si>
    <t>Mu Sigma, ZS Associates, Fractal</t>
  </si>
  <si>
    <t>Data Analyst - Life Sciences</t>
  </si>
  <si>
    <t>Sr. Data Analyst( Healthcare)</t>
  </si>
  <si>
    <t>Alameda, CA</t>
  </si>
  <si>
    <t>Senior Data Analyst - Health Care Innovation</t>
  </si>
  <si>
    <t>Technical Business Analyst with SQL Data Specialist</t>
  </si>
  <si>
    <t>Saama Technologies Inc
3.4</t>
  </si>
  <si>
    <t>Accenture, Deloitte, IBM</t>
  </si>
  <si>
    <t>Sr. BI Data Analyst (with Spotfire Exp &amp; Bio/Pharma/Clinical Industry)-South San Francisco, California (W2)</t>
  </si>
  <si>
    <t>Pleasant Hill, CA</t>
  </si>
  <si>
    <t>Senior Business Technology Analyst - MDM / Data Management</t>
  </si>
  <si>
    <t>ZS Associates, Inc.
3.0</t>
  </si>
  <si>
    <t>Senior SAS Data Analyst</t>
  </si>
  <si>
    <t>The Ascent Services Group
4.6</t>
  </si>
  <si>
    <t>Cybersecurity Analyst (Payment Card Industry Data Security Standards (PCI-DSS))</t>
  </si>
  <si>
    <t>City and County of San Francisco
3.7</t>
  </si>
  <si>
    <t>Business Analyst with Data Loss Prevention (DLP) Concepts</t>
  </si>
  <si>
    <t>Sr. Analyst, Financial Data and Reporting</t>
  </si>
  <si>
    <t>Central Garden &amp; Pet Company
3.6</t>
  </si>
  <si>
    <t>Spectrum Brands, Scotts Miracle-Gro, Newell Brands</t>
  </si>
  <si>
    <t>Business Analyst II (Scientific Business Analyst PreClinical Data)</t>
  </si>
  <si>
    <t>Sr. Process Analyst - Data Privacy Project</t>
  </si>
  <si>
    <t>Worthington, OH</t>
  </si>
  <si>
    <t>Job Description:
o Demonstrated Experience in documenting data lineage
o Experience creating/contributing to a data dictionary, a plus
o Experience using DeNodo, a plus</t>
  </si>
  <si>
    <t>Concept Software &amp; Services Inc
5.0</t>
  </si>
  <si>
    <t>Allied Solutions
3.2</t>
  </si>
  <si>
    <t>Carmel, IN</t>
  </si>
  <si>
    <t>CUNA Mutual, SWBC, Overby-Seawell</t>
  </si>
  <si>
    <t>Navient
3.3</t>
  </si>
  <si>
    <t>Indianapolis, IN</t>
  </si>
  <si>
    <t>Briljent
3.5</t>
  </si>
  <si>
    <t>Upper Hand
4.2</t>
  </si>
  <si>
    <t>Vespa Group LLC
2.8</t>
  </si>
  <si>
    <t>Lilt
3.8</t>
  </si>
  <si>
    <t>BCforward
2.8</t>
  </si>
  <si>
    <t>COVID-19 Data Analyst</t>
  </si>
  <si>
    <t>Alpha Rae Personnel, Inc.
3.6</t>
  </si>
  <si>
    <t>The Fountain Group
3.6</t>
  </si>
  <si>
    <t>Junior Data Analyst Python</t>
  </si>
  <si>
    <t>Gallega Software Solutions Inc
4.2</t>
  </si>
  <si>
    <t>IT Data Analyst (Power BI)</t>
  </si>
  <si>
    <t>Local Data Analyst - Clinical</t>
  </si>
  <si>
    <t>Lionbridge, Pole To Win</t>
  </si>
  <si>
    <t>Whitestown, IN</t>
  </si>
  <si>
    <t>Feusisberg, Switzerland</t>
  </si>
  <si>
    <t>Ending The HIV Epidemic Data Analyst</t>
  </si>
  <si>
    <t>Health &amp; Hospital Corporation
3.4</t>
  </si>
  <si>
    <t>Heartland Payment Systems
2.9</t>
  </si>
  <si>
    <t>Jeffersonville, IN</t>
  </si>
  <si>
    <t>Sr. Healthcare Data Analyst</t>
  </si>
  <si>
    <t>Franciscan Health
3.5</t>
  </si>
  <si>
    <t>Beech Grove, IN</t>
  </si>
  <si>
    <t>Sr Data Analyst II</t>
  </si>
  <si>
    <t>Operations/Quality Data Analyst</t>
  </si>
  <si>
    <t>Little Raymond's Print Shop
4.0</t>
  </si>
  <si>
    <t>Lawrence, IN</t>
  </si>
  <si>
    <t>Moosic, PA</t>
  </si>
  <si>
    <t>Sr. IT Data Analyst</t>
  </si>
  <si>
    <t>CNO Financial Group
2.7</t>
  </si>
  <si>
    <t>Lionbridge
3.3</t>
  </si>
  <si>
    <t>Redmond, WA</t>
  </si>
  <si>
    <t>Remitly
4.3</t>
  </si>
  <si>
    <t>Homesite Group
3.3</t>
  </si>
  <si>
    <t>Microsoft Corporation
4.3</t>
  </si>
  <si>
    <t>Google, Amazon, Apple</t>
  </si>
  <si>
    <t>IT Data Analyst</t>
  </si>
  <si>
    <t>Washington Federal
3.6</t>
  </si>
  <si>
    <t>SureCritic
3.0</t>
  </si>
  <si>
    <t>Costco Wholesale Corporation
4.0</t>
  </si>
  <si>
    <t>Issaquah, WA</t>
  </si>
  <si>
    <t>General Merchandise &amp; Superstores</t>
  </si>
  <si>
    <t>Sam's Club, BJ's Wholesale Club</t>
  </si>
  <si>
    <t>TechDigital Corporation
3.5</t>
  </si>
  <si>
    <t>Burnsville, MN</t>
  </si>
  <si>
    <t>Demand Response (DR) and Customer Success (CSM) BI and Data Analyst</t>
  </si>
  <si>
    <t>Rainier Valley Leadership Academy</t>
  </si>
  <si>
    <t>Data Development Analyst~</t>
  </si>
  <si>
    <t>LendingTree, LLC.
3.7</t>
  </si>
  <si>
    <t>Zillow, Trulia</t>
  </si>
  <si>
    <t>Blue Origin
2.9</t>
  </si>
  <si>
    <t>Data Analyst II, QA</t>
  </si>
  <si>
    <t>iSpot.tv, Inc.
4.2</t>
  </si>
  <si>
    <t>Data Analyst - Revenue Assurance</t>
  </si>
  <si>
    <t>Subex
3.2</t>
  </si>
  <si>
    <t>WeDo technologies, Intec Telecom, Amdocs</t>
  </si>
  <si>
    <t>Data Standards Analyst</t>
  </si>
  <si>
    <t>Fred Hutch
3.9</t>
  </si>
  <si>
    <t>Seattle Children's, Center for Infectious Disease Research, University of Washington</t>
  </si>
  <si>
    <t>Synaptein Solutions Inc.
3.8</t>
  </si>
  <si>
    <t>Wipro Ltd.
2.9</t>
  </si>
  <si>
    <t>Cognizant Technology Solutions, Tata Consultancy Services, Accenture</t>
  </si>
  <si>
    <t>Intelliswift Software Inc
3.0</t>
  </si>
  <si>
    <t>Security Data Analyst -CTJ</t>
  </si>
  <si>
    <t>Engines Configuration and Data Management Analyst</t>
  </si>
  <si>
    <t>Protingent
4.4</t>
  </si>
  <si>
    <t>Data Standards Analyst in Seattle, Washington | Careers at Fred Hutchinson Cancer Research Center</t>
  </si>
  <si>
    <t>Bilingual Senior Data Analyst (Japanese / English)</t>
  </si>
  <si>
    <t>Nintendo
4.0</t>
  </si>
  <si>
    <t>Security Data Analyst</t>
  </si>
  <si>
    <t>Amazon Corporate LLC</t>
  </si>
  <si>
    <t>Data Analyst/Developer</t>
  </si>
  <si>
    <t>Information Security Analyst - Data Loss Prevention</t>
  </si>
  <si>
    <t>Data Analyst/PM (German)</t>
  </si>
  <si>
    <t>Zen3 Infosolutions America Inc
3.6</t>
  </si>
  <si>
    <t>Partner Training Data Analyst</t>
  </si>
  <si>
    <t>Senior Data Analyst and Applied Scientist</t>
  </si>
  <si>
    <t>Senior Data Analyst : 20</t>
  </si>
  <si>
    <t>Security Data Analyst -CTJ with Security Clearance</t>
  </si>
  <si>
    <t>Serverlogic
3.5</t>
  </si>
  <si>
    <t>Tigard, OR</t>
  </si>
  <si>
    <t>Configuration/Data Management Analyst</t>
  </si>
  <si>
    <t>NuWest Group
4.2</t>
  </si>
  <si>
    <t>Healthcare Business and Data Analyst</t>
  </si>
  <si>
    <t>Jon French / TechTalent Services</t>
  </si>
  <si>
    <t>Big Data Quality Analyst/Hadoop Testing analyst/ Hadoop Tester</t>
  </si>
  <si>
    <t>Resource Informatics Group
4.6</t>
  </si>
  <si>
    <t>Ostendo Solutions</t>
  </si>
  <si>
    <t>Sr MDM Data Analyst (NOT A DEVELOPER)</t>
  </si>
  <si>
    <t>W3Global
4.5</t>
  </si>
  <si>
    <t>Senior Data Analyst, Tax Technology (Level 6)</t>
  </si>
  <si>
    <t>BI/Data Analyst- Configuration Lead</t>
  </si>
  <si>
    <t>Xoriant Corporation
3.6</t>
  </si>
  <si>
    <t>Active Directory Data Migration Analyst</t>
  </si>
  <si>
    <t>Sr. Research Data Analyst</t>
  </si>
  <si>
    <t>Configuration and Data Management Analyst</t>
  </si>
  <si>
    <t>Protingent Staffing
4.4</t>
  </si>
  <si>
    <t>Sr. Business/Data Analyst</t>
  </si>
  <si>
    <t>Senior Data Analyst, Tax Technology</t>
  </si>
  <si>
    <t>Configuration/Data Management Analyst III</t>
  </si>
  <si>
    <t>Student Data Analyst</t>
  </si>
  <si>
    <t>University of Georgia
4.2</t>
  </si>
  <si>
    <t>Athens, GA</t>
  </si>
  <si>
    <t>SAP DATA ANALYST</t>
  </si>
  <si>
    <t>Advent Global Solutions, Inc.
3.4</t>
  </si>
  <si>
    <t>Advent Global Solutions - Special Instance</t>
  </si>
  <si>
    <t>Data Analyst - Denver, CO</t>
  </si>
  <si>
    <t>CoreSite
3.8</t>
  </si>
  <si>
    <t>Equinix, Digital Realty, CyrusOne</t>
  </si>
  <si>
    <t>Inside Sales Data Analyst</t>
  </si>
  <si>
    <t>Dire Wolf Digital
3.6</t>
  </si>
  <si>
    <t>Senior Data Analyst, Sales Compensation</t>
  </si>
  <si>
    <t>Twilio
4.0</t>
  </si>
  <si>
    <t>BridgeView IT
3.8</t>
  </si>
  <si>
    <t>Paramount Software Solutions, Inc
4.3</t>
  </si>
  <si>
    <t>Cooper City, FL</t>
  </si>
  <si>
    <t>Reporting / Data Analyst</t>
  </si>
  <si>
    <t>Strive Health
5.0</t>
  </si>
  <si>
    <t>Data Support Analyst</t>
  </si>
  <si>
    <t>Greenwood Village, Arapahoe, CO</t>
  </si>
  <si>
    <t>Gloo
3.9</t>
  </si>
  <si>
    <t>Advent Global Solutions
3.4</t>
  </si>
  <si>
    <t>Hotel Engine
4.0</t>
  </si>
  <si>
    <t>Hotels, Motels, &amp; Resorts</t>
  </si>
  <si>
    <t>Travel &amp; Tourism</t>
  </si>
  <si>
    <t>PROLIM Global Corporation
3.3</t>
  </si>
  <si>
    <t>Vendor Master Data Associate Analyst</t>
  </si>
  <si>
    <t>Xcel Energy
3.5</t>
  </si>
  <si>
    <t>Henderson, CO</t>
  </si>
  <si>
    <t>Systems &amp; Data Analyst</t>
  </si>
  <si>
    <t>Englewood, CO</t>
  </si>
  <si>
    <t>Data Analyst...........................!</t>
  </si>
  <si>
    <t>HealthCare Data Analyst - SQL and Python</t>
  </si>
  <si>
    <t>CitiusTech
3.6</t>
  </si>
  <si>
    <t>Cognizant Technology Solutions, Infosys, HCL Technologies</t>
  </si>
  <si>
    <t>MIRACORP
4.8</t>
  </si>
  <si>
    <t>Gilbert, AZ</t>
  </si>
  <si>
    <t>Edison Software, Inc.
5.0</t>
  </si>
  <si>
    <t>Soapbox Data Analyst</t>
  </si>
  <si>
    <t>The Motley Fool
4.6</t>
  </si>
  <si>
    <t>Ibotta
3.5</t>
  </si>
  <si>
    <t>TA Digital
3.7</t>
  </si>
  <si>
    <t>DMV/DC Data Services Analyst - Analyst II</t>
  </si>
  <si>
    <t>State of Colorado
3.3</t>
  </si>
  <si>
    <t>Data Analyst/Data engineer/Data Management</t>
  </si>
  <si>
    <t>Charles Schwab Corporation
3.6</t>
  </si>
  <si>
    <t>Lone Tree, CO</t>
  </si>
  <si>
    <t>Louisville, CO</t>
  </si>
  <si>
    <t>Mutual Fund Data Analyst (JR1013810) - Contract</t>
  </si>
  <si>
    <t>Broadridge
3.5</t>
  </si>
  <si>
    <t>BNY Mellon, DTCC, Computershare</t>
  </si>
  <si>
    <t>xentity corporation
5.0</t>
  </si>
  <si>
    <t>Private</t>
  </si>
  <si>
    <t>Aurora, CO</t>
  </si>
  <si>
    <t>GAO Analyst (Data Analysis)</t>
  </si>
  <si>
    <t>Government Accountability Office
3.5</t>
  </si>
  <si>
    <t>Century Communities
3.5</t>
  </si>
  <si>
    <t>Lennar, Meritage Homes</t>
  </si>
  <si>
    <t>Weston Solutions
3.6</t>
  </si>
  <si>
    <t>Voca
4.7</t>
  </si>
  <si>
    <t>Rochester, MN</t>
  </si>
  <si>
    <t>Data Analyst- Growth Operations</t>
  </si>
  <si>
    <t>RxRevu
3.0</t>
  </si>
  <si>
    <t>Associate Business Analyst, Data Provisioning</t>
  </si>
  <si>
    <t>Recondo Technology
3.5</t>
  </si>
  <si>
    <t>TechAspect Solutions, Inc. dba TA Digital</t>
  </si>
  <si>
    <t>Technical Lead- I Data Analyst</t>
  </si>
  <si>
    <t>Y-Axis Inc
2.6</t>
  </si>
  <si>
    <t>Broomfield, CO</t>
  </si>
  <si>
    <t>DMV/DC Data Services Analyst ‚Äì Analyst II</t>
  </si>
  <si>
    <t>Goldstone Partners
5.0</t>
  </si>
  <si>
    <t>Data Analyst (W2 Contract Position)</t>
  </si>
  <si>
    <t>SQL Data Analyst / ETL Developer</t>
  </si>
  <si>
    <t>Unison Systems Inc.
4.0</t>
  </si>
  <si>
    <t>{"title":"GAO Analyst (Data Analysis)","extended":{"opening_type":null}}</t>
  </si>
  <si>
    <t>Legislative Branch
4.3</t>
  </si>
  <si>
    <t>Lead HR &amp; Data Governance Analyst</t>
  </si>
  <si>
    <t>Monroe, LA</t>
  </si>
  <si>
    <t>AT&amp;T, Verizon</t>
  </si>
  <si>
    <t>Data Base Programmer/Analyst</t>
  </si>
  <si>
    <t>Data Analyst 3, Customer Experience</t>
  </si>
  <si>
    <t>Comcast
3.6</t>
  </si>
  <si>
    <t>WellDyneRx LLC
3.5</t>
  </si>
  <si>
    <t>Actuarial Data &amp; Visualization Analyst</t>
  </si>
  <si>
    <t>DW Simpson
4.2</t>
  </si>
  <si>
    <t>Technical Data Analyst - X</t>
  </si>
  <si>
    <t>Source of Future Technology Inc
4.1</t>
  </si>
  <si>
    <t>Data Analytics, Senior Analyst</t>
  </si>
  <si>
    <t>MDG Functional Data Analyst-Greenwood Village, CO</t>
  </si>
  <si>
    <t>22nd Century Staffing
4.3</t>
  </si>
  <si>
    <t>Data Analyst - Aurora, IL</t>
  </si>
  <si>
    <t>Signature Retail Services
2.6</t>
  </si>
  <si>
    <t>Aurora, IL</t>
  </si>
  <si>
    <t>Mavensoft Technologies, LLC.
4.1</t>
  </si>
  <si>
    <t>Beaverton, OR</t>
  </si>
  <si>
    <t>Global Healthcare Exchange
3.7</t>
  </si>
  <si>
    <t>Premier, Inc., Vizient</t>
  </si>
  <si>
    <t>Data Analyst - Junior</t>
  </si>
  <si>
    <t>V.L.S. Systems
3.3</t>
  </si>
  <si>
    <t>Senior Business/Data Analyst</t>
  </si>
  <si>
    <t>Application Data Analyst</t>
  </si>
  <si>
    <t>Data Analyst-(Remote- All across US)</t>
  </si>
  <si>
    <t>GHX
2.8</t>
  </si>
  <si>
    <t>Business Data Analyst III - RQS 2018</t>
  </si>
  <si>
    <t>Configuration &amp; Data Management Analyst</t>
  </si>
  <si>
    <t>Littleton, CO</t>
  </si>
  <si>
    <t>Data Analyst 3, Customer Experience - Centennial</t>
  </si>
  <si>
    <t>Senior Health Data Analyst (SAS)</t>
  </si>
  <si>
    <t>Telligen
3.6</t>
  </si>
  <si>
    <t>West Des Moines, IA</t>
  </si>
  <si>
    <t>ColdFusion Development Data Analyst -Remote</t>
  </si>
  <si>
    <t>RQS - IHHA - 201900004460 -1s Data Security Analyst</t>
  </si>
  <si>
    <t>Data Security Analyst fr</t>
  </si>
  <si>
    <t>Business Systems Analyst-Data</t>
  </si>
  <si>
    <t>Data Analyst-(Remote- All across</t>
  </si>
  <si>
    <t>Data Security Analyst, Sr</t>
  </si>
  <si>
    <t>Data Analyst Supporting the DEA #20-242</t>
  </si>
  <si>
    <t>Technical Business Analyst (SQL, Data analytics, Informatica)</t>
  </si>
  <si>
    <t>RQS - IHHA - 201900004460 -1q Data Security Analyst</t>
  </si>
  <si>
    <t>Senior Data Analyst (Corporate Audit)</t>
  </si>
  <si>
    <t>Arrow Electronics
2.9</t>
  </si>
  <si>
    <t>Avnet, Ingram Micro, Tech Data</t>
  </si>
  <si>
    <t>Technical Business Analyst (SQL, Data analytics, ETL)</t>
  </si>
  <si>
    <t>West Chester, OH</t>
  </si>
  <si>
    <t>Senior Quality Data Analyst</t>
  </si>
  <si>
    <t>SCL Health
3.4</t>
  </si>
  <si>
    <t>Centura Health, HealthONE, Denver Health and Hospital Authority</t>
  </si>
  <si>
    <t>100 to 500 million (USD)</t>
  </si>
  <si>
    <t>2 to 5 billion (USD)</t>
  </si>
  <si>
    <t>50 to 100 million (USD)</t>
  </si>
  <si>
    <t>1 to 2 billion (USD)</t>
  </si>
  <si>
    <t>5 to 10 billion (USD)</t>
  </si>
  <si>
    <t>1 to 5 million (USD)</t>
  </si>
  <si>
    <t>25 to 50 million (USD)</t>
  </si>
  <si>
    <t>10+ billion (USD)</t>
  </si>
  <si>
    <t>Less than 1 million (USD)</t>
  </si>
  <si>
    <t>10 to 25 million (USD)</t>
  </si>
  <si>
    <t>500 million to 1 billion (USD)</t>
  </si>
  <si>
    <t>5 to 10 million (USD)</t>
  </si>
  <si>
    <t>Department: Airport - San Francisco International
Analyst: Charlene Cun.
Date Opened: 2/24/2020 10:00:00 AM.
Filing Deadline: Continuous
Salary: 58.05 - 73.03/hour; 10,062.00 - 12,658.00/month; 120,744.00 - 151,892.00/year.
Job Type: Permanent PBT.
Employment Type:
Full-Time
View this Recruitment: 1054 Cybersecurity Analyst (Payment Card Industry Data Security Standards (PCI-DSS)) - #PBT-1054-086967</t>
  </si>
  <si>
    <t xml:space="preserve">37-66 </t>
  </si>
  <si>
    <t>Are you eager to roll up your sleeves and harness data to drive policy change? Do you enjoy sifting through complex datasets to illuminate trends and insights? Do you see yourself woring for a values-driven organization with a vision to tacle the most pressing injustices of our day?
We are looing to hire a bright, hard-woring, and creative individual with strong data management sills and a demonstrated commitment to immigrant's rights. The Data Analyst will assist with analysis and reporting needs for Veras Center on Immigration and Justice (CIJ), woring across its current projects and future Vera initiatives.
Who we are:
Founded in 1961, The Vera Institute is an independent, non-partisan, nonprofit organization that combines expertise in research, technical assistance, and demonstration projects to assist leaders in government and civil society examine justice policy and practice, and improve the systems people rely on for justice and safety.
We study problems that impede human dignity and justice.
We pilot solutions that are at once transformative and achievable.
We engage diverse communities in informed debate.
And we harness the power of evidence to drive effective policy and practice
What were doing:
We are helping to build a movementamong government leaders, advocates, and the immigration legal services communitytowards universal legal representation for immigrants facing deportation. In the face of stepped-up immigration enforcement, millions of non-citizens are at ris of extended detention and permanent separation from their families and communities. Veras Center on Immigration and Justice (CIJ) partners with government, non-profit partners, and communities to improve government systems that affect immigrants and their families. CIJ administers several nationwide legal services programs for immigrants facing deportation, develops and implements pilot programs, provides technical assistance, and conducts independent research and evaluation.
Thats where you come in:
The Data Analyst will support the Centers programmatic efforts through regular monitoring and reporting of federal government and subcontractor data. CIJ manages several proprietary databases that run on AWS and Caspio and uses SQL, R, and Python to manage data. This is an opportunity to help shape an innovative national research and policy agenda as part of a dedicated team of experts woring to improve access to justice for non-citizens.
Vera sees to hire a Data Analyst to wor on various data management projects with its Center on Immigration and Justice (CIJ). In collaboration with other Data Analysts, this position will involve wor across several projects, such as the Unaccompanied Childrens Program (UCP), a program to increase legal representation for immigrant children facing deportation without a parent or legal guardian. The position may cover additional duties for the Legal Orientation Program for Custodians (LOPC), which educates the custodians of unaccompanied children about their rights and the immigration court process.
About the role:
As a Data Analyst, you will report to a member of the research team and wor in close collaboration with other Vera staff on ongoing database management, monitoring, reporting, and analysis projects. Youll support the team by taing ownership of ongoing monitoring and reporting tass involving large data sets. Other principal responsibilities will include:
Supporting research staff by preparing large datasets for analysis, including merging, cleaning, and recoding data;
Providing insights into program performance through summary statistics and performance indicators;
Producing timely reports on Vera projects for team members and staeholders;
Improving recurring reporting processes by optimizing code and producing subsequent documentation;
Coordinating database management tass such as participating in new database design, modifying existing databases, and communicating with outside engineers and subcontractors;
Developing codeboos and delivering user trainings through webinars and database guides;
Building and maintaining interactive dashboards;
Documenting and correcting data quality issues;
Woring with supervisors to prioritize program needs;
Assisting on other projects and tass as assigned.
About you:
Youre committed to improving issues affecting immigrants in the United States. Applicants with personal experiences with the immigration system are especially encouraged to apply.
Youre just getting started in your career and have 1 2 years of professional or internship experience woring with large datasets and preparing data for analysis.
You have a real enthusiasm for woring with data.
You are comfortable writing queries in SQL, R, and/or Python, or have a solid foundation coding in other programming languages used to manipulate data. Experience woring collaboratively using tools lie Git/GitHub is a plus.
You have exceptional attention to detail, strong problem-solving ability and logical reasoning sills, and the ability to detect anomalies in data.
Youre able to wor on multiple projects effectively and efficiently, both independently and collaboratively with a team.
This position involves woring with secure data that may require government security clearance. That clearance is restricted to U.S. citizens and citizens of countries that are party to collective defense agreements with the U.S. The list of those countries is detailed on this webpage. An additional requirement of that clearance is residence in the United States for at least three of the last five years.
How to apply:
Please submit cover letter and resume. Applications will be considered on a rolling basis until position is filled. Online submission in PDF format is preferred. Applications with no cover letter attached will not be considered. The cover letter should address your interest in CIJ and this position.
However, if necessary, materials may be mailed or faxed to
ATTN: Human Resources / CIJ Data Analyst Recruitment
Vera Institute of Justice
34 35th St, Suite 4-2A
Broolyn, NY 11232
Fax: (212) 941-9407
Please use only one method (online, mail or fax) of submission.
No phone calls, please. Only applicants selected for interviews will be contacted.
Vera is an equal opportunity/affirmative action employer. All qualified applicants will be considered for employment without unlawful discrimination based on race, color, creed, national origin, sex, age, disability, marital status, sexual orientation, military status, prior record of arrest or conviction, citizenship status, current employment status, or caregiver status.
Vera wors to advance justice, particularly racial justice, in an increasingly multicultural country and globally connected world. We value diverse experiences, including with regard to educational bacground and justice system contact, and depend on a diverse staff to carry out our mission.
For more information about Vera and CIJs wor, please visit www.vera.org.
Powered by JazzHR</t>
  </si>
  <si>
    <t>Overview
Provides analytical and technical support for the integration of multiple data sources used to prepare internal and external reporting for the Quality Management team and business staeholders. Provides support and analytical insight for Quality Incentive measures, HEDIS measures, and Quality Improvement initiatives. Monitors, analyzes, and communicates Quality performance related to benchmars. Collaborates with clinical and operational teams within Quality Management, as well as with CHOICE Clinical Operations and Business Intelligence &amp; Analytics (BIA). Participates in data validation of current reporting and dashboards. Monitors data integrity of databases and provides recommendation accordingly. Participates in the development of internal dashboards and databases. Wors under general direction.
Responsibilities
Provides support and analytical insight for Quality Incentive measures, HEDIS measures, and Quality Improvement initiatives.
Monitors internal performance against benchmars through analysis.
Participates in the identification, development, management, and monitoring of quality improvement initiatives.
Collaborates with Education staff and maes recommendations for areas of focus in training of assessors and care managers, based on analysis of performance trends.
Researches and identifies technical/operational problems surrounding systems/applications; communicates/refers complex and unresolved problems to management, Business Intelligence &amp; Analytics (BIA), and/or IT.
Conducts ad hoc analyses to help identify operational gaps in care; drafts presentations, reports, publications, etc. regarding results of analyses.
Communicates results of data analysis to non-technical audiences.
Participates in prioritization of departmental goals based on identification of operational gaps in care.
Participates in establishing data quality specifications and designs. Coordinates and supports integrated data systems for analyzing and validating information.
Identifies and maes recommendations for reporting re-designs and platforms for reporting (e.g. automating a manual Excel file using macros, developing a MicroStrategy dashboard to replace manually updated Excel dashboards, moving data storage from Excel to Access, etc.), as needed. Trains staff on use of new/updated systems and related topics.
Assists Quality management team with database and department reports. Conducts operations review and analysis of processes and procedures, issues report of findings and implements approved changes as required.
Identifies and recommends software needs and applications to accomplish required reporting.
Retrieves, compiles, reviews and ensures accuracy of data from databases; researches and corrects discrepancies, as needed. Analyzes data from internal and external sources. Identifies and resolves data quality issues before reports are generated. Wors with staff to correct data entry errors.
Analyzes data, identifies trends, reoccurring problems, statistically significant findings and prepares reports/summaries for management review.
Acts as a liaison between Quality Management, CHOICE Clinical Operations, and BIA.
Reviews and identifies trends and variances in data and reports. Researches findings and determines appropriateness of elevating identified issues to leadership for further review/evaluation/action.
Monitors and maintains files by ensuring that files are current and of relevant nature.
Analyzes and corrects error reports to ensure timely and accurate data; develops corrective actions to prevent errors where possible.
Participates in special projects and performs other duties, as needed.
Qualifications
Education: Bachelors degree in bio/statistics, epidemiology, mathematics, computer science, social sciences, a related field or the equivalent wor experience required. Masters degree with concentration in computer science, data science, or statistics preferred.
Experience: Minimum of two years experience performing increasingly complex data analysis and interpretation, preferably in a managed care or health care setting, required. Experience with data extraction and manipulation required. Experience with relational databases and programming experience in SQL or PL/SQL required. Experience with claims data and health plan quality metrics (e.g., HEDIS, QARR) preferred. Proficiency conducting statistical analysis with R, SAS, Stata or other statistical software preferred. Advanced personal computer sills, including Microsoft Word, PowerPoint, Excel, and Access required. Effective oral, written communication and interpersonal sills required. Ability to multi tas in a fast-paced environment required.
CA2020</t>
  </si>
  <si>
    <t>Unnown / Non-Applicable</t>
  </si>
  <si>
    <t>Requisition NumberRR-0001939
Remote:Yes
We collaborate. We create. We innovate.
Intrigued?
You‚Äôre a business professional with an innate curiosity that thrives in a dynamic and Agile environment. You appreciate teamwor, exemplify integrity, perseverance, flexibility, and a generosity of spirit‚Ä¶ if this sounds lie you, then please apply ‚Äì we‚Äôd love to meet you!
Celerity is expanding and on the hunt for the savvy, creative, and analytically sound individuals that are motivated by solving complex problems. We‚Äôre in the business of transforming how people, process, and systems co-exist, while improving operational efficiencies and user-driven interactions. We wor with groundbreaing companies, melding expertise in Digital Strategy, Technology, Creative, and Business Transformation.
The health and safety of our employees is our top priority. Due to the pandemic, all our employees are woring remotely and we will be conducting candidate interviews by video. This position will continue to be remote once the COVID-19 crisis has abated.
What You‚Äôll Do
‚Ä¢ Perform data visualization and comparisons across multiple data sources / systems of record to provide value-added insights to support critical business operations teams
‚Ä¢ Build scripts to perform low-level analysis and data investigation woring in conjunction with other Celerity or client team members to improve data accuracy and mae more informed decisions
‚Ä¢ Support movement of large amounts of data and existing processes into new ecosystems including looing for opportunities for greater automation of existing processes via SQL
‚Ä¢ Produce customized reports and visualizations as well as other ad-hoc analysis in support of time-sensitive business requests
‚Ä¢ Demonstrate flexibility to expand beyond a pure data analysis role including upstream requirements gathering or downstream process recommendations/implementations centered around a strong understanding of client data
About You
‚Ä¢ Bachelor‚Äôs Degree in Business, Management, or a quantitative field 3+ years SQL development of complex queries
‚Ä¢ 2+ years professional experience
‚Ä¢ Expertise designing and implementing ETL processes You have Teradata SQL Experience (preferred)
‚Ä¢ Experience with Data Visualization such as Tableau or PowerBI
‚Ä¢ You understand and have experience with multidimensional analysis and queries
‚Ä¢ Strong communication sills
‚Ä¢ You have an analytical mindset to be able to as probing questions to eradicate ambiguity and are willing to point out flaws in logic and identify better ways to do things
‚Ä¢ You have ‚ÄúGood Data Intuition‚Äù
‚Ä¢ You are not an order taer, but an analyst that can sniff out trends, identify patterns, and answer open ended questions
‚Ä¢ Willingness to expand scope of wor beyond data to include business analyst, process analyst, or project manager type activities as necessary
We Are Celerity
Millions of people every day use websites, applications, and business processes designed and built by Celerity. As a consultancy of technologists, creatives, and business experts, we provide the action plans, teams, and solutions our clients need to transform the way they do business and deepen engagement with their customers.
Celerity empowers autonomy and accountability. We understand life happens and want our team to do what is needed to get the wor done, enjoy it along the way, and have plenty of time and energy for family and friends, vacations, hobbies, learning of languages, you name it! At Celerity, our focus is on bringing synergies to business process, technology, and creative chops to deliver inspirational solutions. We love giving udos and celebrating achievements. We provide an inclusive and flexible environment that fosters collaboration, quic pivots, and quality wor.
Originally founded in 2002, Celerity was acquired in 2015 by AUSY, a France-based IT consultancy and engineering services firm. With 8 regional offices and 400+ employees, Celerity‚Äôs clients span a variety of industries including media and entertainment, healthcare, financial services, manufacturing, non-profit, and hospitality.
You can also get to now us better on Instagram, Faceboo, Dribbble, LinedIn, and Twitter.
Build Your Career
At Celerity, our professional growth plan focuses on individualizing everyone‚Äôs trac through incorporating personal interests with training and mentorship, while further expanding existing strong suits. We recognize in this ever-evolving digital world, there is extreme value in learning new sills and technologies. Celerity provides opportunities to shape sill sets, wor with an amazing team of industry-leading consultants and exciting clients, in addition to professional trainings and certifications that best align with your career goals.
We are proud to be an Equal Opportunity Employer.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Celerity is committed to providing veteran employment opportunities to our service men and women.</t>
  </si>
  <si>
    <t>Draftings</t>
  </si>
  <si>
    <t>About Cubist
Cubist Systematic Strategies is one of the world‚Äôs premier investment firms. The firm deploys systematic, computer-driven trading strategies across multiple liquid asset classes, including equities, futures and foreign exchange. The core of our effort is rigorous research into a wide range of maret anomalies, fueled by our unparalleled access to a wide range of publicly available data sources.
Job Description
We are passionate about data. We collaborate to build elegant, effective, scalable and highly reliable solutions to empower predictive modelling in finance.
Cubist‚Äôs Data Services group is looing for a Data Analyst to join our dedicated team. Our group is responsible for the timely delivery of comprehensive and error-free data to some of the most demanding and successful systematic Portfolio Managers in the world.
This exceptional individual will be a member of a small team of Data Scientists/Analysts who play a vital role in ensuring the smooth day-to-day implementation of a large research infrastructure, and the live production trading of billions of dollars of capital across global capital marets, including equities, futures, options and other financial instruments.
Job Responsibilities
Identifying potential data sources
Coordinating with compliance team and legal team on new vendor trial/subscription process
Assisting with collecting and maintaining vendor overviews and content offerings
Assisting with data questions and requests from investment teams
Setting up feed downloads and monitor chec-in database
Monitoring the automated data collection and cleansing infrastructure
Assisting with scheduling meetings and conference calls between data users and experts
Assisting Data team with interoffice travel arrangements, expenses, etc.
Assisting in organizing presentations
Managing data trial repository permissions
Downloading trial datasets from vendor FTP sites or other delivery mechanism
Assisting Data Team with manual data processing as required
Maintaining Cubist Data Wii contents
Desirable Candidates
Bachelor degree required
Basic understanding of SQL.
Programming sills in Python and at least one of C#, C++, or Java are a plus
Proficient nowledge of Microsoft Outloo, Excel, and Word
Financial industry experience is preferred but not required
Strong organization, communication and interpersonal sills
Attention to detail and a love of process
Strong oral and written communication sills
Ability to exercise sound judgment in assessing and determining how to handle queries, calls and issues
Ability to multitas and prioritize assignments</t>
  </si>
  <si>
    <t>Investment Baning &amp; Asset Management</t>
  </si>
  <si>
    <t>Two Sigma is a different ind of investment manager. Since 2001, we have used data science and technology to derive insights that forecast the future and discover value in marets worldwide. Our team of scientists, technologists and academics loos beyond traditional finance to understand the bigger picture and develop creative solutions to some of the world‚Äôs most difficult economic problems. Our wor spans marets and industries, from insurance and securities to private investments and new ventures.
We are seeing a business / data analyst to join our Financial Planning and Analysis (FP&amp;A) team. Our group supports the firm‚Äôs Management Committee and business leads by producing ey metrics highlighting the financial performance of the firm and each of the business units in order to drive critical business decisions. Successful candidates will have the opportunity to shape and influence the growth and strategy of the firm through insightful, data-driven analyses.
You will tae on the following responsibilities:
Manage our financial data platform by partnering with engineering to maintain and design reporting/analytic tools
Enhance existing data schema and improve process management
Deliver analyses on business unit profitability and resource / cost allocations to support decision maing
Partner with business leaders to deliver the annual budget, along with quarterly updates, outlining the strategic outloo of the firm
Act as the ey contact for expense analytics across our various business units and ey initiatives
Future responsibilities will include:
Partnering with business leaders to launch new business initiatives / product development
Instituting innovative reporting, analytics, and policy to influence behavior across the firm
Incorporating FP&amp;A practices across Modeling, Engineering and Corporate areas (e.g. cost optimization, resource allocations, etc.)
Project lead on high exposure initiatives across the firm
You should possess the following qualifications:
1-5 years of relevant wor experience (business analytics)
Bachelor‚Äôs degree in Finance/Computer Science/Engineering/Mathematics or related field
Ability to wor with structured data
Experience with programming languages (ex. Python, SQL)
Strong analytical and financial modeling sills
Attention to detail
Strong Excel sills
Excellent communication and presentation sills
You will enjoy the following benefits:
Core Benefits: Fully paid medical and dental insurance premiums for employees and dependents, competitive 401 match, employer-paid life &amp; disability insurance
Pers: Onsite gyms with laundry service, wellness activities, casual dress, snacs, game rooms
Learning: Tuition reimbursement, conference and training sponsorship
Time Off: Generous vacation and unlimited sic days, competitive paid caregiver leaves
We are proud to be an equal opportunity worplace. We do not discriminate based upon race, religion, color, national origin, sex, sexual orientation, gender identity/expression, age, status as a protected veteran, status as an individual with a disability, or any other applicable legally protected characteristics.</t>
  </si>
  <si>
    <t>London, United ingdom</t>
  </si>
  <si>
    <t>Risified
4.4</t>
  </si>
  <si>
    <t>NYU Grossman School of Medicine is one of the nation‚Äôs top-raned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 Twitter and Instagram.
Position Summary:
We have an exciting opportunity to join our team as a Data Analyst.
The Data Analyst will wor directly with Dr. Horwitz, the Director of the Division of Healthcare Delivery Science and the Center for Healthcare Innovations and Delivery Science, as well as the Rapid RCT Lab. We are seeing a qualified Data Analyst to provide support for data management and analyses across the Rapid RCT portfolio of projects. The Data Analyst will be responsible for planning, designing, and implementing statistical analyses. A successful applicant will be able to wor autonomously and comfortably in an academic medical center environment.
Job Responsibilities:
Maintain existing data collection and analysis systems in support of the research protocol
Under direct supervision by the Division Director and with the guidance of the team‚Äôs lead biostatistician, conduct basic statistical analyses and present them to the team
Support the development of publications and conference presentations, including drafting academic and nonacademic publications, writing conference abstracts, conducting lit reviews and creating tables and other data visualizations for presentations
Wor with staff and others to facilitate automation of standard, recurrent data acquisition, management, analysis and reporting
Design and conduct analyses pertaining to data acquired thorough various data sources
Create descriptive data summaries including visualizations and written descriptions of data findings for a wide range of audiences
Provide technical assistance to analysts and researchers in accessing and analyzing datasets, as needed
Minimum Qualifications:
To qualify you must have a Masters degree in health care economics, health care policy, applied statistics, data science, biostatistics or a Bachelors degree with relevant wor experience
Strong quantitative sills and advanced programming sills in Stata, SAS, and/or R
At least 2 years of wor experience and/or research experience in a relevant setting
Ability to select and apply appropriate statistical methods for collecting and summarizing varied data
Excellent organization, time management, and communication sills and the ability to wor both independently and as part of a collaborative research team
Preferred Qualifications:
nowledge of principles and methods of biostatistics; principles, theories, and procedures of epidemiology, including study design, statistical analysis, and causal inference
Appropriate computer processing methods used to generate, organize and display statistical and research data; and standard English grammar, spelling, and usage
Strong attention to detail
Problem-solving and critical thining sills
Planning/organizational sills
Personal motivation
Qualified candidates must be able to effectively communicate with all levels of the organization.
NYU Grossman School of Medicine provides its staff with far more than just a place to wor. Rather, we are an institution you can be proud of, an institution where you‚Äôll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Medicine‚Äôs EEO policies, please clic here. Please clic here to view the Federal ‚ÄúEEO is the law‚Äù poster or visit https://www.dol.gov/ofccp/regs/compliance/posters/ofccpost.htm for more information. To view the Pay Transparency Notice, please clic here.</t>
  </si>
  <si>
    <t>BulbHead is currently seeing a Data Analyst to join our team!
About:
Have you ever laid in bed late at night, couldnt sleep, turned on the TV, and gotten suced in by an infomercial? Well, we promise, you are far from alone. Founded over 30 years ago, Telebrands is the original creator of the As Seen on TV logo and category of trade, and remains an industry-leading titan today. Our company sells consumer products, typically household goods, both direct-to-consumer and through mass retail chains, and these items can be found in over 50,000 locations nationwide. You may be familiar with some of our products and you may even have some at home, including Ped Egg, Star Shower, Pocet Hose, Red Copper Cooware, Atomic Beam Lights, and many more. Hit after hit, year after year, there is always a project to be excited about at our company.
Job Summary:
The Data and Insights Analyst will have a deep sense of curiosity, and will have the talent to turn passion for data into tools and insights to help efficiently drive growth. The analyst will wor closely and collaborate with cross-functional teams, using sophisticated analytics to conduct experiments, produce analytical tools, mae strategic recommendations and decisions, support customer-facing materials, and facilitate internal projects. This individual will lead and spearhead data-driven decision-maing and will jump at the opportunity to use a variety of data sources to answer difficult questions. This person will tae responsibility for the Data Architecture of multiple data sets, and should be familiar with building predictive models. The ideal candidate is a self-starter who is solutions-oriented, thrives under pressure, enjoys fast-paced wor and is motivated by success. This is a great opportunity to leverage strong analytical sills and creative problem-solving to support and optimize product development, mareting, forecasting, and operations.
Benefits:
People. Wor in a family-run company with silled, committed, and supportive teammates who share your desire to optimize results, and have a commitment to diversity, equity, and inclusion
Excellent medical, dental and vision benefits
A commitment to a collaborative wor environment, including a vacation policy that requires team members tae vacation
401
Competitive and flexible compensation pacage
Responsibilities:
Participating in and leading all phases of analytic wor: from problem definition to representation of results
Collaborating with the executive team to understand the analytical needs of our multichannel operations, and developing data-driven insights that are both strategic and operational
Formulating and championing insights on specific business tactics (such as inventory forecasting, analysis of mareting campaign impact, etc.), and driving those insights into action
Creating and implementing visualization tools
Leading design, QA, and analysis of A/B tests, and contributing to strategic decisions based on results
Qualifications:
1 + years SQL experience (Preferred)
1 + years Python experience (Preferred)
Bachelor's (Required)
Major in STEM (Preferred)
2 + years of data analytics experience, including 2-4 years of hands-on experience analyzing large and unstructured data sets centered in mareting operations, attribution, and predictive modeling
Excellent analytical reasoning, quantitative, and problem-solving sills, with the ability to come to rigorous and defensible solutions to complex and open-ended problems: Proven advanced Excel sills, experience designing new or creative analyses
Strong communication and presentation sills written, visual, and verbal
The ability to address multiple priorities in an extremely fast-paced environment
Collaboration and service mentality: Experience woring day-to-day with cross-functional teams (mareting, sales, product development, operations)
Storytelling: Experience interpreting data, drawing ey conclusions, and turning data sets into easily digestible, potentially customer-facing materials (slides, graphics)
Degree in an analytical field such as economics, stats/mathematics, or computer science, engineering
Ability to write and execute complex SQL queries using multiple joins and window functions, along with other scripting languages (Python, R)
Experience with visualization tools lie Tableau, Chartio or Looer
Familiarity with Google BigQuery or other big data environments
Experience applying statistics to business problems
Passion for applying advanced technology and analytics to solve business problems
Ideal candidates will be familiar with pulling data from third party sources including Faceboo, Google, Instagram, and other networs combined with internal databases
We are an equal opportunity employer. We do not discriminate based on race, ethnicity, color, ancestry, national origin, religion, sex, sexual orientation, gender identity, age, disability, veteran, genetic information, marital status or any other legally protected status. We are committed to championing the inclusion of underrepresented employees. Inclusion is a team effort, and every team member is expected to participate in building a welcoming and
Indeed Hire and BulbHead are woring together to find the best candidate for this job.
__
*
By applying, you agree to be contacted by our agent, Indeed Hire, and receive updates via text and phone about your application.
Job Type: Full-time
Experience:
data analytics: 2 years (Required)
SQL: 1 year (Preferred)
Python: 1 year (Preferred)
Education:
Bachelor's (Required)
Job distance:
Fairfield, NJ: Between 31 and 40 miles (Preferred)</t>
  </si>
  <si>
    <t>Job Summary:
The Clinical Research Data Analyst for the Pediatric BMT Program will support BMT clinical and research efforts. The Data Analyst will be responsible for the quality and integrity of data submission via Transplant Essential Data (TED) forms on all transplants and cellular therapy infusions performed by the Bone Marrow Transplant team, or post-TED forms on all transplants in accordance with CIBMTR time points at 100-day, 6-month, and annually. Responsible for answering data queries and maintaining Continuous Process Improvement (CPI) on a quarterly basis. Develop and maintain woring relationships with the BMT Team in order to become familiar with the required clinical data points of the pre-TED, post-TED, and comprehensive reporting forms (CRF) from charts and electronic record for reporting and analysis. Analyze and manipulate data into forms usable for reporting to federal agencies on transplant outcomes, performance improvement initiatives, program assessment, and administrative reporting. Ensure accurate data reporting. Ensure that federal, institutional, regulatory guidelines and polices are followed and adhered to. Coordinate activities associated with the initiation and completion of clinical trials, sponsored by internal, industry, and Federal funding sources. Coordination of data management and data retrieval and analysis for Federal studies, pharmaceutical studies and investigator-initiated studies. Maintains compliance with all regulatory bodies associated with human subject research.
Additional Responsibilities:
Prepare comprehensive RFI reports to maintain our Center of Excellence status with various medical insurance companies
Performs quarterly internal audits to assess quality and accuracy of data as well
Responsible for preparation of CIBMTR audit which is conducted every four years by the CIBMTR
Effectively responds to business/clinical needs, customers, and requests
Consults, assists, and collaborates with business users, developers, and the IT group(s) at large to progress evolving departmental priorities.
Job Requirements:
Bachelor's Degree and 2-4 Years prior clinical research experience required, 5-10 years preferred; nowledge of NCI and FDA regulations regarding clinical trials; proficiency with computers (i.e., MS Office, database, Internet); well organized and detail oriented
SOCRA or CCRC (PREFERRED) COLLABORATIVE IRB CERTIFICATION (PREFERRED, TO BE OBTAINED WITHIN FIRST MONTH OF EMPLOYMENT)
Department: Pediatrics Bargaining Unit: Non Union Campus: CHAM Employment Status: Regular Full-Time Address: 3411 Wayne Avenue, Bronx
Shift: Day Scheduled Hours: 8:30 AM-5 PM Req ID: 120541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#GDW; #LI-W1; N/A</t>
  </si>
  <si>
    <t>nown
3.0</t>
  </si>
  <si>
    <t>Advertising &amp; Mareting</t>
  </si>
  <si>
    <t>Investment Advisory Compliance Opportunity in Financial Services
IA Data Analyst
Location: 10 Exchange Place, Jersey City, NJ 07302
INTERNAL APPLICANTS: All qualified internal applicants, irrespective of location, will be considered for all internally posted roles at this time. Compensation range displayed in internal postings is the national average, and compensation decisions will be employee-location based.
Summary:
The Investment Advisory Data Analyst wors within the Investment Advisory compliance department as a lead analyst supporting the RIA Deputy Chief Compliance Officer.
Responsibilities:
Forensic Testing Develop ad hoc reports to support forensic testing efforts as part of the annual review required by rule 206(4)-7. Forensic testing will be used to test for previously unidentified issues by:
Gaining additional insight form data or other information or evidence evaluated in new ways from current information sources, and in additional ways from new information sources
Determining whether currently undiscovered circumstances are in fact, present
Exploring uncertainties
Acting on ones instincts and with septicism, as in asing questions of what if, what about or how do we now
Quality Assurance As an extension of forensic testing, perform quality assurance on integrity of data provided by IT directly to IA compliance, or operational functions where IA Compliance has oversight.
Support Regulatory Inquiries Provide support to regulatory affairs team on regulatory data requests for RIA entities.
Assists with special projects, including creating compliance reports based upon deficiencies and/or recommendations from regulatory inquiries.
Perform Monitoring &amp; Surveillance over business processes and controls
All other duties as assigned
Education Requirements:
Bachelor's degree from a four-year college or university preferred, high school diploma (or equivalent) in combination with significant experience will be considered in lieu of degree. Minimum of high school diploma or equivalent is required.
Basic Requirements:
Two to five years of relevant wor experience with a financial institution such as a broer/dealer, registered investment adviser, regulatory agency, or other financial institution.
Proficiency in MS Office and various other business applications
Strong written and verbal communication sills
Ability to operate effectively as part of a project team or individually
Preferred Requirements:
Experience in MS SQL Server, VBA, and Excel macros preferred
Equal Opportunity Employer
Advisor Group is an equal opportunity employer. We celebrate diversity in our worplace and we hire the most qualified candidates without regard for age, ethnicity, gender, gender identity or expression, language differences, nationality or national origin, family or marital status, physical, mental, and developmental abilities (or the perception of a disability), genetic information, race, religion or belief, sexual orientation, sin color, social or economic class, education, wor and behavioral styles, political affiliation, military service, caste, or any other characteristic protected by law.
Eligibility
Applicants for employment in the US must have valid wor authorization that does not now and/or will not in the future require sponsorship of a visa for employment authorization in the US by Advisor Group.
Unqualified Applications
Advisor Group does not consider applications from candidates who do not meet the minimum qualifications stated in the job posting.
Recruiting Agencies
Advisor Group only accepts candidates from contracted recruiting firms and only for searches approved prior to submissions. Fees will not be paid for unsolicited submissions.</t>
  </si>
  <si>
    <t>Broerage Services</t>
  </si>
  <si>
    <t>Job Description
Role Description
Sustainability Data Analysts support Project Managers and Directors in a variety of sustainability project wor. S/he is expected to wor closely with various team members on a number of projects concurrently and meet deadlines with high-quality deliverables. Analysts will have exposure to clients and industry events, with the oversight of Project Managers, Program Managers and Directors.
Project Responsibilities
¬∑ Assist Project Managers, Program Managers, and Team Directors on various project types
¬∑ Responsibilities include supporting sustainability data tracing, client data outreach and processing, data entry tass, performance calculations/analytics, GRESB data management, LEED/Arc projects, and other forms of sustainability consulting
¬∑ Support the client-service efforts through data collection and data entry, creating graphs and charts, research, and writing and editing reports
¬∑ Project wor may also include Sustainability Report writing, GRESB, CDP and other corporate reporting support
¬∑ Some field wor and client interaction
¬∑ Active participation in the development of internal company initiatives
¬∑ Produce high-quality deliverables in a timely manner
Requisite Experience
¬∑ 0-2+ years of professional experience
¬∑ Degree, or degree candidate in engineering, data management, environmental studies, sustainability management, or equivalent
¬∑ Experience with managing datasets, data collection, and client outreach strongly preferred
¬∑ Strong handle of Excel preferred
¬∑ Experience SQL, R, and/or Python appreciated
¬∑ Excellent communication, time management sills and attention to detail
¬∑ Comfortable in a fast-paced environment
Company Description
CodeGreen wors with real estate owners, investors and organizations to develop and achieve sustainability and energy management goals. We wor with over 500 million square feet of real estate across the country and are national leaders in energy and sustainability consulting to real estate.
From company-wide strategies to system-specific engineering we provide hands-on, data-driven solutions designed to help our clients to save energy, enhance sustainability and improve the bottom line.
CodeGreen provides a terrific, mission-driven culture, collaborative worplace, highly educated and innovative team, and tons of fun while we serve our clients and our mission.</t>
  </si>
  <si>
    <t>Undertone stands alone among AdTech and ad networ businesses in its ability to address mareting objectives through Synchronized Digital Branding and extraordinarily creative treatments. We drive best in class results for clients through Undertones expansive rich media and video capabilities that are expressed across multiple channels and platforms, matching the consumer journey.
Undertones Data Management Service (UDMS) is a big data, cloud-based data-warehouse, dashboard and reporting environment. Do you want to help enable a data-driven organization? This is your opportunity to join a mission critical team, at an innovative company in an industry just beginning to harness the power of data.
As member of the Undertones UDMS Team, the Data Analyst drives value by providing provocative, differentiating analytics and insights. This position will support a wide variety of business intelligence efforts across Undertone while woring in a highly collaborative manner within multiple large, cloud-based data sources to identify insights and spearhead our next generation product offerings. Most importantly, you should love the data, woring with data, finding the nuance that leads to ey differentiation for the business and our customers. This is a high visibility analytics and consulting position requiring daily interaction with business users, data scientists, engineers and ey staeholders.
Job Responsibilities:
Wor with business teams to understand their analytical needs, including identifying critical metrics and PIs
Use analytical and problem-solving sills to deliver actionable insights to relevant decision maers
Develop rich interactive visualizations integrating various reporting components from multiple data sources
Use SQL, Tableau and other technologies to pull data from different bacend systems and product meaningful information and visualizations
Tae complicated problems and build simple framewors
Wor directly with users and management to gather requirements, provide status updates, and build good relationships and rapport
Profile and Experience:
A minimum of 1 year of a full-time data analytics experience, ideally in an Ad-tech company
A minimum of a Bachelors degree in Engineering, Mathematics, Business, or related field
Expert SQL coding sills against large data sets
Strong analytical sills, including the ability to mine data in order to draw meaningful conclusions
Strong oral and written communications sills
nowledge of Business Intelligence tools such as Tableau
Powered by JazzHR</t>
  </si>
  <si>
    <t>DoubleClic, Specific Media, Collective</t>
  </si>
  <si>
    <t>PMG, Accenture, Deloitte</t>
  </si>
  <si>
    <t>About Us
At Teachers Pay Teachers (TpT), we're unlocing the power of educator-created content. More than 85% of U.S. teachers come to TpT every year to get teacher-tested, engaging, and rigorous materials. What began as a humble exchange for teachers looing to share lesson plans has since exploded into a massive online maretplace where teachers have created 4 million resources for all aspects of Pre-12 education. More than six million educators worldwide (including teachers, administrators, and parents) have downloaded TpT resources more than a billion times. According to Fast Company, in 2019, Teachers Pay Teachers is one of the top 50 Most Innovative Companies in the world! If you haven't heard of TpT yet and want to learn more, just as a teacher.
Who we are looing for
We're a team of good people doing great things. We listen first. We love our wor. And we are all teachers and learners in whatever we do. We believe that productivity is never an accident. It's the result of a commitment to excellence, intelligent planning, passionate teamwor, and focused effort. We want every day to be fun and to matter.
Role Description
As a Data Analyst, you will support the adoption of business intelligence tools across teams, foster a culture of insightful analysis and crisp reporting, and become a trusted business partner within the organization.
You now and love woring with data and analytics tools and can use your technical sills, business acumen, and creativity to solve unique business problems. Reporting to the Analytics Manager, you'll wor closely with business, mareting, data science, engineering, and product teams to develop a deep understanding of TpT's business and drive strategy and action through high quality, timely analysis.
Responsibilities
Analyze: surface actionable insights and opportunities from complex data; leverage quantitative and qualitative data to understand ecosystems, user behaviors, and long-term trends
Collaborate: partner with mareting, product, customer experience, and engineering to translate business issues into testable hypotheses with defined PIs; ensure metrics used to trac the business and measure results are consistent and the most relevant to inform decision-maing across the organization
Communicate: report on the state of the business and mae data accessible through objective data-driven stories that influence and enable staeholders; establish shared vision across the company for data-driven practices
Enable: build dynamic and rich dashboards and reporting solutions to support company initiatives and strategic planning; educate other teams at TpT on analysis best practices and how to self-serve data needs; leverage Jira to prioritize projects and requests
Requirements
2+ years of analytics experience at a software technology company
Experience designing, leading and executing analysis
Ability to visualize data in additive ways
Comfortable with large, complex relational databases (both transactional and clicstream)
Excellent communication sills
Experience in creating, optimizing, and automating reports and dashboards
Highly organized &amp; able to prioritize effectively
Experience woring cross-functionally
Experience with SQL
Extra Credit
Experience with an online maretplace
Experience with attribution modeling
Experience with aspects of our BI tech stac: BigQuery, Looer, Heap, Optimizely
Experience with Python and/or R
Statistical sills (e.g., confidence intervals and forecasting)
Experience with ML
Extracurriculars
Parental leave for both mothers and fathers to be able to tae some quality time in bonding with their new addition to their family
Comprehensive Medical &amp; Dental Benefits
Mother's Room
Quiet Room
Company Events (Bring Your Child to Wor Day, Field Day, Camp TpT, Hacathons, etc.,)
Here at TpT we value Diversity &amp; Inclusion and encourage people to bring their most authentic selves to wor. We cultivate an environment where people are recognized and celebrated for their individuality.
Any TpT applicant who requires reasonable accommodations during the interview process should contact the TpT People Ops Team (accommodations@teacherspayteachers.com) to mae the need for an accommodation nown.
Finally, if you're a California resident, California law requires that we provide you notice about the collection and use of your personal information. We encourage you to read it carefully. You can find our full notice here.</t>
  </si>
  <si>
    <t>Microsoft, Apple, Faceboo</t>
  </si>
  <si>
    <t>Job Description
Our client, a music streaming service located in Lower Manhattan is currently seeing a Data Science Analyst for a 6 month+ contract role.
**Please note - this position will be remote indefinitely until the threat of COVID passes**
What you‚Äôll do:
Design, analyze, and interpret the results of experiments
Define, evaluate, dashboard and monitor ey metrics, understanding root causes of changes
Wor closely with the team including data engineering to build lasting solutions to our data modeling
Required Qualifications
2+ years professional experience as a data scientist
Coding sills in R, Python, or SQL and experience creating dashboards in Tableau
Experience woring with setting up, validating, and measuring A/B tests and hypothesis testing with product/engineering organizations.
#ZipSPG</t>
  </si>
  <si>
    <t>Unnown</t>
  </si>
  <si>
    <t>Goldman Sachs, Commonwealth Ban of Australia, Deutsche Ban</t>
  </si>
  <si>
    <t>Dash Technologies is an industry leading software solutions providers as well as an IT training provider for over a decade now.
Job Description
Eligibility Criteria
Bachelor's or master‚Äôs degree in Computer Science or related subject.
Candidates who are authorized to wor in US.
0-1 years‚Äô experience of Data Analyst
Required Sills
Candidate having Analytical sills with core experience
Role involves developing queries from MySQL.
nowledge of SQL, Excel or similar applications is mandatory.
Expertise in MySQL &amp; related querying languages.
Expertise in Excel and advance excel sills
Should have experience in Reporting and business analytics.
Must have experience in MSBI (SSIS, SSRS, SSAS).
SQL server and Data Warehousing
Very strong experience in TSQL
SQL Store procedures,
Data analysis
Extensive experience to perform Data Analysis Activities
Designs Data Architectures
Responsibilities
Write efficient T-SQL.
ETL using Bul Insert, SSIS.
Performance Tuning and Optimization using native monitoring and troubleshooting tools.
Job Types: Full-time, Contract
Pay: 30.00 - 45.00 per hour
Schedule:
Monday to Friday</t>
  </si>
  <si>
    <t>Data Analyst (Decision Science)
Hearst is an American mass media and business information conglomerate. It owns a wide variety of newspapers, magazines, television channels, and television stations, including the San Francisco Chronicle, the Houston Chronicle, Cosmopolitan, Esquire, 50% of cable networ A+E, and 20% of the sports broadcaster ESPN.
Are you looing for a great opportunity to grow in your profession as a decision scientist?
Do you want to be part of a lean team that is helping lead the evolution of local news?
At Hearst you will have the chance to mae a data driven impact by forming strong partnerships with mareting, editorial, product, ad operation and executive leadership teams.
You will be woring with traffic, subscriptions, advertising, and email data and have the opportunity to wor in Python, R, Big Query SQL, Looer, PowerBI and more!
Role
Clean, prepare and explain datasets, use advanced analytics to identify ey trends, size up opportunities, and then wor closely with business leaders to turn those opportunities into action.
Wor with the latest analytic tools to perform advanced analysis and discover insights.
Create iterative and highly reproducible analytic scripting to show ongoing improvement in data visuals and analytical techniques.
Partner closely with data scientist to extract learnings from latest prediction models.
Streamline automation to help us scale and ensure ongoing data integrity.
Qualifications
Demonstrated comfort woring autonomously in Python/R, particularly woring with dataframes.
2+ years' experience in a data analytics role.
Degree/Advanced degree in a technical/mathematical program preferred.
Strong interpersonal and communication sills, experience building presentations.
Passion for problem solving and data exploration.
Experience in statistical methods a huge plus.
SQL nowledge
Must be hungry to tae on a highly technical role and mae a clear business impact.
NA</t>
  </si>
  <si>
    <t>About Ro
Founded in 2017, Ro is a patient-driven telehealth company that puts you in control of your health. We‚Äôre patients, just lie you, building technology to mae healthcare accessible, affordable, and maybe even enjoyable. Ro powers three digital health clinics -- Roman for men‚Äôs health, Rory for women‚Äôs health, and Zero for fighting smoing addiction -- as well as Ro Pharmacy, a simple and affordable online pharmacy where every medication is 5 per month. The company‚Äôs nationwide networing of physicians and pharmacies provides a personalized, end-to-end healthcare experience from online treatment to the delivery of medication and ongoing care. Ro was named #2 in Wellness on Fast Company‚Äôs 2019 list of the World‚Äôs Most Innovative Companies, and listed by Inc. Magazine as a Best Place to Wor in 2020.
As a Data Analyst, Product you will guide a product squad‚Äôs strategy and roadmap. This means everything from leading strategic analyses to inform decision-maing and prioritization, to measuring product feature performance, to building out data availability and BI solutions, to brainstorming approaches to unstructured problems. You are analytical and technical, and you can communicate excellently with non-technical and technical staeholders alie. You thrive in a startup setting, where every day is different and the problems that you‚Äôre tacling often don‚Äôt have established solutions. You are exceptionally thorough. You have a bias for action, and you love leveraging data to help our members become a healthier version of themselves.
If you thin this position sounds lie it could be a fit for you, please consider Ro Data‚Äôs pitch to prospective candidates.
Organizationally, this is an ‚Äúembedded‚Äù Data Team position, meaning that you will be a member of the Data Team embedded within your respective product squad. For some of the nuts and bolts of how an embedded analyst wors across these two groups, please see policies and philosophies for embedded analysts.
What you‚Äôll do:
Leverage data to shape your product squad's strategy, providing support and/or leadership wherever needed.
Own projects that span disparate groups with varying levels of technical fluency from end-to-end.
Communicate not just findings, but also your recommendations to ey staeholders and leadership. You‚Äôll use your insights to advocate for our members, physicians and pharmacists in everything we do.
Build a data-driven culture wherever you turn, from woring with PMs on PIs, to partnering with engineers on data models, to maing sure that all decisions accurately utilize the most powerful data available.
Play a critical role in attacing opaque, unstructured problems; develop core analytic framewors that shape the way the company thins about our business.
Build out data availability and business intelligence solutions for your team.
Perform exploratory analyses and in-depth research on large data sets to uncover, size and advocate for opportunities that improve the member experience and ey growth PIs lie member conversion and retention
What you‚Äôll bring:
2+ years of full-time woring experience in quantitative analysis roles
Expert-level SQL sills
Strong experience using BI tools (ours is Looer) to effectively convey information
A trac record of strong communication successes, from presentations to technical documentation
Strong problem solving sills, analytical aptitude, and numerical dexterity
The ability to bring structure to initially unstructured domains
Demonstrated trac record of project ownership
You care about improving the state of healthcare and have a personal connection to the space
Bonus points:
Woring nowledge of Python and associated analytics libraries (Pandas, etc.)
Experience setting up and evaluating experiments
Familiarity with Unix/the command line.
Benefits + Pers:
Full medical, dental, and vision insurance + OneMedical membership
Healthcare and Dependent Care FSA
Commuter benefits
401()
Unlimited PTO
Fitness reimbursement
Paid maternity/parental leave
We welcome qualified candidates of all races, creeds, genders, and sexuality to apply.
See our California Privacy Policy here.</t>
  </si>
  <si>
    <t>The Company
BlueLabs is a leading provider of analytics services and technology for government, business, and campaigns. Founded in 2013 by senior members of the Obama for America re-election campaign team, we help our clients optimize their engagements with individual customers, supporters and staeholders to achieve their goals.
Today, our team counts over 40 data scientists, engineers, and strategists from diverse bacgrounds who share a passion for using data to solve the world‚Äôs greatest social and analytical challenges. We‚Äôve served more than 400 organizations ranging from political campaigns to advocacy groups, unions, government agencies, and international groups, as well as companies in the automotive, travel, consumer pacaged goods, entertainment, healthcare, media, telecom, and other industries. Along the way, we‚Äôve developed some of the most innovative tools available in analytics, media optimization, reporting, and influencer outreach.
Data Analyst
Data Analysts are instrumental members of BlueLabs Data Science and engagement teams. They gain exposure to all parts of our process, from collecting and organizing data, to analyzing trends and predicting outcomes, and woring with clients to understand how these insights can be used to improve program efficiency. Data Analysts are able to wor both as part of a team and independently, completing projects in a fast-paced environment, error-free, and on short deadlines. You will receive strong mentorship from senior members of the BlueLabs Data Science and Engagement teams, and also be given a chance to complete projects independently. BlueLabs Analysts have the opportunity to develop into the Data Science or Engagement tracs within BlueLabs.
What you'll do:
Analyzes data, as well as contributes to the design, implementation, and delivery of analytics products and services.
Builds predictive models, tools, and data visualizations.
Checs data and modeling results for quality and cleans, transforms, aggregates, and reports on data as needed.
Strives to support team excellence by documenting processes and evangelizing new approaches
Preferred Experience &amp; Bacground
An undergraduate degree in a quantitative field or equivalent wor experience.
Conceptual understanding of foundations of statistics and modeling (distributions, parameter estimation, confidence intervals and tests, etc.).
Proficient understanding of a statistical programming language such as R, Python, or Julia.
The ability to effectively communicate technical concepts to a non-technical audience, both in writing and verbally
The ability to manipulate data with SQL.
Experience building predictive models using regression and machine learning techniques.
nowledge of experimental design and causal inference experience with GIS.
Experience creating informative and engaging data visualizations using industry leading tools.
The ability to create user interfaces for new products using framewors such as Shiny or Django.
This position is available in DC, NY, &amp; LA
At BlueLabs, we celebrate, support and thrive on differences. Not only do they benefit our services, products, and community, but most importantly, they are to the benefit of our team. Qualified people of all races, ethnicities, ages, sex, genders, sexual orientations, national origins, gender identities, marital status, religions, veterans statuses, and disabilities are strongly encouraged to apply. As an equal opportunity worplace and an affirmative action employer, BlueLabs is committed to creating an inclusive environment for all employees.</t>
  </si>
  <si>
    <t xml:space="preserve">46-87 </t>
  </si>
  <si>
    <t>Our Mission
Move people.
Our Values
We are independent. Creative. Gutsy. We aren‚Äôt afraid to dream big. We are accountable. To our customers. To our cities. To each other. We are humble. Human. Lighthearted. We tae our wor seriously, but not ourselves.
Mobility is the lifeblood of urban environments and cities need affordable, emissions-free transportation options that are free of delays. We believe that shared electric mopeds will become an integral part of transit networs, filling gaps not served by bie share, car share, scooter share, or public transit.
About the role
We‚Äôre looing for a data scientist who can quicly and easily learn their way around a variety of data structures and technology. With access to warehouses of real-time geospatial data as well as business operations data, this role will wor with the rest of the Data Science team to develop both predictive and descriptive reporting, visualize data, and automate associated processes. You will report to the Senior Analyst, Data Science and Analytics.
Requirements
Technical
2-3 years experience woring as a data scientist/data analyst
An applied understanding of machine learning and other modeling techniques
Experience woring with large data sets - geospatial data is a plus
Strong nowledge of R, Python and SQL, particularly Postgres and PostGIS
Experience with data visualization tools
Familiarity with AWS services such as inesis, S3, EC2, RDS, and Redshift
Ability to quicly understand new technologies and data environments
Experience with a Unix-based operating system
Non-technical
Strong written and verbal communication sills.
Ability to summarize ey findings into clear and actionable recommendations, and to interact with individuals at all levels.
Strong project management sills and ability to plan and prioritize wor in a fast-paced environment.
Sense of urgency and an ability to multitas
Team player and willing to pic up extra responsibilities as required
You are enthusiastic, reliable, and hardworing
You tae your wor seriously but not yourself
Responsibilities
Understand business needs across multiple tiers (for example, executive, operations and logistics, business strategy, customer acquisition and retention)
Build deep nowledge of relevant internal and external data repositories
Translate data into meaningful and insightful information for business users via appropriate tools
Wor collaboratively with operations, customer success, mareting, product, finance, and other departments to help answer questions and define PIs
Prioritize and respond to ad hoc requests for information from the business and productionalize as necessary
Build and automate visualizations and reporting</t>
  </si>
  <si>
    <t>Broolyn, NY</t>
  </si>
  <si>
    <t>Enterprise Software &amp; Networ Solutions</t>
  </si>
  <si>
    <t>Job Description:
Legal experience is required.
Managing several different data sets - including creation, updates, and deletion.
Provide quality assurance of imported data, woring with quality assurance analyst if necessary.
Troubleshooting data issues with IT/ Review Team.
Supporting initiatives for data integrity and normalization.
Generating reports from single or multiple systems.
Evaluating changes and updates to source production systems.
UAT Testing.</t>
  </si>
  <si>
    <t>Data Science Analyst, Capital Marets</t>
  </si>
  <si>
    <t>Who we are
SoFi is a digital personal finance company whose mission is to help its members achieve financial independence to realize their ambitions, whether that be to buy a house one day, start a family on their own terms or be debt free. We aim to be at the center of our members financial lives, and to help every member Get Their Money Right¬Æ. By joining SoFi, youll become part of a forward-thining company that is transforming financial services by embracing technology to build innovative loan products, investment tools, and more. One of the fastest growing fintech companies, weve grown from 250 employees in 2015 to over 1,500 employees today, and are well on our way to reaching 1 million members. With offices across the US, we offer the excitement of a rapidly growing startup with the stability of a seasoned management team and some of the best talent around. As an employer, we strive to hire employees who are committed to both our companys mission and our desire to build the best culture in the world. If you are driven, passionate about what you do, and excited about the SoFi mission, we would love to hear from you.
The role
SoFi is looing for a Data Scientist to deliver data driven insights to support our Capital Maret teams decisions and strategies. In this role, you will be responsible for delivering analytics to Capital Marets on the performance of the business, giving our investors clarity on the performance of their portfolios, and streamlining processes through automation.
Success in this role hinges on your technical aptitude and quantitative abilities: you now how to plow through data with SQL, Python, and Tableau, and surface insights using statistics and ML techniques. Success will also depend on your deep financial acumen, and expertise on loan portfolio management and performance metrics.
What youll do:
Wor with Capital Marets to deliver analytics and insights around new loan originations, securitizations, and existing servicing portfolios
Own end-to-end Capital Marets analytics worflow including formulating business and loan performance metrics, socializing them across the organization, and creating dashboards/reports
Proactively drive data insights across the organization, including relating to hedging and securitizations
Wor collaboratively with Engineering to ensure data integrity and automate data pipelines
What youll need:
2-5 years of relevant wor experience: Business/Ris Analytics, PI Dashboard Development, Performance Analysis, Portfolio Management
Strong financial acumen with subject matter expertise in consumer lending and loan performance metrics
Proficient with SQL, R, Python, Tableau , Excel
Strong analytical, problem solving and critical thining sills
Strong staeholder management sills
Intellectual curiosity and aptitude to pic up new technical sills
Ability to initiate and drive projects to completion with minimal guidance
Bachelors degree. Degree in Computer Science, Math, Physics, Engineering or quantitative field
Why youll love woring here
Competitive salary pacages and bonuses
Comprehensive medical, dental, vision and life insurance benefits
Generous vacation and holidays
Paid parental leave for eligible employees
401() and education on retirement planning
Tuition reimbursement on approved programs
Monthly contribution up to 200 to help you pay off your student loans
Great health &amp; well-being benefits including: telehealth parental support, subsidized gym program
Employer paid lunch program (except for remote employees)
Fully stoced itchen (snacs and drins)
Pursuant to the San Francisco Fair Chance Ordinance, we will consider for employment qualified applicants with arrest and conviction records.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t>
  </si>
  <si>
    <t>Carry1st is the leading mobile game publisher in Africa. In our first year, we published a #1 game in Nigeria and enya and just soft-launched our second title. We have over a million customers and hundreds of thousands of unique monthly active users.
In 2020, we loo to scale to over 1M monthly active users across Africa, scaling our first two franchises and publishing content from partners in Africa and abroad. We are looing for a Data Analyst who is deeply passionate about data driven decisions, transforming raw data into clear actionable business insights and who is constantly driving himself/herself and the team towards meeting the next challenge.
What will you do?
Wor with large amounts of behavioral data to find opportunities to improve customer experience
Define analytics roadmap, leveraging actionable insights to substantially improve core game metrics
Run A/B tests to drive PI improvements across our products
Support our digital mareting efforts by measuring acquisition campaign performance
Drive and empower product leadership to mae quantitatively informed, evidence-based decisions
Wor closely with product team, data engineers, and mareting team
Requirements
What maes you a great candidate?
3+ years in data and analytics
Wor in the games industry or similarly customer-facing digital business
Experience with business intelligence and data warehousing platforms
Sills with data visualization and reporting tools such as Mixpanel / Amplitude / Tableau / etc.
Experience with predictive analytics, segmentation, and related areas
Ability to communicate complex insights and hypotheses to business staeholders
Proficiency in SQL and R (Python nice-to-have)
Benefits
What will we offer you?
The opportunity to build awesome, industry-changing products, every day
A flat structure where taing the lead is encouraged
Competitive cash compensation and equity ownership
Casual dress
This position is based in Cape Town, South Africa ‚Äì an emerging global tech hub that provides an amazing quality of life. We‚Äôll support your relocation if you‚Äôre not here already and may be open to a remote role on a case-by-case basis.</t>
  </si>
  <si>
    <t>Analyst/Associate Global Marets Credit Data Analyst</t>
  </si>
  <si>
    <t>Job Description:
Within GMC, Data &amp; Portfolio Management is responsible for the portfolio management of the GM lending and for creating transparency in lending performance metrics. The Junior Data Analyst will wor closely with Data Analysts, Portfolio Managers and Credit Officers in GMC for managing data, analytics and reports. The Junior Data Analyst will be expected to:
‚Ä¢ Understand data attributes, source systems and limitations as they relate to the lending business and underwriting and monitoring activities (policy, procedures, client selection, pricing, advance rates, structures, term, triggers, riss, limits, capital, models in use, and other attributes)
‚Ä¢ Contribute to reporting on LOB positions, facility attributes, direct / indirect exposures, riss, profitability, and other trends, including ensuring data integrity
‚Ä¢ Wor with the Portfolio Managers and Credit Officers for facility and collateral data capture
‚Ä¢ Follow LOB lending pipeline and understand any resulting impact (e.g. funded balance, limit utilization, etc.)
‚Ä¢ Present results of analyses clearly to internal team
‚Ä¢ Contribute to data flow and process automation wor or other solutions design solutions and drive implementation of streamlined and/or automated processes for repeat and periodic projects to create efficiencies in the reporting process and reduce operational ris
‚Ä¢ Contribute to internal and 3rd party vendor options to support the above goals
‚Ä¢ Contribute to development of analytical tools (such as Tableau dashboards) to provide additional insights into portfolio trends and user specified cuts of data
‚Ä¢ Be able to identify issues in the data set / reports and wor with team concerned to resolve
‚Ä¢ Coordinate and provide information and contribute to presentations to respond to regulatory and senior management requests
‚Ä¢ Support firm wide Wholesale Credit initiatives and liaise with applicable staeholders across the firm on emerging topics as needed
Required Job Sills
‚Ä¢ 2+ years of experience in data management and systems or sourcing and summarizing data for reporting
‚Ä¢ Candidate should exhibit strong personal drive, individual initiative, a sense of urgency, and responsiveness
‚Ä¢ Strong organizational, oral, and written communication sills, with ability to communicate effectively with all levels of ris, support, and business partners
‚Ä¢ Ability to wor independently to troubleshoot issues
‚Ä¢ Silled with automation and visualization tools (e.g. CAS, Tableau) a plus
‚Ä¢ Proficiency with database (Oracle, Sybase, etc.) and/or Microstrategies a plus
‚Ä¢ Proficiency with Word, Excel, and PowerPoint, along with ability to quicly learn new programs and applications
‚Ä¢ Programming experience or proficiency with Excel VBA a plus
‚Ä¢ High level of attention to detail
‚Ä¢ Strong willingness/desire to improve and/or streamline processes
Shift:
1st shift (United States of America)
Hours Per Wee:
40
Learn more about this role</t>
  </si>
  <si>
    <t>Ban of America
3.7</t>
  </si>
  <si>
    <t>Bans &amp; Credit Unions</t>
  </si>
  <si>
    <t>At Clear Street, we are disrupting the institutional broerage and clearing maret by modernizing archaic industry segments with brand new technology. We're changing the way institutional investors interact with the marets; offering an alternative to woring with big bans. Our cloud-based API technology will empower clients to clear, settle, and finance trading activity while accessing real-time ris and position information. Our platform is built on an incredibly modern tech-stac, by pragmatic engineers focused on building intuitive and friction-less user experiences. Our tech-infused suite of customer experience-oriented prime service offerings will increase our clients' efficiency and provide real-time insights they've never previously experienced.
As a Data Business Analyst, you will play a critical role in the Data Operations team's expansion as our business continues to grow. You will wor closely with teams across the business to understand their data and analytic needs, define scope of projects, and deliver results. You will collaborate with a team of engineers and data specialists to productionize our reporting and analytics, turning prototypes and one-off projects into elegant long lasting solutions. This role will challenge you to build on your understanding of the capital marets (trading, clearing, and settlement processes) and to grow as a systematic problem solver. This is a unique opportunity to join a growing team of passionate engineers and data specialists that are delivering the future of Clear Street's data platform and analytics.
Data Business Analyst Characteristics:
You have 2+ years of experience defining requirements and using data and metrics to draw business insights (financial/business analytics).
You communicate technical ideas with ease and effectively and are always looing for ways to collaborate to deliver high-quality products.
You demonstrate attention to detail and have a customer service mindset, allowing you to quicly adapt to new demands in a quicly evolving environment.
You have experience writing Python scripts, using SQL to query databases, and building models/macros in Excel.
You are passionate about the marets and enjoy expanding your understanding of finance, modeling, and accounting.
You have an educational bacground in both Engineering and Finance/Business (minimum of a Bachelors).
DataOps Team Stac: Python, Pandas, PostgreSQL, SQL, Excel/VBA, Git, Jupyter Noteboo
We offer:
The opportunity to join a small and growing team of good people, where you can mae a difference
A new, high-quality code base with little technical debt and room to build new services and features
An environment that embraces the utility of a DevOps oriented culture and combines it with a focus on CI/CD methodology
A meritocratic philosophy that champions collaboration
Competitive compensation, benefits, and pers</t>
  </si>
  <si>
    <t>If interested, please reach out to Iram Shah email iramnutechsoft.com, phone 203-961-8911 ext 222. Please note This is a juniormid-level role. Our Client is looing for Power Pivot Data Analyst for their FTE Excel Data Analyst role. Data Analyst (Technology) Description of Position The candidate will be a part of our Client's Technology Group. The Data Analyst collaborate with various team members across the firm to understand business needs and identify how technology can meet those needs through the design and implementation of efficient and standardized use of Excel Power Pivot based reporting connected into Qli Infrastructure. Data Analysts wor with Business Analysts and Staeholders to understand the business problem we are solving for and the intended outcome. They strategize on the approach, collaborate on requirement definitions and partner with the Development Team to test and deploy the solution. RESPONSIBILITIES The Excel Data Analyst will be responsible for Creating, implementing, and maintaining data file structures. Ensuring procedures are being properly documented. Providing ad-hoc reporting in response to client specific requests Refining and automating regular processes, tracing issues and documenting changes. Assisting other analysts with complex query tuning and schema refinement. NOWLEDGE, SILLS AND ABILITIES Minimum of three to five years of advanced Microsoft Excel wor experience combining and analyzing data from various sources, and generating reports and graphics nowledge of Excel Power Pivot, Slicer functionality, DAX calculation is a must nowledge of Accounting a plus nowledge of Business Intelligence tools and Data normalizations a plus Strong analytical sills and technical orientation. Strong customer service orientation with the ability to interface with all levels within our clients' organizations. Demonstrated attention to detail with reliable time management, follow through sills. Excellent written and verbal communication. Ability to be flexible and adapt to change quicly. Must possess a strong sense of teamwor and the ability to effectively collaborate with others. Ability to wor well in a team environment. High level of accountability and ownership. Ability to "get-it-done" and follow through. Ability to organize, plan and prioritize wor with a high level of independence and autonomy. Ability to wor in a rapidly changing environment and wear a variety of hats. Demonstrated ability to effectively multi-tas and context switch effectively between different activities and teams. Energy industry experience a plus. TECHNICAL SILLS REQUIRED Strong nowledge of Microsoft Office Suite. Advance to expert sill level in Excel. Demonstrated ability to use Excel to combine and analyze data from various sources and generate reports and graphics. Must be able to combine large volumes of data for consolidated reporting. High level of proficiency with advanced formulas, dynamic ranges, advanced charting, and slicers. Demonstrated capability of Excel Power Pivot, Slicer functionality, DAX calculation is a must Power BI a plus. Scripting a plus. Basic programming nowledge or experience is helpful. If interested, please reach out to Iram Shah email iramnutechsoft.com, phone 203-961-8911 ext 222.</t>
  </si>
  <si>
    <t>NYU Grossman School of Medicine is one of the nation‚Äôs top-raned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 Twitter and Instagram.
Position Summary:
We have an exciting opportunity to join our team as a Data Science Analyst/Engineer.
The individual will be positioned to contribute to analytics efforts at NYULH. By teaming up with clinicians, operations and administrative teams, the individual will develop innovative and impactful data-driven healthcare solutions. The Data Scientist/Engineer will report to Dr. Johnson, while woring closely with other members of the Division of Healthcare Delivery Science, Datacore, MCIT, and NYU healthcare community at large.
Job Responsibilities:
Performs other duties as assigned.
Lead specific dataoriented projects of high importance, including development, deployment, and evaluation
Design and build data solutions using state of the art machine learning and informatics methods; deploy and integrate these products within the larger ecosystem of healthcare infrastructure at NYULMC
Wor with large, complex and noisy clinical datasets for solving challenging problems in the healthcare domain
Build and engineer worflows to collect, store, clean and process structured as well as unstructured data, verify their integrity and appropriateness for specific business processes and analytics systems
Manage associate data scientists, engineers, and clinically trained professionals for testing novel approaches, implementation, maintenance, and improvement of predictive models.
Collaborate with the overall NYULMC healthcare community and contribute to ongoing predictive modeling / analytics efforts
Prepare and present results, reports, both oral and written, to a variety of audiences, concerning processes, models, evaluation, and impact (ROI)
Minimum Qualifications:
To qualify you must have a Master degree in a quantitative discipline (Biomedical Informatics, Computer Science, Machine Learning, Applied Statistics, Mathematics or similar field) and 3 years of
experience in machine learning/ data science.
Proficiency in at least one programming language (Python, R) and machine learning tools.
nowledge of predictive modeling and machine learning concepts, including design, development, evaluation, deployment and scaling to large datasets.
Familiarity with computing models for big data ‚Äì Hadoop / MapReduce, Spar etc.
nowledge of databases (Relational / SQL, NOSQL, MongoDB etc.)
Good grasp of software engineering principles. Experience in integrating modern software architectures.
nowledge and some experience in operational aspects of software development and deployment, including automation, testing, virtualization and container technology.
nowledge of clinical and operational aspects of healthcare delivery.
Excellent written and oral communication sills for a variety of audiences.
Preferred Qualifications:
PhD degree in a quantitative field (Biomedical Informatics, Computer Science, Machine Learning, Applied Statistics, Mathematics or similar field) + 2 years experience.
Demonstrated sills in design and implementation of complex machine learning models.
Demonstrated nowledge of software engineering and operational sills through prior projects.
Qualified candidates must be able to effectively communicate with all levels of the organization.
NYU Grossman School of Medicine provides its staff with far more than just a place to wor. Rather, we are an institution you can be proud of, an institution where you‚Äôll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Medicine‚Äôs EEO policies, please clic here. Please clic here to view the Federal ‚ÄúEEO is the law‚Äù poster or visit https://www.dol.gov/ofccp/regs/compliance/posters/ofccpost.htm for more information. To view the Pay Transparency Notice, please clic here.</t>
  </si>
  <si>
    <t>Company Description
Pinto is building the world‚Äôs smartest food data platform, with a mission of maing food data fully personalized, transparent, and easily accessible for both consumers and businesses alie. Over 40% of Americans now follow a specific dietary eating pattern, and our data platform is organizing the world of food at scale across every dimension that matters to these modern consumers (ingredients, allergies/intolerances, diets, personalized health needs, etc.). The era of personalization is here and we‚Äôre building Pinto to power it .
We‚Äôre now looing for a Business Analyst (Data Platforms) to join our growing team. In this role you‚Äôll wor with our senior data and business leadership to enable better decision-maing through the use of analytics, insights, and data-driven models. You‚Äôll wor on our core data platform where you‚Äôll help oversee complex integrations with our industry partners, contribute to continual improvements and refinements of our overall data processing pipeline, oversee the expansion of our database and data classifications in line with growing maret trends, and much more.
This is an amazing opportunity for someone looing to join in the early stages of a rapidly growing technology startup solving a meaningful problem in food and the broader world of personalization in nutrition and consumer products.
Job Description
What you will be doing
You‚Äôll wor on our core data platform which processes large, complex data sets from a variety of sources
You‚Äôll help oversee our end-to-end data pipeline, and will envision new tools and features to continually improve and refine this pipeline
You‚Äôll interpret, analyze, and clearly communicate Pinto‚Äôs data and taxonomy structure to internal and external staeholders
You‚Äôll wor with our industry partners to model and help manage complex data integrations
You‚Äôll wor with our engineering and product teams to envision new ways of collecting, tagging and classifying product data, and will oversee the implementation of these data processing systems
You‚Äôll collect and distill partner feedbac to refine our product objectives
You'll develop data-driven models to support and provide operational recommendations for our overall data collection activities
You‚Äôll wor with our product management team to create leverageable collateral to support our data platform, including API documentation, FAQs, presentations, and white papers
You‚Äôll wor with our nutrition and food science teams to maintain data checs, data ingestion, and data upeep across our product database
You‚Äôll collaborate with our engineering team to develop and improve tools to analyze and detect anomalies across our product database
You‚Äôll mae data-driven recommendations and help expand the Pinto database to align with growing maret trends
Qualifications
3+ years of relevant experience, preferably within a Data/Analytics, Data Integration or Data Project Management role
Experience woring with large, complex data sets from a variety of sources
Experience woring with Excel (and similar) to create complex data models
Bachelor‚Äôs or Master‚Äôs degree (Preferable areas of study: Bachelor/Master‚Äôs of Computer Science, Data Analytics, Mathematics, Food Science; Bachelor/Master‚Äôs of Business Administration with further education or wor experience in Data Analytics, Computer Science, or Food Science)
Strong analytical and problem-solving sills, with a desire to understand and interpret simple coding language and database infrastructure
Excellent communication sills, polished customer-facing presentation sills, a positive attitude, and empathy
Self-awareness and a desire to continually learn and improve
Strong attention to detail
Ability to multitas and be flexible in your wor
Based in NYC, or able to relocate to NYC
Bonus points for
Experience with or interest in Tableau
Experience with or interest in data engineering
Experience with or interest in data science and/or machine learning
Experience with NoSQL databases and/or RESTful APIs in general
Bacground in the CPG (Consumer Product) industry
Additional Information
About Us
Pinto is a smarter food data platform, designed for the needs of today's consumers in the world of personalized diet. To do this, we're rapidly bringing the world of food online and maing it personalized across every dietary need and preference ‚Äî everything from general diets lie Vegan, Paleo, eto, Heart Health, and Mediterranean, to the long tail of ingredient and allergen considerations lie Lactose Free, Gluten Free, Nut Free, and No Added Sugars. Over 40% of Americans now follow a specific dietary eating pattern, and our data platform is organizing the world of food at scale with partners that include Whole Foods and roger.
For businesses, we wor with industry partners (retail/CPG) to 1) rapidly digitize large product inventories and 2) organize these inventories across every granular need and preference that matters to a modern consumer ‚Äî from every allergen and intolerance to the long tail of diets (lie Paleo, Gluten-Free, eto, etc.), conditions, certifications, nutrition preferences and much more.
Current retail partners include Whole Foods, roger, and more. Learn more about Pinto and the technologies we power: http://business.pinto.co
See some example searches:
-- Vegan meat substitutes: https://bit.ly/2m14P0P
-- Paleo snac bars: https://bit.ly/2lCOcYS
-- Gluten-free cereals that are also osher: https://bit.ly/2m1510
Come join us on our mission as we build the future of smart, personalized product data!
All your information will be ept confidential according to EEO guidelines.</t>
  </si>
  <si>
    <t>About AB InBev
AB InBev is the leading global brewer and one of the world's top 5 consumer product companies. With over 500 beer brands, we're number one or two in many of the world's top beer marets: North America, Latin America, Europe, Asia, and Africa.
About BEES
ABI Digital is a digital organization within AB InBev building a platform to improve the ways retailers run their businesses and interact with the world's largest brewer. We provide transactional and educational resources to SMB retailers across the world to help reduce the overhead of their day-to-day operations and mae their businesses more profitable. Today more than 700,000 SMB retailers, across 18 countries, use the BEES platform to transact with AB InBev and manage their business.
Our team is in search of a Behavioral Data Analyst to be a leader in our data organization and help us change the way retailers interact with AB InBev.
What You'll Do:
Leverage data to conduct analyses on products' new initiatives, strategies and product roadmap. Analytical insights are used to enhance our understanding of user behavior, predict future performance of new cohorts, and personalize products to better target users for new or existing products.
Define product metrics, including ey Performance Indicators, in close partnership with Product strategy and other leaders.
Create dashboards and reports to regularly communicate experimental results, ad-hoc deep dives, and monitor ey metrics to internal staeholders.
Create data pipelines to transform raw application data into a format usable for analysis with the use of SQL and open-sourced pipelining tools.
Present findings to senior management to inform business and product decisions.
Wor closely with multiple product managers as thought partners. Collaborate with cross-functional teams lie product, engineering, operations, and mareting, finance, growth, and more.
You Have
At least 2-3 years of experience in a quantitative analysis role.
BA/BS/MS in Math, Economics, Statistics, Engineering, Computer Science, or other quantitative field preferred (advanced degrees are a plus).
Advanced SQL expertise; experience in a scripting language for analysis (R, Python, etc) is a plus!
Solid understanding of statistical methods.
Ability to deliver on tight timelines and move quicly while maintaining attention to detail.
Wor closely with cross-functional teams to execute on decisions.
Ability to learn new methodologies, adapt to business needs, and to prioritize business goals.
Organized with the ability to wor in a self-guided manner, but nows when to as for help.
Superb communication, collaboration, and organizational sills with a general love of problem solving.</t>
  </si>
  <si>
    <t>yiv, Uraine</t>
  </si>
  <si>
    <t>Non-Exempt*
Schedule: Can be 8a.m. ‚Äì 5p.m. or 7a.m. ‚Äì 4p.m. Monday - Friday.
Capital Systems Analyst
Overall responsibilities include providing systems support for the capital and project management systems within ***.
Roles and Responsibilities:
‚Ä¢ Capital Systems Administration (Planview Enterprise One, Lean it, Project Place, Other)
‚Ä¢ License and user permission management
‚Ä¢ Functional configuration of Planview or other Capital Systems
‚Ä¢ Administer Capital Systems SOX compliance process
‚Ä¢ ServiceNow queue management and ticet resolution including woring with IT on technical issues.
‚Ä¢ Execute monthly financial uploads into Planview
‚Ä¢ Provide System Help to users as well as training and job aids on Capricorn systems
‚Ä¢ MS Power BI dashboard and reporting development and maintenance
‚Ä¢ Participate on Capital Systems projects
‚Ä¢ Create and upeep wor instructions and training documents
‚Ä¢ Provide training to users
‚Ä¢ Translate needs and best practices into tools &amp; systems
‚Ä¢ Facilitate continuous improvement of available tools and methods
Deliverables:
‚Ä¢ Process improvement across the Capital Systems environment
‚Ä¢ Capital System's administration
‚Ä¢ Capital reporting and analysis
‚Ä¢ Structure and methodology for document control and sharing
‚Ä¢ Ongoing systems care to ensure continued value for ***
Education and Experience
‚Ä¢ 3+ years of experience, preferably with software/ systems.
‚Ä¢ 4-year degree
‚Ä¢ Demonstrated system sills and nowledge
‚Ä¢ Understanding of Capital projects, Project Management
Required Sills:
‚Ä¢ Advanced Excel Sills including data analysis, formula functions, pivot tables, etc
‚Ä¢ Quic Learner, self-starter.
‚Ä¢ Technical curiosity for system capabilities. Ability to come up with innovative solutions.
‚Ä¢ MS Power BI Dashboard development
‚Ä¢ High attention to detail
‚Ä¢ Problem solving and decision maing
Desired Sills:
‚Ä¢ SharePoint expertise
‚Ä¢ Excel Macros, VBA
‚Ä¢ MS Project experience
‚Ä¢ ServiceNow queue management
‚Ä¢ Basic Financial sills, especially in project costing
‚Ä¢ Planview (Enterprise One, Lean it, Project Place) nowledge
‚Ä¢ SQL Reporting
‚Ä¢ Ability to Train others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</si>
  <si>
    <t>Advertising Data AnalystHearst Television is seeing an Advertising Data Analyst to join our team.The candidate will be responsible for:? Collaborating with sales, tech and product teams to design, implement and refine state-of-the-art digital dashboards.? Helping to define and drive Hearst Television's data visualization and presentation strategy.? Evaluating existing data sources and related products on a regular basis, performing QA and health checs to ensure data integrity.? Performing ad hoc analysis to support our local sales staff, as well as creating custom visualizations as needed.? Helping to evangelize sales reporting needs and priorities to the product and tech teams.? Defining UI specs and user experience, managing related vendors and scope of wor.? Interpreting data to inform decisions and tell accurate stories to our advertisers.nowledge:? Experience collecting, integrating, and manipulating new data to be fed into BI tools or data laes and a basic understanding of data storage and retrieval architecture.? Strong experience with data analysis and visualization software, e.g. Google BigQuery, Power BI, Domo, Tableau or similar.? SQL, R or other analysis language proficiency preferred.? Experience with digital ad campaign/DMP reporting platforms and metrics.Sills and Abilities:? Strong analytical mindset with a passion for investigative analysis.? Ability to communicate and document processes and analysis, and clearly communicate results to technical and non-technical teammates.? Comfortable interacting with sales teams and occasionally with external clients.? A high level of organization and prioritization; must be able to assess and assign priority to multiple goals, and clearly communicate timelines.? Proven ability to multitas in a fast paced, fluid environment.Experience:? 3 - 5 years experience in a digital analytics or digital ad campaign analysis role.? Project management and goal-setting experience within a digital analytics or analysis environment.Education:Bachelor's degree in relevant field or equivalent experience required.</t>
  </si>
  <si>
    <t>Maret Data Reporting Analyst</t>
  </si>
  <si>
    <t>The Role:
Rou is looing for a Senior Analyst in Advertising Inventory Analytics to play an instrumental role in helping Rou understand its users in the advertising ecoystesm. This role is critical to helping Rou understand its users through A/B testing, deep dive analyses, forecasting, and predictive analytics. Additionally, the successful analyst will be able to tell a compelling data story that reads beyond the numbers and provides strategic insights.
Responsibilities:
Analyze and collaborate cross-functionally to measure reach across the Rou advertising ecosystem
Wor with inventory team to improve supply utilization, optimize supply-side distribution and improve effectiveness of inventory sourcing.
Wor with analytics leads and cross-functional teams to champion a hypothesis-driven culture that rapidly tests, measures and iterates.
Develop reports and provide insights to help Publisher Ad Solutions team be effective and nimble. Create output that tells the story behind the data to non-technical team members.
Actively mae recommendations to the inventory team on tactical and strategic initiatives
Play a crucial role in developing, maintaining, and socializing clear metric definitions
Act as a strategic partner with the Publisher Ad Solutions team to set and deliver on actionable goals and provide strategic guidance on data-driven decisions
Identifying new levers to help move ey metrics
Technical Experience/Qualifications:
5+ years relevant experience in advertising/yield analytics supporting a revenue operations organization
Deep understanding of advertising ecosystem (i.e. DSPs, SSPs, etc.)
Expert in A|B test design
Experience woring within and structuring very large data warehouses (i.e., 'Big Data)
nowledge of statistical distributions and predictive modeling techniques
Expert abilities in SQL
Experience coding in R or Python
Experience creating data visualizations in Tableau, Looer, or other modern visualization tools
Proven trac record of defining and executing ey analyses with minimal supervision
Educational bacground in math, physics, economics, or computer science
#LI-SS1</t>
  </si>
  <si>
    <t>Rou
3.9</t>
  </si>
  <si>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Networs groups.DTCI includes Disney's international media operations and the Company's direct-to-consumer businesses globally, including the upcoming Disney-branded direct-to-consumer streaming service, the Company's ownership stae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segment.Data analysts on the Disney+ Analytics team are analytics partner for the Disney+ product, providing insights to content, mareting, product, and engineering teams.They focus on improving business results through the combination of statistical rigor, data analysis, and fast paced execution with an emphasis on driving actionable business recommendations.Responsibilities:* Business Performance Reporting, Visualization, and Regression Management: Be the primary partner for cross-functional staeholders to understand performance of the platform. When a metric is ahead or behind expectations, dig in to drive meaningful, actionable insights that help the business performance improve or double-down on success.* Deep-Dive Analysis: Analyze user behavioral data to identify patterns, uncover opportunities, and create common understanding of how people are interacting with the platform and content.* Forecasting, and Opportunity Sizing: Both to set goals and help evaluate potential opportunities, this analyst will be tased with forecasting and opportunity sizing. This will help business staeholders evaluate trade-offs in different approaches, and create targets for driving business performance.* Partnership: Partner closely with business staeholders to identify and unloc opportunities, and with other data teams to improve platform capabilities around data modeling, testing platforms, data visualization, and data architecture.Basic Qualifications:* 4+ years of analytical experience.* 2+ years of wor experience using SQL* Experience with Python/R or other statistical programming language a plus* Familiarity with data exploration and data visualization tools lie Tableau, Looer, Chartio, etc.* Understanding of statistics concepts (e.g., hypothesis testing, regression analysis).* Ability to thin strategically, analyze and interpret maret and consumer information.* Strong communication sills, as well as written and verbal presentation sills.Required Education* Degree in an analytical field.About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networs, pars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</si>
  <si>
    <t>Burban, CA</t>
  </si>
  <si>
    <t>Summary Data Analysis, Financial Products basics, Hands on SQL, some Big Data exposure, Messaging formats- hands on data, iterface wor, wored with large systems- SQL- woring with data Candidate has the opportunity to be a contributor to the Citi Marets Data Strategy and contribute towards the goal of increasing revenue by providing ey analyticsMISmetrics for decision maing, whilst also improving regulatory quality and accuracy. The candidate will wor directly with bright and innovative individuals on both the business and technology side, giving broad exposure to front-to-bac trade processing and electronic trading across all asset classes. By being part of the broader Olympus strategy, the candidate can also gain exposure to Big Data ecosystems, Google Cloud Architecture Data Science on one of the largest Data Repositories across the street. ey Responsibilities bull Develop Subject Matter Expertise on the ey data elements that are consumed for reporting data to external and internal clients bull Ensure adherence to and develop best practices supporting Citirsquos Project Management Standards bull Ensure the business reporting needs are met with the most elegant and timely technology solutions bull Ensuring proper development life cycle is followed with artefacts to support Internal Audit and any inquiries bull Gather business requirements, perform detailed analysis, and produce associated functional specifications across multiple functions. bull Go-live support, investigation of issues. bull Participation in large-scale ldquohighly-visiblerdquo SITUAT testing cycles managing technology and business staeholders bull Partner with business technology leads globally to deliver an E2E solution. bull Partner with business, technology and quant staeholders to suggest innovative solutions to existing issues bull Produce implementation approach, timelines, go-live strategy. bull Project management oversight of the deliverables resources distributed across many different technology teams across the front to bac application stac. bull Provide regular updates to senior management in technology, middle office front office bull Training of relevant teams prior to go-live of new business processesproducts, functionality or applications bull Wor as lead business analystproject manager in the Olympus team supporting reporting for external and internal clients bull Wor with Data Governance and Quality teams to understand data issues bull Wor with technology leads across various teams to accomplish the reporting objective bull Wor with various technology leads to ensure the gaps in the data completeness or accuracy are converted into prioritized Boo of Wor items Sills Qualifications bull 10+ years of business data analysis experience in large technology ecosystems bull Significant Business Analysis experience across the full project lifecycle (requirements, design, development, testing and deployment). bull Experience with Global Marets, Private Ban, Payments or Securities Services Product nowledge preferred. Other general Financial Services experience should be coupled with other qualifications in this list. bull Any understanding of regulatory constraints and experience in delivering regulatory projects is extremely desirable (MiFID II, SFTR, SDRE (EMIR, CFTC, Volcer, etc.) but not mandatory bull Front, Middle and Bac Office exposure, if any, will be required bull Exceptional sills on Microsoft Office ndash Excel, Word, Project, Visio, PowerPoint. bull Should be highly analytical and be able to individually to produce needed insights from the data. bull Strong SQL with experience woring with RDBMS such as Oracle, Sybase, Netezza expected bull Experience woring with teams supporting Business Intelligence platforms such as Tableau, QliView, Microstrategy, will be a plus bull A history of delivering against agreed objectives bull Any applications development experience will be helpful. If not as a developer, experience bull Ability to leverage strong interpersonal collaboration sills in a fast-paced team environment bull Ability to multi-tas and wor under pressure bull Ability to pic up new concepts and apply the nowledge. bull Comfortable in presenting suggestions for change and or improving wor flow bull Demonstrated leadership sills at the selected level bull Enthusiastic and proactive approach with willingness to learn bull Excellent analytical and process-based sills, i.e. process flow diagrams, business modelling, and functional design bull Excellent communication sills (there is a requirement to be Business facing) bull Excellent organizational and multi-tasing sills with tremendous attention to detail bull Familiarity or the ability to quicly understand and formulate application level requirements pertaining to complex worflows, or integration with external applications bull Problem-solving and facilitation sills bull Proficient at writing and delivering business requirement documents and presentations bull Proven delivery record of multiple projects involving process change and technology enhancements. bull Proven interpersonal sills with ability to partner and influence across organizational lines bull Self-motivation and prioritization of tass and actions to hit deadlines according to business priorities bull The candidate is expected to be dynamic, flexible with a high energy level as this is a demanding and rapidly changing environment bull Thoroughness and organization is expected, as well as sound judgment. Thans Regards, Deepti Negi Email Deepti.NegiXoriant.Com mailtoDeepti.NegiXoriant.Com Cell 732 640 8181 Xoriant Corporation www.xoriant.com httpwww.xoriant.com 343 Thornall Street Suite 720, Edison, NJ 08837 Disclaimer You are receiving this information as we believe it will be useful for you. If you do not want to receive such information from us in the future, you can clic Unsubscribe Opt - Out mailtoUnsubscribe-eStaffXoriant.Com?subjectUnsubscribe Learn more about our privacy policy here httpswww.xoriant.comprivacy-policy httpswww.xoriant.comprivacy-policy</t>
  </si>
  <si>
    <t>Help us Build the Future of Money
Gemini Trust Company, LLC (Gemini) is a licensed digital asset exchange and custodian. We built the Gemini platform so customers can buy, sell, and store digital assets (e.g., Bitcoin, Ethereum, and Zcash) in a regulated, secure, and compliant manner.
Digital assets and blocchain technology have the power to transform the world for good. This truth, along with our core values, form the bedroc of our company and culture. At Gemini, no job is too small and no project too big as we endeavor to build the future of money. We are a mission-driven, team-based, inclusive, and determined community of thought leaders who invest in each other and the long game. Join us in our mission!
THE DEPARTMENT: FINANCIAL OPERATIONS, &amp; ACCOUNTING
The Financial Operations and Accounting Teams at Gemini are thought leaders in the digital asset accounting and reconciliation space. Our mandate is to bridge the traditional world of finance with the innovation of cryptocurrency products, providing our clients with a best-in-class financial institution experience.
THE ROLE: SENIOR DATA ANALYST
As a member of our data team, you'll shape the way we approach data at Gemini by using your analytical and communication sills to wor with teams across the business. If you pride yourself on being the most organized and meticulous person in the room and love to automate and mae processes more efficient, we'd love to hear from you.
RESPONSIBILITIES:
Partner with business staeholders to research and analyze data-driven insights
Design and maintain complex and digestible dashboards
Automate and streamline reporting for our business metrics and PIs
Continuously improve and organize our data and schemas
Wor with SQL and other database access tools and methods to address business or technical requirements
Enhance and maintenance the capabilities of Business Analytics tools
Audit and validate daily data production processes to ensure critical data deliverables are available to clients the following morning
Assist in creating documentation for data operation worflows, new data requirement specifications, and test cases for QA
MINIMUM QUALIFICATIONS:
Bachelor's degree in relevant field or commensurate wor experience
Excellent Quantitative Analytic Sills
3+ years experience woring with various transactional and/or analytical database systems in a quantitative or analytical role
Advanced nowledge of SQL and Excel
Experience scripting in Unix/Linux environment
Experience with business intelligence reporting tools
Strong written and verbal communications sills
PREFERRED QUALIFICATIONS:
Experience woring collaboratively across different teams and departments
Familiarity with Python, R, or Postgres
nowledge and experience of the finance or trading space
Self-starter, who is both disciplined and accountable for delivering accurate and timely results
The successful candidate will be adaptable, results-focused and can wor individually or as part of a team.
Experience with financial reporting is a plus
It Pays to Wor Here
We tae a holistic approach to compensation at Gemini, which includes:
Competitive base salaries across all departments
Ownership in the company via profit sharing units
Amazing benefits, 401 match contribution, and flexible hours
Snacs, Pers, Wellness Outings &amp; Events
Gemini is proud to be an equal opportunity worplace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now.</t>
  </si>
  <si>
    <t>TSR is a premier National U.S. Staffing company with over 50 years of staffing excellence.Our client, a leading financial company is hiring a Big Data Analyst on a contract basis.Wor Location:Weehawen, NJMust have:Data Science / Big Data ExperienceRecent hands on experience w/ Alteryx and PythonUndergraduate degree in Computer Science or Data ScienceExcellent communication sillsHighly preferred: DataRobot experienceYour roleDo you enjoy consulting and woring on digital transformation projects? Are you looing for a unique opportunity to contribute to the firm's accelerating digital transformation? Are you passionate about new technologies lie: Artificial Intelligence, Machine Learning, Cognitive Automation, Advanced Analytics, Blocchain.Do you have hands on experience w/ Alteryx and Python?Your teamYou will be woring in the brand new Digital Practice unit based in Weehawen. We are a dynamic and diverse team of transformation professionals with focus on emerging technology transformation. This unit is part of the broader newly created Group Internal Consulting department.Our practice teams help our firm's business functions implement their digital strategy and accomplish their ambitions in the areas of emerging technologies lie Artificial Intelligence (AI), Advanced Data Analytics, Cognitive Automation and Blocchain. The Digital Practice is at the intersection of business, technology and innovative thining. We accompany functions across all businesses to build a sustainable transformation; combining the power of emerging technologies with a profound understanding of the firm's businesses. The team wors in in close collaboration with the different functions, business divisions and external parties to achieve its goals.Your expertise* At least 3 years of hands on consulting experience with a prominent or boutique consulting firm, with recent projects focused on digital transformation and new technologies.* nowledge and hands on woring experience in one or more of the following areas: Artificial Intelligence, Advanced Analytics, Cognitive Automation, Blocchain.* Recent hands on experience w/ Alteryx and Python* Strong data analytical bacground, attention to detail along with structured organization and planning sills.* Highly driven and motivated with a can-do attitude and eager to learn and to solve complex problems.* A strong written and verbal communicator, able to adapt and networ across a global organization to wor well with the team and to present well to staeholders.A plus:* Experience with any of these tools is a plus: DataIU, Tableau, DataRobot, Worfusion, re:infer, Teneo, AmeliaEducation:* Undergraduate degree: Computer Science, Data Science from a top tier universityPlease contact me directly if you are interested in learning more about this opportunity or to discuss our referral program if you now anyone that may be interested.</t>
  </si>
  <si>
    <t>Weehawen, NJ</t>
  </si>
  <si>
    <t>OverviewThe Data Analyst is a new position in NADAP's CareerCompass Program. If you are looing to wor closely with the management team of a Career Assessment and Worforce program to shape procedures through data analytics and improve processes to help program operations more efficiently connect individuals to goal setting and career opportunities, this may be just for you!CareerCompass provides orientation, comprehensive and individual employability assessments and service coordination for adults 25 years of age and older. It is one component in HRA's initiative to address the unique needs of improving employment and training outcomes in NYC. As the first step in HRA's programming, CareerCompass will identify and connect individuals to education, training and/or employment..The Data Analyst position is an exciting opportunity to support the CareerCompass program by conducting data reporting, analysis, and quality assurance using various systems. The Data Analyst is vital in helping the program meet goals and performance milestones, while looing at both clients and staff trends.ResponsibilitiesThe Data Analyst will analyze large datasets and provide reports on a wide range of subjects. They will create data dashboards, reports, and visualizations to highlight trends and collaborate with the management team on prioritizing business needs based on this information. They will see out and acquire data sources and brainstorm strategies on optimizing efficiency for client services using programmatic data. The Data Analyst will also handle queries and present their findings to audiences.The Data Analyst will have strong analytical sills, with the ability to collect, organize, and analyze significant amounts of information with accuracy. They will be nowledgeable in descriptive and predictive statistics, including regression and bell curve. A member of the program management team, this position is vital in the success of the program and in meeting goals established by the funding source.NADAP provides a positive wor environment in a rapidly growing program with many opportunities for advancement. Along with cultural diversity, variety in wor, and the option of paid training for staff development, NADAP caters to an exceptional wor experience.Qualifications* Bachelor's degree required, preferred degree in mathematics, statistics, computer science, or information management* Minimum of 3 years of consistent wor history/experience* Proven performance in analyzing data and providing solutions for efficiency* Excellent Microsoft Office Suite sills* Excellent oral, written, and customer service sills* Ability to wor both independently and in a group setting* Ability to wor in a deadline-driven environment* Strong critical thining sills and attention to detail</t>
  </si>
  <si>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Networs groups.DTCI includes Disney's international media operations and the Company's direct-to-consumer businesses globally, including the upcoming Disney-branded direct-to-consumer streaming service, the Company's ownership stae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segment.Regional teams in Disney Streaming partner with local content, mareting, business, and data partners to inform decision-maing at scale. As Principal Data Analyst for DSS LATAM Analytics, you will be the direct partner to the regional LATAM Disney+ team, woring hand-in-hand to: ensure widespread communication of insights, reports, and tools; highlight best practices; identify and anticipate opportunities for data-driven decision-maing; and lead project teams to achieve critical objectives by driving close collaboration between organizations.Responsibilities:* Partnership: Be the connection between the Disney Streaming data teams and the LATAM data team, influencing and coordinating between teams to facilitate communication and consistently deliver high quality results.* Project Management: Plan, trac,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nowing the right approach: adapting existing tools and algorithms in novel ways, or building capability from scratch. eep abreast of emerging technologies and ensure that analytical approaches are designed to incorporate new platforms and trends.* Hands-on Analysis: Conduct complex targeted ad hoc descriptive and statistical analysis to inform regional decision-maing to address critical and strategic issues.* Leadership: Mentor junior and senior members of the team to improve their sills and nowledge. Serve as the subject matter expert in relevant technical areas.Basic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lie Tableau or Looer* Excellence in communicating technical results to non-technical audiences. Experience in presenting to executive audiences is strongly preferred.* Ability to thin strategically, and analyze and interpret maret and consumer information* Strong interpersonal and relationship management sills particularly with technical or engineering functions* Excellent judgement in selecting methods and/or techniques to resolve issues and challenges.Preferred Qualifications:* Experience with streaming services is a plus!Preferred Education* Advanced degree (PhD or MS) in an analytical field or equivalent experience preferred.About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networs, pars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</si>
  <si>
    <t>Job Description
Our NY office is seeing a proven data leader whose primary responsibility will be to provide reporting support and coordination to one of our legal teams. This role will provide reporting support directly to our team, and audit data to ensure that the legal team is preparing, tracing, and updating our proprietary Fragomen database in real time.
Fragomen is the leading firm dedicated exclusively to immigration services worldwide. Our more than 50 offices and over 4,000 employees are strategically located in ey commercial centers throughout the Americas, Europe, Asia Pacific, the Middle East and Africa. This expansive reach allows us to provide services in more than 170 countries. A Fragomen career gives you the opportunity to wor with a smart, motivated and diverse peer group.
As a Data Analyst, you will:
Coordinate the preparation, timely running, and delivery of regular and ad-hoc reporting to various team accounts
Provide reporting support to attorneys, paralegals and clients relating to tracing the preparation and filing of immigration petitions and applications
Gain an understanding of immigration terminology and procedures and apply that understanding to running and delivery reports
Maintain a library of reports including requirements and data points that are regularly delivered to both internal legal teams as well as directly to clients
Act as a liaison between legal teams and corporate reporting teams to gather ad hoc reporting requirements and develop customized reporting solutions to meet client specific needs
Arrange and display data to legal team to ensure completeness and accuracy of data
Run and present scheduled audit reports to legal team to identify data gaps or inaccuracies
Identify data points which are needed to resolve reporting tass or problem spots in conjunction with the legal team‚Äôs input
Benchmar data points and team process improvements to assist in building future reporting and audit mechanisms to ensure the accurate and continuous maintenance of records in real time
Perform ad-hoc reporting and exploratory data analysis upon request
Assist in identifying problems in logic or efficiency in the data and reports
Resolve questions and ensure issue resolution as they relate to reports and reporting systems
Wor with legal teams to understand the flow of data and how the data is stored and used and apply that understanding to how reports are run and delivered to client teams
Utilize independent judgement to identify gaps in data, incorrect data, or incomplete data and wor both independently and with the legal team to identify mechanisms to correct these deficiencies
Maintain a high sense of urgency and commitment to meet deadlines while meeting customer requirements
Adhere to strict delivery schedules and timelines to ensure timely report delivery
Let‚Äôs tal if you have the following
A passion for understanding what problem you are solving, why you are solving it, and who you are solving it for
1-3 years of experience providing reporting support in a professional office environment using SAP Business Objects/Web Intelligence (WEBI) preferred.
At least 1-3 years of experience using Excel, preferably in a legal or professional services environment.
Must have advanced experience woring in MS Excel, including demonstrated use of filters, conditional formatting, pivot tables and formulas, index matches
Demonstrated computer sills in MS Office
Exceptional ability to visually present and communicate data, analyses and findings.
Ability to create and optimize database objects (tables, stored procedures, views, etc.) necessary to support reporting systems.
Hands-on experience with Tableau, or similar data visualization and dashboarding tools, is a plus.
Ability to access data from multiple sources and formats and standardizing it
Ability to multi-tas in a fast-paced environment with tight deadlines
Meets assigned deadlines and communicates progress to supervisors
Communicates both verbally and in writing clearly and accurately and adheres to client and firm confidentiality and privacy
Responds timely and effectively to client and team requests and nows when to escalate
Strong customer service sills to both internal and external clients
Excellent attention to detail
Strong organization sills
Critical thining and problem-solving abilities
Ability to wor independently, as a member of a team and under supervision
BS degree preferred (ideally in Information Technology, Computer Science, Engineering, or related field)
ABOUT US
Fragomen is the world‚Äôs leading single-focus provider of immigration guidance and support, baced by the best resources in the immigration services industry. The firm has more than 50 offices and over 4,000 employees located in ey commercial centers throughout the Americas, EMEA and Asia Pacific. Fragomen offers immigration support in more than 170 countries.
The firm is structured to support all aspects of immigration, including strategic planning, compliance, government relations, reporting, and case management and processing. We represent a broad client base ranging from individuals and emerging businesses to many of the world‚Äôs leading multinational corporations.</t>
  </si>
  <si>
    <t>Job Requisition Number:82982
At Bloomberg, our products are fueled by powerful information. We combine data and context to paint the whole picture for our clients, around the cloc from around the world. In Global Data, we are responsible for delivering this data, news and analytics through innovative technology - quicly and accurately.
Climate change, regulatory pressures, the importance of human capital and diversity are just a few critical factors global investors consider to best identify riss and opportunities. Environmental, Social, and Governance (ESG) data is crucial for our clients providing deeper intelligence than conventional financial analysis.
As a team, we are responsible for enhancing and reporting Environmental, Social and Governance related content for the Bloomberg Terminal, plus reported on and normalized metrics, ey analytical ratios, industry-specific metrics and proprietary scores. We display ESG and Fundamental data together, baced by news for context. More than 320,000 business leaders rely on the real time financial information available on the Bloomberg Professional Service, and your passion and expertise for sustainable investing will have tremendous impact on our growing product offering.
The Role:
You will leverage your demonstrated technical expertise, nowledge of the financial marets, and understanding of clients needs to enhance our data products and generating premium content. You will wor across data teams and departments to optimize worflows to increase automation and improve internal operations ensuring quality and timely data. As a technical leader in the organization, you will be trusted to deploy code to production, ensure best practices are adhered to, and mentor others.
Well trust you to:
Combine subject-matter-expertise and technical sills to research new data sets to expand coverage and generate premium content
Design statistical methods to perform quality control of our products
Analyze internal processes to identify opportunities for improvement, as well as devise and implement new innovative worflow solutions to improve the time to maret/quality/create efficiency in your dataset
Build database schema and maintain worflow configurations for critical functions such as acquisition, worlist management, and quality control
Contribute to the creation of best practices and guidelines for governance
Utilize data visualization sills to report on results of on-going operations and projects, as required
Collaborate extensively with internal staeholders (primarily Core Product, Technical Operations, Engineering, and Sales)
Engage with internal and external users to resolve inquiries in a timely manner
Provide mentorship to data analysts on team
Youll need to have:
A bachelor's degree, preferably with combined studies in Information Systems and Finance or related business and, STEM fields
Established presence in virtual development communities such as GitHub, Stac Overflow, and HacerRan
Proven ability to use technology to innovative data products and processes
Applied proficiency with one or more programming/scripting languages (e.g. Python, R, JavaScript, Java) as well as SQL
Experience using statistical and machine learning methods to solve real-world problems
Experience using data visualization tools such as Tableau or QliSense
Excellent written and verbal communication sills, especially when explaining technical processes and solutions to business staeholders and management
Strong attention to detail and high degree of demonstrated decision-maing and problem solving sills
Ability to wor independently as well as in a team environment
Ability to influence others and lead change
Applied proficiency with software engineering best practices
Experience training and mentoring others
Legal authorization to wor full-time in the United States and will not require visa sponsorship now or in the future
Wed love to see:
An advanced degree in Business, Computer Science or Engineering
Experience woring in an Agile development team
Project management sills and/or experience, CAPM, PMP and/or CSM preferred
Does this sound lie you?
Apply if you thin we're a good match. We will be in touch to let you now what the next steps are.
We are an equal opportunity employer and value diversity at our company. We do not discriminate on the basis of race, religion, color, national origin, gender, sexual orientation, age, marital status, veteran status, or disability status.</t>
  </si>
  <si>
    <t xml:space="preserve">51-88 </t>
  </si>
  <si>
    <t>About Ro
Founded in 2017, Ro is a patient-driven telehealth company that puts you in control of your health. We‚Äôre patients, just lie you, building technology to mae healthcare accessible, affordable, and maybe even enjoyable. Ro powers three digital health clinics -- Roman for men‚Äôs health, Rory for women‚Äôs health, and Zero for fighting smoing addiction -- as well as Ro Pharmacy, a simple and affordable online pharmacy where every medication is 5 per month. The company‚Äôs nationwide networing of physicians and pharmacies provides a personalized, end-to-end healthcare experience from online treatment to the delivery of medication and ongoing care. Ro was named #2 in Wellness on Fast Company‚Äôs 2019 list of the World‚Äôs Most Innovative Companies, and listed by Inc. Magazine as a Best Place to Wor in 2020.
We are looing for a Data Analyst, Revenue Analytics, to own all accounting and financial data across Ro. The core responsibilities will be leveraging data to improve Ro‚Äôs Accounting and FP&amp;A capabilities, design production data models for financial tracing, assist in data-intensive FP&amp;A projects, and augment our in-house financial analytics engines. This individual is well-versed in accounting principles and excited to leverage their technical sills (esp. SQL) to enable the highest quality in financial reporting systems. They‚Äôll own and lead projects from start to finish and are very capable of distilling details into clear forms of communication for audiences with varying levels of technical and financial bacgrounds.
If you thin this position sounds lie it could be a fit for you, please consider Ro Data‚Äôs pitch to prospective candidates.
What you'll Do:
Own the accuracy and accessibility of financial data at Ro. This data comes from many different sources and is used by many different groups, from FP&amp;A to Accounting to Operations.
Own the execution of FP&amp;A analyses that are data intensive and require careful attention to detail
Design production data models for accurate/complete financial tracing. Ro is a very dynamic place and new features (and even new platforms) are being launched all of the time!
Leverage data to improve Ro‚Äôs Accounting and FP&amp;A capabilities across all products and initiatives
Offer your technical expertise in preparation and analysis of Finance‚Äôs Revenue reporting and communication to upper management.
Lead the expansion, maintenance, and reconciliation of our in-house financial consolidation engine.
Manifest a data-driven culture within the Finance team by ensuring that all reporting and decisions accurately utilize the most powerful data available
Partner with product/engineering to design testing for new financial data models
Liaise between Data and Finance teams to independently own projects/goals while multi-tasing in a fast paced environment
Build out data availability for your team through new tooling, reporting, and BI capabilities
What you'll bring to the team:
Strong experience woring with financial data
Strong SQL abilities
Solid nowledge of core accounting, especially revenue accounting
Experience using BI tools (ours is Looer) to effectively convey information
Empathy with others who use your wor
Strong problem solving sills, analytical aptitude, and numerical dexterity
Demonstrated trac record of project ownership
Bonus Points:
Netsuite exposure
Experience building out BI tools (lie Looer)
Basic coding
Unix dexterity
Experience designing data models
Benefits &amp; Pers:
Full medical, dental, and vision insurance + OneMedical membership
Healthcare and Dependent Care FSA
Commuter benefits
401()
Unlimited PTO
Fitness reimbursement
Paid maternity/parental leave
We welcome qualified candidates of all races, creeds, genders, and sexuality to apply.
See our California Privacy Policy here.</t>
  </si>
  <si>
    <t>OverviewAt Perficient you'll deliver mission-critical technology and business solutions to Fortune 500 companies and some of the most recognized brands on the planet. And you'll do it with cutting-edge technologies, thans to our close partnerships with the world's biggest vendors. Our networ of offices across North America, as well as locations in India and China, will give you the opportunity to spread your wings, too.We're proud to be publicly recognized as a "Top Worplace" year after year. This is due, in no small part, to our entrepreneurial attitude and collaborative spirit that sets us apart and eeps our colleagues impassioned, driven, and fulfilled.Perficient currently has a career opportunity for a Data Analyst - Data Aquisition / Lineage Consultatnt in our NYC office.Responsibilities* Collects requirements* Obtains the data fields for lineage* Obtains read access for the team ( including location of source code , what coding language etc)* Data Catalging/Data ProfilingQualifications* 7-10 Years of relevant wor experience required.* Data cataloging/data profiling experience.* SQL Server, DB2, Oracle* Must have nowledge of lineage and financial industry, technical metadata layer* Possess expertise in writing and tuning, view, stored procedures, and functions.* Strong problem-solving, interpersonal, written and oral communications sills with demonstrated ability to simultaneously adjust to changing priorities, successfully completing multiple tass.* Able to prepares deliverables such as source-to-target mappings; transformation rules documentation.Perficient full-time employees receive complete and competitive benefits. We offer a collaborative wor environment, competitive compensation, generous wor/life opportunities and an outstanding benefits pacage that includes paid time off plus holidays. In addition, all colleagues are eligible for a number of rewards and recognition programs including billable bonus opportunities. Encouraging a healthy wor/life balance and providing our colleagues great benefits are just part of what maes Perficient a great place to wor.More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 enables clients to improve productivity and competitiveness; grow and strengthen relationships with customers, suppliers and partners; and reduce costs. Perficient's professionals serve clients from a networ of offices across North America and offshore locations in India and China. Traded on the Nasdaq Global Select Maret,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</si>
  <si>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OverviewAt Perficient you'll deliver mission-critical technology and business solutions to Fortune 500 companies and some of the most recognized brands on the planet. And you'll do it with cutting-edge technologies, thans to our close partnerships with the world's biggest vendors. Our networ of offices across North America, as well as locations in India and China, will give you the opportunity to spread your wings, too.We're proud to be publicly recognized as a "Top Worplace" year after year. This is due, in no small part, to our entrepreneurial attitude and collaborative spirit that sets us apart and eeps our colleagues impassioned, driven, and fulfilled.Perficient currently has a career opportunity for a Data Analyst - Data Scanning utilizing Rochade in our NYC office.Job Overview:The role of the Business Consultant is for individuals passionate about identifying and delivering the right Business solution for each client. Our Business Consultants have a een Business orientation with an understanding of how technology can be effectively applied to meet a variety of Business needs.Our Business Consultants fill a number of different roles on our project teams woring with a variety of technologies for a wide range of clients. The specific responsibilities vary for each client and each project. ey to the success of our Business Consultants is the willingness and desire to quicly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mae decisions about their future IT direction. Once a project has begun, the Senior Business Consultant will facilitate ey requirements with staeholders and customers using standard and User Experience techniques. The Senior Business Consultant may be responsible for functional designs, detailed designs and system mapping, wireframes, requirement specifications, and prototypes.The Senior Business Consultant wors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Consultants.ResponsibilitiesData Scanning team* They connect to the client server and pull the data via Becubic or Rochade and fetch the metadata and then send to stitching for lineage.* Rochade auto creates the lineage* If Becubic, then have to create lineage manually in stitching* Data cataloging/data profiling* SQL Server, DB2, Oracle* Must have nowledge of lineage and financial industry, technical metadata layerSills needed for DB Analyst specific:Data ScanningData Profiling"QualificationsData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 closely with business analysts to identify and specify complex business requirements and processes. May co-ordinate the activities of the section with the client area and other IT sections (e.g., data base, operations, technical support). Wor in conjunction with the data architect/modeler on the data warehouse reporting solution. Possess expertise in writing and tuning, view, stored procedures, and functions. Strong problem-solving, interpersonal, written and oral communications sills with demonstrated ability to simultaneously adjust to changing priorities, successfully completing multiple tass. Prepares deliverables such as source-to-target mappings; transformation rules documentation. 7-10 Years of relevant wor experience required.Perficient full-time employees receive complete and competitive benefits. We offer a collaborative wor environment, competitive compensation, generous wor/life opportunities and an outstanding benefits pacage that includes paid time off plus holidays. In addition, all colleagues are eligible for a number of rewards and recognition programs including billable bonus opportunities. Encouraging a healthy wor/life balance and providing our colleagues great benefits are just part of what maes Perficient a great place to wor.More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 enables clients to improve productivity and competitiveness; grow and strengthen relationships with customers, suppliers and partners; and reduce costs. Perficient's professionals serve clients from a networ of offices across North America and offshore locations in India and China. Traded on the Nasdaq Global Select Maret,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</si>
  <si>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OverviewAt Perficient you'll deliver mission-critical technology and business solutions to Fortune 500 companies and some of the most recognized brands on the planet. And you'll do it with cutting-edge technologies, thans to our close partnerships with the world's biggest vendors. Our networ of offices across North America, as well as locations in India and China, will give you the opportunity to spread your wings, too.We're proud to be publicly recognized as a "Top Worplace" year after year. This is due, in no small part, to our entrepreneurial attitude and collaborative spirit that sets us apart and eeps our colleagues impassioned, driven, and fulfilled.Perficient currently has a career opportunity for a Senior Business Consultant in our NYC office.Job Overview:The role of the Business Consultant is for individuals passionate about identifying and delivering the right Business solution for each client. Our Business Consultants have a een Business orientation with an understanding of how technology can be effectively applied to meet a variety of Business needs.Our Business Consultants fill a number of different roles on our project teams woring with a variety of technologies for a wide range of clients. The specific responsibilities vary for each client and each project. ey to the success of our Business Consultants is the willingness and desire to quicly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mae decisions about their future IT direction. Once a project has begun, the Senior Business Consultant will facilitate ey requirements with staeholders and customers using standard and User Experience techniques. The Senior Business Consultant may be responsible for functional designs, detailed designs and system mapping, wireframes, requirement specifications, and prototypes.The Senior Business Consultant wors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Wors closely with client management to identify and specify complex business requirements and processes. Researches and evaluates alternative solutions and maes recommendations.Top three sills: Data Catalog, Informatica IDC, Informatica EDC Build stitching linage inside data catalog tool‚Ä¢ Must have nowledge of lineage and financial industry, technical metadata layer‚Ä¢ ASG DI or shade tool, IBM ISG/Watson, Informatica IMM or ECD (data lineage tools)Sills Needed for Application Analyst:ASG Rochade, BecubicData LineageData Stitching"QualificationsPerson will be a part of Data Stitching Team : Responsible for the design, development, coding, testing, debugging and documentation of applications to satisfy the requirements of one or more user areas. May include hands-on new development as well as support, maintenance or enhancement of existing applications. Wors closely with client management to identify and specify complex business requirements and processes. Researches and evaluates alternative solutions and maes recommendations. Top three sills: Data Catalog, Informatica IDC, Informatica EDC Build stitching linage inside data catalog tool ‚Ä¢ Must have nowledge of lineage and financial industry, technical metadata layer ‚Ä¢ ASG DI or shade tool, IBM ISG/Watson, Informatica IMM or ECD (data lineage tools) Sills Needed for Application Analyst: ASG Rochade, Becubic Data Lineage Data Stitching"Perficient full-time employees receive complete and competitive benefits. We offer a collaborative wor environment, competitive compensation, generous wor/life opportunities and an outstanding benefits pacage that includes paid time off plus holidays. In addition, all colleagues are eligible for a number of rewards and recognition programs including billable bonus opportunities. Encouraging a healthy wor/life balance and providing our colleagues great benefits are just part of what maes Perficient a great place to wor.More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 enables clients to improve productivity and competitiveness; grow and strengthen relationships with customers, suppliers and partners; and reduce costs. Perficient's professionals serve clients from a networ of offices across North America and offshore locations in India and China. Traded on the Nasdaq Global Select Maret,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</si>
  <si>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force
4.1</t>
  </si>
  <si>
    <t>Who we are
Criteo (NASDAQ: CRTO) is the global technology company powering the worlds mareters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now and serve their customers.
As a member of the Brand Analytics team, a part of the rapidly expanding Criteo Retail Media Platform, you will utilize our MASSIVE set of shopper data to provide actionable insights and recommendations for some of the largest consumer brands in the US. With a networ that includes many of the largest US retailers (Walmart, Best Buy, Target, Macy's...) we leverage our unique position to provide our brand advertisers with visibility into shopper behavior, maret trends, and product performance that can't be found anywhere else. The scope of this role involves technically rigorous wor, including the use of leading-edge data analysis technologies and daily interaction with other cross-functional business units and external clients.
Criteos high-growth business model brings both opportunities and challenges. This position requires woring with large sets of data to solve complex business problems by thining strategically and proposing innovative solutions. The ideal candidate functions with minimal oversight and has the ability to learn new concepts quicly.
What you'll do
Be a part of the Brand Analytics team under Criteo Retail Media
Build tools and reports using Python, query languages (Hive/Presto/Vertica/SQL), Tableau, and other technologies to satisfy the needs of internal and external clients
Focus on creating scalable solutions that give autonomy to the end-user and minimize ad hoc wor
Serve a central role with a global scope that bridges the gap between Sales &amp; Operations and Research &amp; Development
Identify high-value business, insight, and reporting needs then prioritize, scope, and build solutions
Who you are
Bachelors degree or higher in a quantitative field (Data Science, Engineering/Computer Science, Economics, Mathematics, Statistics, Finance, etc.)
1+ year wor experience with a SQL-lie query language, Python, and/or R
Clear communicator who can explain and understand complex problems while dealing with both non-technical and highly-technical teams
Ability to structure and solve difficult problems with minimal supervision
Intellectual curiosity coupled with exceptional attention to detail
Why you'll love us
At Criteo, life is full of contagious energy, hard wor, passion and the occasional scooter race.
Everything at Criteo is driven by the hunger to succeed and fueled by a little bit of madness.
Criteo has many pers: full covered health care &amp; life insurance, gym allowance, and a well-stoced itchen!
Every office is filled with equal measures of hard wor and playfulness. From yoga to rooftop parties, early morning ale smoothies to late night araoe sessions we do it all, together!
At Criteo, we dare to be different. We believe that diversity fuels innovation and creates an energy that can be seen and felt all over Criteo. We champion different perspectives and are committed to creating a worplace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clicing the "Apply" button you expressly give your consent.</t>
  </si>
  <si>
    <t>Summary:
The International Equity Group manages ~8bn in equity portfolios using a fundamental stoc picing approach. The team builds investment portfolios comprised of companies which are profitable, growing, and trade at attractive valuations.
The team is looing for a Portfolio Data Analyst to wor closely with the portfolio manager to integrate both internal and external data into the investment process. The ideal candidate will be comfortable with investment metrics as well as data sets, in order to help develop a maret and portfolio view.
Responsibilities:
Serve as the coordinator and consolidator of all data sets created and consumed by the team, including maret data (Bloomberg, etc.) as well as analytical tools (Excel, Tableau, etc.). Though the Portfolio Data Analyst will be primarily woring with one Portfolio Manager, s/he will have the opportunity to wor with various members of the team on a range of issues, including:
Implementing a Research Management System (RMS) including the creation and implementation of Standard Operating Procedures (SOPs).
Aggregate maret data and holdings information as inputs into optimal portfolio construction and ris management.
Wor with analysts to deepen the use of data by the team‚Äôs Analysts and Portfolio Managers.
Help with producing and publishing maret research to share with clients via presentation and White Papers.
Strengthen and improve existing processes around ESG information and broer use.
Requirements:
2+ years of experience in IT, business and/or financial analysis.
Familiarity with basic financial principles and metrics including financial statements and ratios, as well as economic and maret data.
Applicants must be systems- &amp; process-oriented. Experience in project management a plus as well as having above-average nowledge of Microsoft Excel, Bloomberg &amp; Tableau.
The ideal candidate will be detail oriented, a quic learner, and een to wor at the heart of the portfolio management process. S/he will demonstrate initiative, be a problem solver, and have the confidence to as difficult questions.
Neuberger Berman is an equal opportunity/affirmative action employer. The Firm and its affiliates do not discriminate in employment because of race, creed, national origin, religion, age, color, sex, marital status, sexual orientation, gender identity, disability, citizenship status or protected veteran status, or any other characteristic protected by local, state, or federal laws, rules, or regulations. If you would lie to contact us regarding the accessibility of our website or need assistance completing the application process, please contact onlineaccommodations@nb.com.
Learn about the Applicant Privacy Notice.</t>
  </si>
  <si>
    <t>Fidelity Investments, BlacRoc, Putnam Investments</t>
  </si>
  <si>
    <t>Duration: 5 Months
Schedule: Can be 8a.m. ‚Äì 5p.m. or 7a.m. ‚Äì 4p.m. Monday - Friday.
Capital Systems Analyst
Overall responsibilities include providing systems support for the capital and project management systems within Client.
Roles and Responsibilities:
‚Ä¢ Capital Systems Administration (Planview Enterprise One, Lean it, Project Place, Other)
‚Ä¢ License and user permission management
‚Ä¢ Functional configuration of Planview or other Capital Systems
‚Ä¢ Administer Capital Systems SOX compliance process
‚Ä¢ ServiceNow queue management and ticet resolution including woring with IT on technical issues.
‚Ä¢ Execute monthly financial uploads into Planview
‚Ä¢ Provide System Help to users as well as training and job aids on Capricorn systems
‚Ä¢ MS Power BI dashboard and reporting development and maintenance
‚Ä¢ Participate on Capital Systems projects
‚Ä¢ Create and upeep wor instructions and training documents
‚Ä¢ Provide training to users
‚Ä¢ Translate needs and best practices into tools &amp; systems
‚Ä¢ Facilitate continuous improvement of available tools and methods
Deliverables:
‚Ä¢ Process improvement across the Capital Systems environment
‚Ä¢ Capital System‚Äôs administration
‚Ä¢ Capital reporting and analysis
‚Ä¢ Structure and methodology for document control and sharing
‚Ä¢ Ongoing systems care to ensure continued value for Corning
Education and Experience
‚Ä¢ 3+ years of experience, preferably with software/ systems.
‚Ä¢ 4-year degree
‚Ä¢ Demonstrated system sills and nowledge
‚Ä¢ Understanding of Capital projects, Project Management
Required Sills:
‚Ä¢ Advanced Excel Sills including data analysis, formula functions, pivot tables, etc
‚Ä¢ Quic Learner, self-starter.
‚Ä¢ Technical curiosity for system capabilities. Ability to come up with innovative solutions.
‚Ä¢ MS Power BI Dashboard development
‚Ä¢ High attention to detail
‚Ä¢ Problem solving and decision maing
Desired Sills:
‚Ä¢ SharePoint expertise
‚Ä¢ Excel Macros, VBA
‚Ä¢ MS Project experience
‚Ä¢ ServiceNow queue management
‚Ä¢ Basic Financial sills, especially in project costing
‚Ä¢ Planview (Enterprise One, Lean it, Project Place) nowledge
‚Ä¢ SQL Reporting
‚Ä¢ Ability to Train others</t>
  </si>
  <si>
    <t>Impat Advisors is a brand new (2018), NYC based Data Analytics advisory firm dedicated to providing easy and affordable analytics solutions for growing companies. We wor across a wide range of industries including Ecommerce, Retail, Finance, Tech, Baning and Agriculture and our clients include startups hitting their stride as well as established members of the Fortune 500.
Our consultants manage complex priorities across many, internal and external, projects.
You will initially be apprenticed with one of our partners to pic up our business intelligence and woring methodologies. Once you‚Äôve shown an ability to tae ownership over worstreams to an expected level of quality you will begin to play a project management role. You will be managing ey client facing and development resources and you will learn how to wor to achieve client goals through successful understanding and coordination of development.
If all that goes well, you will become the client facing expert on data analytics implementation projects.
You have the opportunity not just to join our growing international team but also to tae on a leading role as we build our business through creating high impact results for our clients.
ey Responsibilities:
Every day is different, but here's a sample of what you can expect to experience and accomplish:
eep inventory of client goals and challenges.
Understand client goals and use data in an automated way to achieve them.
Design and implement complex algorithms to generate metrics.
Manage the report production cycle, from data sourcing to metric verification.
Learn to manage expert development resources to execute on client goals
Assist in business development activities as necessary. Occasional travel
ey Requirements:
Bachelor's Degree
Proficiency with Microsoft Excel, Word, and PowerPoint.
SQL experience is a plus.
Desire to master SQL, Tableau and other business intelligence tools.
Excellent written and verbal communication sills.
Active listening
Ability to wor both independently and as part of a team in a multi-tas environment with attention to detail.
Ability to wor under pressure and eep many competing priorities in order.
Ability to learn quicly in a self-directed manner.
Excellent wor ethic, including a desire to learn continuously.
Things You'll Lie About Impat Advisors:
1. We value and encourage creative thining &amp; intellectual curiosity.
2. You'll have a very clear understanding of how your wor matters to the company.
3. You'll find interesting new challenges every day on the forefront of data analysis.
4. You'll be part of a passionate team with broad sills and interests.
5. We offer competitive salaries, excellent benefits, and a relaxed wor environment with plenty of pers.
6. We offer an opportunity to help grow a team from scratch - exciting and challenging woring environment!
Your resume should include clear quantification of your achievements.
Our interview process consists of the following steps:
1. Group interview technical test examining:
Excel Sills
Business Writing Sills,
Causal Model Sills
SQL Aptitude
2. Screening interview
3. Culture Interview
4. Decision on Offer
*** This role does not provide H1B Visa Sponsorship or suit F-1 Visa holders.
*** Relocation assistance is not available for this position.</t>
  </si>
  <si>
    <t>impat Advisors</t>
  </si>
  <si>
    <t>Mareting Data Analyst</t>
  </si>
  <si>
    <t>Mareting Data Analyst
We are a leading U.S. challenger ban built to meet the needs of people with unique lives who have been overlooed by the traditional baning industry. Our proprietary Current Core technology allows us to provide premium baning services for everyone, regardless of age or income, and improve the financial outcomes of our members without overdraft fees, minimum balance requirements, or hidden fees. We give members up to two days faster direct deposit paychecs, access to 55,000 free ATMs worldwide as well as 24/7 member support 365 days a year.
We're looing for a Mareting Data Analyst to provide insights using both mareting and product data to help efficiently drive growth. The ideal candidate will be responsible for the day-to-day data analytics of all mareting campaigns identifying new opportunities for growth. They will be responsible for building predictive models to ensure user acquisition campaigns are driving high quality users efficiently and re-engagement campaigns are being deployed effectively. This role is critical to ensuring that mareting efforts are effectively tied to company PIs. The ideal candidate is a self-starter who is solutions-oriented, thrives under pressure, enjoys fast-paced wor and is motivated by success.
Requirements:
4+ years of data analytics experience, including 2-4 years of hands-on experience analyzing data centered around customer acquisition, retention and growth.
Candidates will have experience with mareting operations, attribution, and predictive modeling using large data sets.
Ability to write and execute complex SQL queries using multiple joins and window functions, along with other scripting languages a plus (Python, R).
Problem-solving sills, with the ability to come to rigorous and defensible solutions to complex and open-ended problems
Ideal candidates will be familiar with pulling data from third party sources including Faceboo, Google, Snapchat, and other ad networs combined with internal databases and third-party platforms such as Looer, Adjust, Appflyer, Branch, Amplitude, Mixpanel, Leanlplum, Braze etc.
Bonus:
Experience building multi-touch attribution models and/or Media Mix Modeling, including influencer, podcasts, TV, and OOH campaigns.</t>
  </si>
  <si>
    <t>The Data/Information Mgt Analyst is a strategic professional who stays abreast of developments within own field and contributes to directional strategy by considering their application in own job and the business. Recognized technical authority for an area within the business. Requires basic commercial awareness. There are typically multiple people within the business that provide the same level of subject matter expertise. Developed communication and diplomacy sills are required in order to guide, influence and convince others, in particular colleagues in other areas and occasional external customers. Significant impact on the area through complex deliverables. Provides advice and counsel related to the technology or operations of the business. Wor impacts an entire area, which eventually affects the overall performance and effectiveness of the sub-function/job family. Responsibilities: This function covers incumbents responsible for various data activities, which include database administration, data analysis, maintenance, data quality, and database management or database architecture / design engineering Day-to-day focus is on resolution of complex problems or transactions, where expertise is required to interpret against policies, guidelines or processes Role at this level usually has full ownership for one or more processes, reports, procedures or products, and may also be considered analytical or procedural experts representing a unit or team on cross-function process or project deliverables May supervise day-to-day wor of junior level employees Appropriately assess ris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6-10 years of experience Experience in a quantitative field Excellent analytical and practical problem solving abilities Solid understanding of the consumer lending maret, customer life cycle, and P&amp;L Experience in segmentation, modeling, and optimization Woring experience in Financial/Credit Card Industry now-how on analytic tools (SAS E-miner, nowledge Seeer, SPSS etc.) and methodologies (regression, CHAID, simulation, etc.) Big data and machine learning experiences are (R, Python etc.) Education: Bachelors/University degree, Masters degree preferred This job description provides a high-level review of the types of wor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 HERE . To view the "EEO is the Law" poster CLIC HERE . To view the EEO is the Law Supplement CLIC HERE . To view the EEO Policy Statement CLIC HERE . To view the Pay Transparency Posting CLIC HERE .</t>
  </si>
  <si>
    <t>"This role is currently wor-from-home and will move to the office environment after the COVID-19 restrictions are lifted.
6 month contract
Responsibilities:
Partner with senior business sponsors, platform supervision, and business management to enhance and support a highly visible front office Big Data project and trade blotter application
Attend regular meetings and interface with various front office users and technical teams related to the project
Effectively coordinate and wor with Front Office users, operations, and compliance professionals.
Complete detailed documentation required for various phases of the SDLC
Effectively solicit and gather business requirements from relevant staeholders
Analyze and document user requirements and determine systems needs
Test new / enhanced surveillance scenarios and assist developers "de-bug .
Setup JAD session with relevant staeholders
Provide Technical Documentation as needed
Develop UAT test plans and test scripts for users to perform.
Coordinate UAT with required staeholders and hold status meetings to assess progress.
Provide functional support for new releases and liaise with developers as needed.
Wor on multiple projects and respect aggressive schedule where support may include extra hours, nights and weeends.
Minimum required qualifications
Experience with Front Office traders, IT support and Operation teams in a Capital Marets domain.
nowledge and experience in regulatory reporting field.
Strong written communication sills in front office setting.
Experience in conducting detailed business and operational analysis for problem identification, system deployment and system enhancement.
Experience in compiling detailed documentation that supports the business analysis.
Advanced Project Management sills
Advanced data analysis sills in Excel, SQL and database sills (SQL Server, Oracle, Postgres)
Ability to manage conflicting requests on time in a continually fast moving environment
Must be a self-starter with attention to detail
Preferred qualifications:
Strong nowledge of capital marets products and processes
Strong nowledge of capital marets regulatory environment pertaining to trades, orders , and reporting requirements
Advanced experience with SDLC process including woring closely with developers, IT support, and architects
Experience with programming languages including JAVA, J2EE, Python or others is a plus
Experience with Big Data, Machine Learning, AI or robotics projects is a plus</t>
  </si>
  <si>
    <t>TV Broadcast &amp; Cable Networs</t>
  </si>
  <si>
    <t>Data Analyst**job details:**+ location:Jersey City, NJ+ salary:46 - 56 per hour+ date posted:Thursday, July 9, 2020+ job type:Contract+ industry:Finance and Insurance+ reference:789194**job description**Data Analystjob summary:**Summary:**+ Role in Financial Technology / Economic Sanctions. Looing for a Data Analyst who will turn data into information, information into insight and insight into comprehensive senior management &amp; staeholder reporting.+ The candidate should have a minimum of 5-10 years of relevant experience where they have performed data analysis and reconciliation within a financial institute middle office or operations group.+ The candidate should also have experience completing business analysis, creating requirements for developers, and following through to ensure wor completed successfully and any data issues or requirements resolved.location: Jersey City, New Jerseyjob type: Contractsalary: 46 - 56 per hourwor hours: 8am to 5pmeducation: Bachelorsresponsibilities:**Responsibilities**+ Data Profiling/analysis - Collect &amp; Interpret data, analyze results using analytical techniques and provide ongoing results in a comprehensive manner. Woring closely with Financial Crimes Analysts and Quantitative Modelers to review business requirements and data needs.+ Business Analysis- understand and wor with business, ris, developers, other team members to complete analysis, create requirements, and follow through to ensure wor completed successfully and on time for projects.+ Experience woring in Technology with Anti Money Laundering and Economic Sanctions nowledge a plus. Woring nowledge of various financial instruments / products across Capital Marets, Retail and Wholesale Wealth Management, etc. such as Securities, Derivatives, Credit card, Real time payments, Person to Person payments, etc.qualifications:**Sills Required: Add:**+ Perform Reconciliations - Acquire data from primary or secondary data sources and determine breas.+ Ensures that all data management activities are completed on time and with high quality (project management sills required to ensure timeline meets expectations)+ Discrepancy Management identify issues or brea reasons. Ownership of issues until remediated and appropriate resolutions are implemented+ Metrics reporting Identify and interpret trends or patterns in data sets, prepare reporting data tables and create reports. Responsible for month-end staeholders meetings.+ Wor with management on multiple deliverables under tight deadline and report out in a timely manner+ Manage processes, improve methods and procedures. Locate and define new process improvement and automation opportunities and wor with development partners to implement. Develop standards.sills: **Sills Required**+ Woring nowledge of Capital Marets trading products+ Experience with Ris management disciplines are a plus+ Strong critical thining and data analysis sills. Experienced in collecting, organizing, and evaluating business data+ Experience woring and coordinating with various teams to ensure all wor is completed and meets various expected timelines+ Experience completing requirements for Developers and following through to ensure completed correctly+ Ability to pay attention to details+ Ability to report research results in a comprehensive, concise manner and to develop and present precise and clear metrics+ Silled in coordinating and multi-tasing for various projects+ Understands databases; good technical sills in querying and analyzing data (SQL or equivalent) and strong nowledge of and experience with reporting pacages (Business Objects etc.)+ Ability to manage issues and influence others to remediate+ Ability to communicate effectively, both orally and in writing. Communicates and collaborates with all levels of team-mates+ Good organizational and project management sills, as well as attention to detail+ Multitass, prioritizes and meets deadlines in timely mannerEqual Opportunity Employer: Race, Color, Religion, Sex, Sexual Orientation, Gender Identity, National Origin, Age, Genetic Information, Disability, Protected Veteran Status, or any other legally protected group status.</t>
  </si>
  <si>
    <t>Job Description
Mulberry is disrupting a 40B insurance industry by providing omnichannel merchants a seamless plug-and-play platform from which to offer product insurance. Our bacers have invested in companies such as Uber (IPO'd in 2019), Venmo (acquired by PayPal), Pill Pac (acquired by Amazon), Optimizely, and aggle (acquired by Alphabet/Google).We call NYC home and are founded by a team of executives who are passionate about e-commerce and building efficiencies through a customer-first outloo. Our platform not only drives revenue for brands, but also improves customer experience and trust in warranty programs.
Mulberry has an open position for a Data Analyst on the Data Science and Analytics team.
What You‚Äôll Do:
Design, implement and maintain reporting dashboards that trac ey business metrics and provide actionable insights.
Conduct research to aid competitive price analyses.
Improve internal data dissemination processes and strategies.
Develop processes and systems to democratize data within the company.
Conduct data analysis to mae business recommendations (e.g. cost-benefit, forecasting, impact analysis).
Develop and automate reports, iteratively build and prototype dashboards to provide insights at scale, solving for business priorities.
Improve analytics practices and documentation.
Suggest improvements in the tools and techniques to help scale the team and mae it more efficient.
What We‚Äôre Seeing:
Minimum of 2-3 years of experience
Experience extracting data from a diverse set of data sources, including but not limited to PostgresQL, Mongo, Redis, etc.
Experience with analytics and dashboarding solutions such as Tableau, Looer, Domo, etc.
Familiarity with solving analytical problems using quantitative approaches.
Standard Python analytics framewors and libraries: pandas, numpy, scipy, matplotlib/seaborn/altair, jupyter.
Bachelors in computer science, physics, economics, mathematics, operations research, or related quantitative field.
Nice-to-haves:
A Masters or PhD in computer science, physics, economics, mathematics, operations research, or related quantitative field.
Experience with the data storage, analytics, ETL and data science stac on AWS.
Web crawling + scraping experience.
Experience with scripting, extracting large sets of data, and design of ETL flows.
Excellent written and verbal communication sills.
Passion for adding useful features and building new products.
Ability to function independently with minimal oversight but also effectively on a team.
Benefits and Pers:
Competitive Salary
1:1 ongoing training and career development with the Co-Founder, and all team members
Equity
Full Benefits
Unlimited Paid Time off
Gym on-site
Strong, vibrant, and fun culture, with lots of outings!
Unlimited snacs, pool table, and an awesome rooftop dec!</t>
  </si>
  <si>
    <t>Guidepoint's Qsight team turns rows of data into tangible maret insights. We streamline and synthesize data that our clients use to mae business decisions. The team is passionate about creating new products by looing at and combining data in unique ways for our clients. The Healthcare Data Analyst will be an integral part of the team and support initiatives across multiple functions including maret research, data collection and analysis, product development, client service and mareting.
The Healthcare Data Analyst will gather, interpret and synthesize quantitative and qualitative data on current maret conditions, business trends and opportunities in healthcare and medtech marets to advance and maintain this product offering. Come and wor with us for the opportunity to help build a maret-leading data business.
What You'll Do:
Serve as a healthcare sector expert on current and future trends in ey marets
Wor with quantitative and qualitative data to derive differentiated maret insights
Research and stay on top of all publicly available information on relevant marets and companies, including news, earnings releases and FDA filings
Perform data analysis to explain trends and accompanying maret figures by using Excel, Snowflae (SQL), Python, Tableau, and other database programs to manipulate data
Generate written and visual reports and content for clients, website blog and mareting purposes
What You Have:
2+ years of institutional equity research, healthcare maret research or experience woring in a data science or data analysis role
Experience woring with large panel data, with a focus in the medtech or healthcare space
A general understanding of the healthcare maret including ey trends, manufacturers and products (i.e. in sectors such as cardiovascular, orthopedics, neuro, etc.)
Strong quantitative, verbal and writing sills and ability to express ideas effectively through presentations and reports (distributed or published, preferred)
Strong technical sills and experience with SQL, Python and other tools for data analysis are critical and will be evaluated as part of the interview process
Bachelor's degree required, master's degree in a technical field a plus
What We Have
Competitive compensation
Free snacs and beverages
Excellent medical, dental, and vision coverage for you and your dependents
401() match, life insurance, commuter benefits, corporate gym rates, paid time-off and parental leave plans
Friday happy hour and "Summer Fridays"
Year-round corporate athletic league
Casual wor environment</t>
  </si>
  <si>
    <t>Use statistical analysis, machine learning, pattern recognition, and data visualization along with domain nowledge and subject-specific models to solve science, engineering, and commercial problems
Solve challenging data science problems by developing novel and/or adapting existing computational methods
Debugging and performance tweaing in Python
Taing ownership over parts of an application and collaborating on global issues Understand and enjoy woring in a micro services based architecture
Python, Hands-on experience in PostgreSQL, SQL Server, Oracle, RESTFul,GIT, API, JSON, Statistical Analysis, Machine Learning
Hands on experience in Pattern Recognition,Data Visualization, Numpy, Pandas, Scipy, Matplotlib, Soup, Scrapy, Teradata,NoSQL, Redis, Elastic Search, Mongo, Django, Flas, Pyramid, SVN, Mercurial,Linear Algebra and Optimization
Hypothesis Testing, Monte Carlo Simulation, Clustering</t>
  </si>
  <si>
    <t>This is for Citi.
BA/Data Analyst
- Must Have 5+ years in Tech, preferably in Financial Service
- Data and Business Analysis, Analyzing, evaluating, and synthesizing complex and large datasets from various sources.
- Trade lifecycle nowledge a big plus
- Experience with any regulatory projects across Capital Marets will be a plus
- Experience woring with internal tech team and being able to quicly present the analysis and conclusions needed
- Experience with Oracle/other DBMS with strong SQL nowledge needed.
- Strong understanding of various data looups and data mapping techniques
- Business presentation sills in PowerPoint, MindMapping tools will be additionally helpful</t>
  </si>
  <si>
    <t>Sphinix Networ Solutions Inc.
1.0</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</si>
  <si>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trafficers, other targets actively pursued by our Civil Frauds unit who are engaged in systematic frauds perpetrated upon government agencies.Praescient Analytics is in search of a Mid-Level Data Analytics Solutions Analyst to provide support for projects related to investigations and litigation cases. This includes managing projects from initiation to closure, developing deliverables and serving as a primary point-of-contact for attorneys, investigators, and case teams.Primary Responsibilities:* Gather a wide variety of data types from primary and secondary sources through diverse channels using a combination of methods that will be researched and employed by the Data Analytics Management team.* Develop, maintain, and enforce streamlined and efficient processes for project lifecycles, from collection through transformation of data; manage timelines, training, resources, and budgets; and will finalize or assist the Program Manager in the finalization of client deliverables.* Support the collection, documentation, vetting and onboarding of data, provide direct support to the Data Analytics Engineer team on the database development and set up, and validate the population of data into the appropriate analytical tools.* Must have the ability to guide and assist Junior - level Data Analytics Solution Analysts as required.* Defining, developing, and communicating data analytics solutions to support the customer.* In this role you will tae the lead in woring with client case teams to identify their needs and jointly develop solutions through leveraging all available analytic and visualization options through the following:* Corresponding with ey staeholder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tass.* Ensuring successful completion of wor, timeliness of deliverables, and quality control.* Delivering the completed solution.Required Qualifications:* Bachelor's degree or equivalent* Minimum of 3 years of experience using analytics tools, methods, and visualization software.* Significant experience in one or more of the following tools is required: Tableau Software; IBM I2/EIA; IBM Analyst Noteboo; Database (SQL Server, Teradata, Oracle, PostgreSQL, MySQL); Programming and/or scripting (Python, R, Java); Natural Language Processing; Aster, Neo4j, or other graph databases; Amazon Web Services (AWS) cloud environment; and Other analytic and visualization tools.* Strong SQL experience is required. Deep understanding of database, ETL, and analytics tools and concepts.* Bacground in Law Enforcement, Data Science, Investigation, Data Analysis, Computer Information Systems, or Statistics.* Experience woring in AWS or other cloud environments.* Experience supporting federal agencies. Industry analytics/business intelligence nowledge including current industry trends, challenges, and data quality approaches. Must be able to wor independently and prioritize wor effectively, as well as to function as an effective team member in a local and virtual team development environment.Desired Qualifications:* The candidate should tae the initiative to attac new challenges and learn new sills independently.* Must be well organized and flexible.* Interested in a diverse sillset in data analytics and has current sills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Coworers that are motivated by pursuing excellence, rather than the prospect of personal gain* A worplace dedicated to supporting and bettering public safety and government agenciesBenefits:* Very competitive salary based on qualifications and experience* Comprehensive, Company paid United Health Care Medical for you and your family (We pay your premiums and deductibles)* 401() &amp; 4% matching* Travel &amp; performance incentives* 3 wees paid time off (plus Federal Holidays)* 5 annual training allowance* 500 boo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www.praescientanalytics.applicantstac.com/x/opening.</t>
  </si>
  <si>
    <t>The Ombudsman‚Äôs Office (OMB) is a neutral and confidential resource for member firms and their employees, public investors, and any other business or individual who interacts with FINRA to voice their concerns about operations, enforcement, or other FINRA activities or staff. The Analyst is responsible for collecting and analyzing ombudsman and other secondary data to identify patterns, trends and problematic issues. This is professional position, developing and refining sills and receives moderate supervision and regular direction from a manager.
Essential Job Functions:
Maintains strict confidence and neutrality while performing duties and responsibilities and strictly adheres to the ombudsman Standards of Practice.
Utilizing data analytics, gather and analyze Ombudsman and other FINRA data to determine significant patterns, trends, and areas that may require additional focus by Ombudsman case managers.
Partners with Ombudsman case managers to conduct research to detect underlying causes of problematic issues and trends, and develop recommendations for improvement.
Responsible for the production of management-level quarterly and annual statistical and other ad-hoc reports that identify trends, riss, recommendations, and ongoing wor status.
Supports the development of recommendations where other departments‚Äô policies, procedures, and practices should be created or improved.
Develops case documentation guidelines and the development/maintenance of a nowledge management (FAQs, topical dictionary) tool.
Acts as a point of contact in the development of the Ombudsman office case tracing and reporting system, a system used to trac all inquiries and complaints received by the Office, including complaint details, progress notes, report of findings, and resolution summaries.
Acts as the lead in testing of system requirements and in system maintenance.
Other Responsibilities:
Wors with the Ombudsman team on the development of departmental processes and procedures that guide the ongoing activities of the Office and primarily responsible for developing and maintaining written procedures.
Receives and manages inquiries from FINRA constituents to determine the appropriate referral department or resolution and captures detailed records of inquiries in the department‚Äôs case tracing and reporting system.
Support Ombudsman case managers by assisting with research for complex cases as needed.
Ensure all records are retained in accordance with FINRA and the office‚Äôs Information Privacy and Protection Policy and Record Retention Requirements.
Special Projects as assigned.
Education/Experience Requirements:
Bachelors in Computer Science, Engineering, Business, Finance, Economics, or Statistics and 2+ years of cumulative relevant experience; or equivalent combination of training and/or wor experience.
1 - 3 years of securities, compliance or financial regulatory experience preferred.
Quantitative and qualitative analysis experience and strong analytical and critical thining sills required.
Experience with SQL and relational database design.
Experience generating, improving and automating statistical and graphical charts.
Advanced sills utilizing Microsoft Excel, Access, and PowerPoint
Microsoft 365, and Visual Basic experience helpful.
Excellent written and verbal communication sills, including interactions with both internal and external constituents.
Strong organizational sills and excellent detail orientation are essential.
Woring Conditions:
Professional office environment
Occasional travel may be required.
To be considered for this position, please submit an application.
The information provided above has been designed to indicate the general nature and level of wor of the position. It is not a comprehensive inventory of all duties, responsibilities and qualifications required.
Please note: If the ‚ÄúApply Now‚Äù button on a job board posting does not tae you directly to the FINRA Careers site, enter www.finra.org/careers into your browser to reach our site directly.
FINRA strives to mae our career site accessible to all users. If you need a disability-related accommodation for completing the application process, please contact FINRA‚Äôs accommodation help line at 240.386.4865. Please note that this number is exclusively for inquiries regarding application accommodations.
In addition to a competitive salary, comprehensive health and welfare benefits, and incentive compensation, FINRA offers immediate participation and vesting in a 401() plan with company match. You will also be eligible for participation in an additional FINRA-funded retirement contribution, our tuition reimbursement program and many other benefits. If you would lie to contribute to our important mission and wor collegially in a professional organization that values intelligence, integrity and initiative, consider a career with FINRA.
Important Information
FINRA‚Äôs Code of Conduct imposes restrictions on employees‚Äô investments and requires financial disclosures that are uniquely related to our role as a securities regulator. FINRA employees are required to disclose to FINRA all broerage accounts that they maintain, and those in which they control trading or have a financial interest (including any trust account of which they are a trustee or beneficiary and all accounts of a spouse, domestic partner or minor child who lives with the employee) and to authorize their broer-dealers to provide FINRA with duplicate statements for all of those accounts. All of those accounts are subject to the Code‚Äôs investment and securities account restrictions, and new employees must comply with those investment restrictions‚Äîincluding disposing of any security issued by a company on FINRA‚Äôs Prohibited Company List or obtaining a written waiver from their Executive Vice President‚Äîby the date they begin employment with FINRA. Employees may only maintain securities accounts that must be disclosed to FINRA at one or more securities firms that provide an electronic feed (e-feed) of data to FINRA, and must move securities accounts from other securities firms to a firm that provides an e-feed within three months of beginning employment.
You can read more about these restrictions here.
As standard practice, employees must also execute FINRA‚Äôs Employee Confidentiality and Invention Assignment Agreement without qualification or modification and comply with the company‚Äôs policy on nepotism.
Search Firm Representatives
Please be advised that FINRA is not seeing assistance or accepting unsolicited resumes from search firms for this employment opportunity. Regardless of past practice, a valid written agreement and tas order must be in place before any resumes are submitted to FINRA. All resumes submitted by search firms to any employee at FINRA without a valid written agreement and tas order in place will be deemed the sole property of FINRA and no fee will be paid in the event that person is hired by FINRA.
FINRA is an Equal Opportunity and Affirmative Action Employer
All qualified applicants will receive consideration for employment without regard to age, citizenship status, color, disability, marital status, national origin, race, religion, sex, sexual orientation, gender identity, veteran status or any other classification protected by federal state or local laws as appropriate, or upon the protected status of the person‚Äôs relatives, friends or associates.
FINRA abides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FINRA abides by the requirements of 41 CFR 60-300.5(a). This regulation prohibits discrimination against qualified protected veterans, and requires affirmative action by covered prime contractors and subcontractors to employ and advance in employment qualified protected veterans.
¬©2020 FINRA. All rights reserved. FINRA is a registered trademar of the Financial Industry Regulatory Authority, Inc.</t>
  </si>
  <si>
    <t xml:space="preserve">51-87 </t>
  </si>
  <si>
    <t>NYU Grossman School of Medicine is one of the nation's top-raned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 Twitter and Instagram.
Position Summary:
We have an exciting opportunity to join our team as a Data Analyst.
In this role, the successful candidate The Ophthalmic Imaging Research Laboratory in the Department of Ophthalmology is seeing a Data Analyst. Responsibilities will include management of all historical and on-going research data, including databases, images, patient health record information, etc. The individual will be responsible for all data collection and organization. The individual must have at least an undergraduate degree in data or computer science. A bacground in database programming, data cleaning and query creation is advantageous but not required. Must be able to wor independently as well as with a group and have excellent interpersonal sills. Must be extremely organized and pay close attention to detail.
Job Responsibilities:
Image analysis including the processing of the images captured using state of the art prototype imaging software.
Export of clinical images and raw image data for further processing.
Production of new tools and methods to streamline laboratory productivity.
Creation of custom data sets for students and researchers on an ad hoc basis.
Aggregation of data from multiple sources.
Management, clean up, and optimization of a database containing large data sets.
Extraction of information from patient medical records. This will require discrete handling of sensitive patient related information including the de-identification of datasets.
Responsible for all research data collection and organization from historical and on-going studies. This responsibility will be done following a strict timeline.
Minimum Qualifications:
To qualify you must have a 2 years experience or an equivalent combination of education and experience with at least an undergraduate degree in physical sciences or computer science. A bacground in database programming, data cleaning and query creation is advantageous. The incumbent must be willing to wor with minimal supervision or independently under a strict timeline. Some analytical sills will be required. The incumbent must proficient with regards to data collection and analysis. Will not involve any financial responsibility/accountability.
Qualified candidates must be able to effectively communicate with all levels of the organization.
NYU Grossman School of Medicine provides its staff with far more than just a place to wor.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 here. Please clic here to view the Federal "EEO is the law" poster or visit https://www.dol.gov/ofccp/regs/compliance/posters/ofccpost.htm for more information. To view the Pay Transparency Notice, please clic here.</t>
  </si>
  <si>
    <t>Position Overview:
The
descriptive analytics analyst role is responsible for supporting
the Investment Baning management team. Their main responsibilities will be to understand the investment baning
data to which they are expected to derive insights from and present to senior
management. Important aspects of this role are to be able to prepare and
understand data as well as communicate bac to the business using reports, presentations,
and conversations.
Basic
Requirements:
¬∑
Expert nowledge of SQL
¬∑
Expert Excel sills
¬∑
Python programming sills (data preparation and presentation)
¬∑
nowledge of the Salesforce data model
¬∑
Curious, relentless, and ability
to wor independently
¬∑
Excellent written/verbal
communication and interpersonal sills
Desired Sills
¬∑
Power BI development Sills
¬∑
Tier1 data model nowledge a plus
¬∑
Investment baning domain nowledge</t>
  </si>
  <si>
    <t>RGP is a global consulting firm helping some of the most recognized companies in the world wor differently. Our success comes from a shared belief in rolling up our sleeves and doing the hard wor of solving complex challenges, executing plans and implementing technology to help transform organizations.
Woring as a consultant you will be connected to wor that matters, putting your expertise to its best use while developing sills for the future. The result is a career defined by you, supported by RGP and built on tangible accomplishments.
As we continue to grow and deepen our impact on organizations around the world, we are looing for the right people to join us on our mission. If you are interested in being part of our team, there a few things you should now:
We are energized by challenges and the effort needed to solve them.
We lie woring with people who are positive, adaptable and growth-minded.
We care how wor gets accomplished and are deeply invested in the success of our clients and our colleagues.
If this sounds lie you, we invite you to read on and learn more.
THE RGP CONSULTING EXPERIENCE
RGP has a unique consulting model that provides opportunities for consultants to wor in different ways. Most consultants wor in a model where they have the flexibility and autonomy to choose projects aligning to their experience, sills and desired lifestyle. Other opportunities exist in team-based, strategy and solutions wor. In all models, you will feel the full support of RGP to assist you in your wor and guide you on your chosen path.
PURPOSE OF THE ROLE
As a Data Analyst, you will assist business leaders in maing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sillset and talents
A strong personal identification with RGPs values loyalty, integrity, focus, enthusiasm, accountability and talent
EY RESPONSIBILITIES OF THE ROLE
Analyze, manipulate, profile and extracts large data sets
Assist with documenting requirements
Build, review and modify data reports
Transfer 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sills
Excellent interpersonal communication sills
Capable of woring independently; a self-starter
Experience with SAP or Oracle software required, including the ability to access reports and data as needed
Intermediate to Advanced Excel sills required, including strong data retrieval and downloading abilities, and proficiency with macros, PowerBI, PowerPivot, etc.
Technical capability in one or more of the following: SQL, Tableau, QliView,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</si>
  <si>
    <t>About Tachyon Technologies:
Tachyon Technologies√Çis a Digital Transformation consulting firm that partners with businesses to implement customer-focused business transformation. Aligned with SAP's digital core, Tachyon Technologies collaborates with its clients to transform their business by leveraging existing IT investments and leading-edge digital solutions to positively impact their customers' experience. From initiation through realization, Tachyon Technologies understands what it taes for a consulting partner to be effective and strives to deliver a meaningful solution that exceeds its clients' expectations.
√Ç
Role: Data Analyst
Location: NYC, NY
Duration: Longterm
Description
√Ç
Expertise on SQL (Snowflae or any other MPP databases such as Redshift)&lt;b&gt; 2. Very good nowledge in data visualization tools such as Tableau and Looer( development and maintenance of LooerML).
Good experience on woring with business stae holders such as Maring, Sales and Finance to understand the requirements and delivering the projects upon their sign-off
Woring experience on Media subscriptions domain is highly preferred.
Basic understanding of Python programming will be added advantage(To wor with Data Eng Team on roll-up Tables)
√Ç
Tachyon's√Çfull-time employees receive complete and competitive benefits. We offer a collaborative wor environment, competitive compensation, generous wor/life opportunities, and an outstanding benefits pacage that includes paid time off plus holidays. In addition, all colleagues are eligible for a number of rewards and recognition programs. Encouraging a healthy wor/life balance and providing our colleagues great benefits are just part of what maes√ÇTachyon√Ça great place to wor.
Disclaimer:√ÇThe above statements are not intended to be a complete statement of job content, rather act as a guide to the essential functions performed by the employee assigned to this classification. Management retains the discretion to add or change the duties of the position at any time.
√Ç
√Ç</t>
  </si>
  <si>
    <t>Job Description
Job #: 1076857
Role: Financial Data Analyst
Location: NY or NJ (Remote for now)
Duration: 1 year + contract
Client: Large Financial Services Client
*If you are interested in this role, please send your resume to brec@apexsystems.com*
Highly analytical
Excellent nowledge of capital marets with extensive nowledge in Credit Ris and product nowledge of OTC products - This is a must
Experience woring in Object oriented or Python environment - Good to have.
Intermediate SQL and Excel is a must.
Deliverables may include authoring business requirements, documenting RAID points and providing worflow diagrams.
Lead agile development efforts for one or more enterprise-level development initiatives. Responsible for sprint planning, resource allocation, execution and releases
Able to wor independently without a lot of manager oversight
Quic learner
Resource needed to perform analysis, data quality reconciliations and issue remediation on Quartz data to meet the deliverables as part of the overall IMM program
Top 3 Must Have Sillsets Required :
Data analysis, nowledge of OTC product, SQL, wored in credit ris
Ex: Java; CCAR; OTC; Agile; SQL
Level of Experience Needed (highlight)
8-10 years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</si>
  <si>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TEsystems, Insight Global, Accenture</t>
  </si>
  <si>
    <t>Hagerty Consulting (www.hagertyconsulting.com) is one of the nation‚Äôs leading emergency management and homeland security consulting firms. nown for its public spirit, innovative thining, problem solving, and exceptional people, Hagerty is sought after to wor on some of the largest, most complex, crisis and emergency management issues. Our services are focused on creating more resilient/sustainable jurisdictions, developing whole community operational plans, supporting recovery eligibility after disasters, and obtaining billion-dollar federal loans and grants..
We are looing for data analysts with experience in PowerBI, who are self starters, and ready to support our clients across the nation.
Responsibilities Include:
‚Ä¢ Support existing reporting utilizing SAP, BI (BEx), Power BI, and Excel
‚Ä¢ Develop best in practice tools and consistent standardized reporting dashboards for our clients, partners and senior management
‚Ä¢ Continually identify and execute process improvements
‚Ä¢ Proposal tool program manager
‚Ä¢ Develop, maintain, and manage advanced reporting, analytics, dashboards and other BI solutions
‚Ä¢ Problem solving / troubleshooting experience /sills to assist Production Support in issue resolution
Basic Qualifications:
‚Ä¢ Candidates must have 2+ years of professional experience.
‚Ä¢ 2+ years‚Äô data analysis experience
‚Ä¢ Excellent communication sills (must be able to interface with both technical and business leaders in the organization)
‚Ä¢ Superior written and oral communication sills
‚Ä¢ Expert nowledge of Excel functions
Additional Qualifications:
Strong SQL Experience
Power Pivot Experience
Proficiency in PowerBI
Experience in Tableau
EQUAL EMPLOYMENT OPPORTUNITY
Hagerty Consulting, Inc. is fully committed to a strong equal opportunity program. Hagerty Consulting does not discriminate based on the following protected categories: Race, Color, Creed, Religion, National Origin, Ancestry, Age, Sex, Sexual Orientation, Gender Identity (transgender status), Domestic Partner Status, Marital Status, Disability, AIDS/HIV Status, Height, and/or Weight.</t>
  </si>
  <si>
    <t>Job Description
Cortex is a premier staffing &amp; managed services company providing an array of services to clients ranging from Start-ups to global Fortune 500 companies in North America for over a decade.
We have an exciting Contract opportunity for a Business Data Analyst with one of our major Baning domain clients based out in NYC, NY
Sills: Business data analysis, Teradata, Wealth Management
Good Communication is must
Contact
For more details please contact Vinoth at 7326582854
If you are interested in this position, please submit your resume by responding to this Job.
Cortex is an equal opportunity employer. We are committed to a positive, supportive and inclusive environment.</t>
  </si>
  <si>
    <t>North Brunswic, NJ</t>
  </si>
  <si>
    <t>Medly is a patient-first digital pharmacy that delivers free, same-day prescription medication to patients throughout the nation. At Medly, our mission is to elevate the healthcare journey for all patients - regardless of income, lifestyle, or diagnosis.
We are looing for a Data Analyst with a strong understanding of data acquisition, management, analysis, and reporting. Together, we will uncover and share the story behind Medly‚Äôs business metrics.
What you‚Äôll do:
Design and conduct analyses pertaining to data acquired through various sources
Develop, extract and automate reports from multiple data sources
Collaborate with cross-functional teams to facilitate the automation of standard, recurrent data acquisition, management, analysis and reporting
Create descriptive data summaries including visualizations and written descriptions of data findings for a wide range of audiences
Provide technical assistance to staeholders in accessing and analyzing datasets
What you‚Äôll gain:
Competitive compensation and benefits
Unlimited room for growth and development
The ability to mae a noticeable impact and improve lives
What you‚Äôll need:
1 or more years of data analytics experience, preferably in a healthcare environment
Bachelor‚Äôs degree in Computer Science, Information Technologies or a related field
Experience using databases with large-scale data sets
Advanced nowledge of Microsoft Excel
Ability to effectively organize and project-manage multiple priorities
Effective problem-solver with strong critical thining sills
Prior pharmacy experience is a plus!
Strong sense of urgency
Attention to detail
Composure
Integrity
Medly Pharmacy is an equal opportunity employer. We proudly celebrate diversity and are devoted to creating an inclusive environment for all employees regardless of race, color, religion, national origin, sex, sexual orientation, age, disability, military service, or any other non-merit factor.
Job Type: Full-time
Pay: 60,000.00 per year
Benefits:
401()
Dental Insurance
Flexible Schedule
Health Insurance
Paid Time Off
Vision Insurance
Schedule:
Monday to Friday
Company's website:
https://www.medlypharmacy.com/</t>
  </si>
  <si>
    <t>Healthcare Data Analyst
Position Description
The Healthcare Data Analyst will wor on multiple aspects of data processing and analytics at FAIR Health, including but not limited to the processes used to create FAIR Health data products and the analytics used to support and evaluate those products. Woring with multiple FAIR Health staeholders, this position will have responsibilities throughout the product design and development lifecycle, translating business needs into data driven deliverables and analyses.
This person will have a strong analytic bacground and have an ability to read and understand data and extract information from it. They will be able to develop reports and analyses which clearly identify and communicate results. This person will also have an understanding of healthcare claims data and a woring nowledge of coding (CPT, HCPCS, ICD, etc.).
Primary Responsibilities
Build and automate custom data processes using worflow tools.
Translate business needs into data driven deliverables and analyses.
Design and develop analytic reports and data visualizations.
Understand and analyze healthcare claims data to identify trends, patterns and other salient information.
Create, merge, and query large datasets.
Interpret data analysis results and present conclusions to multiple internal teams.
Wor with statistical analytical toolsets such as SAS/R to produce database tables, statistical results and graphical representations.
Sills and Requirements
Required
Strong analytical sills
Ability to conduct research and analysis on large data sets, interpret results, and communicate findings.
Proficient in SQL, PL/SQL, or equivalent database query language.
Functional nowledge of worflow engines and batch jobs.
Experience woring with large databases.
Strong nowledge of business intelligence tools, such as Tableau, SAS, etc.
Expert ability with Excel.
Strong interpersonal sills, including the ability to wor in a highly cross-functional, multi-location organization.
BS in Statistics, Mathematics, Computer Science, Public Health, or related degree.
Preferred
Experience woring as a data analyst.
Experience woring in the healthcare industry.
Understanding of healthcare data and analyses, including but not limited to medical claims data.
Woring nowledge of healthcare coding (CPT, HCPCS, ICD, revenue codes, DRG).
MS in Statistics, Mathematics, Computer Science, Public Health, or related degree.
Interested candidates should submit their resume to resumes@fairhealth.org. Please include ‚ÄúHealthcare Data Analyst‚Äù and your last name in the subject line.
FAIR Health, Inc. is an equal opportunity employer and an e-verify participant.</t>
  </si>
  <si>
    <t>Job Description
Job Description
The Data Integration Engineer is a self-motivated individual responsible for the design, development, and support of data integration solutions. Partners with internal business units, analysts, vendors, and ey staeholders to understand their information requirements to independently design, develop and implement data integration solutions that support our platforms resiliency, stability, and supportability; using a variety of ETL and database technologies. Their wor will support business decisions and could span across multiple areas such as consumer experience, clinical quality, hospital operations, supply chain, finance, etc. Datastage, SQL, DB2, or other technologies.
Wors with business sponsors, SMES and application teams; to understand the business requirements; analyze and assess availability, quality, and lineage of source system data. Design, map data from source to target and develop data integration solutions that meet business needs. Develop and socialize data integration standards.
Support production Data Warehouse applications and utilize tools to proactively manage source system changes, optimize applications and ensure availability, accuracy, security, and acceptable performance. Contributes information to the data governance software to improve nowledge downstream.
Qualifications/Requirements
The ideal candidate will possess the following qualifications
¬∑ Bachelor's Degree in Business Administration, Information Science, Computer Science, Computer Engineering, Information Technology, or relevant field is Required. OR
¬∑ Master's Degree in Business Administration, Information Science, Computer Science, Computer Engineering, Information Technology, or relevant field is Preferred.
¬∑ 3 Years Woring as a Data Integration Engineer or Data Integration Production Support Engineer with a Bachelor's degree is Required.
¬∑ Experience woring in a healthcare or related field is Preferred.
¬∑ Teradata Database Experience Preferred.
¬∑ Experience upgrading IBM Infosphere Tools is Preferred.
Sills
Proficient with interviewing and gathering business requirements, definition and design of data source and data flow, data quality analysis, and woring with the data architect on the development of logical data models.
¬∑ Proficient using Infosphere/DataStage or equivalent ETL software
¬∑ Experience with IBM Data Studio, CI/CD pipeline, DataStage
Experience with object-oriented/object function scripting languages: Python, Scala, etc.
¬∑ Experience with big data tools: Hadoop, Spar, afa
Proficient with relational databases and using SQL to query, create tables, views, indexes, joins.
Proficient using Unix and applicable scripting/scheduling tools.
Experience with the SDLC, ITSM and privacy and security concepts.
¬∑ No Sponsorship or C2C available for this opportunity
Company Description
Search Current Career Opportunities: http://w.etello.com/search-jobs</t>
  </si>
  <si>
    <t>etello
4.6</t>
  </si>
  <si>
    <t>Analyst-Data Integrity
There‚Äôs potential around every corner in healthcare and Premier helps health system find it. We‚Äôre in the field, woring shoulder-to-shoulder with our members and member-dedicated field staff to help drive change from the inside out. If you want to be a ey player in delivering exceptional clinical insights, nowledge and expertise across ey service lines, consider joining our Field Services/Account Management team.
What will you be doing:
Support the planning, execution, and oversight of the account management of supply chain services at our existing member by providing analytics in support of maintaining products/services, documenting high level of customer validated savings, and assisting in expanding current accounts product lines and business solutions. This position will wor closely with the assigned health system to determine resources needed to achieve breathroughs and performance improvement in supply chain products and services, and where applicable, labor cost (productivity and benchmaring), clinical quality / safety programs. All efforts and solutions will be supported by Premier data products and services.
This position wors in collaboration with other field Region Specialists, Premier Performance Partner staff, client services, product management, operations, new business development to ensure customer service and value provided exceeds customer expectations. Maintain product and service nowledge and technical competency in all products offered throughout Supply Chain Services. Maintain awareness and nowledge of other business groups to better serve accounts and to drive additional member engagement. Wors closely with Premier Integrated Account Team to ensure coordinated account planning and maximize customer value from the Premier relationship.
What we're looing for:
Required Qualifications
Wor Experience:
2 or more years applicable experience
Sills &amp; Experience:
Business Analytics, Health Care
Education:
High School Diploma or GED
Preferred Qualifications
Relevant Experience to include:
Experience in healthcare and IT environment preferred
Similar analytic experience preferred
PeopleSoft experience preferred
Ability to prepare and present clinical and/or financial data utilizing Excel, Access, Powerpoint and Premier tools to share cost management and/or clinical performance improvement opportunities
Education:
Bachelors
Premier at a glance:
Raned number 1 on Charlotte‚Äôs Healthiest Employers list for 2019 and 12 Healthiest Employer in America
One of the 2019 World‚Äôs Most Ethical Companies¬Æ by Ethisphere¬Æ Institute for the 12th Year in a Row
The only company to be recognized by LAS twice for Overall Healthcare Management Consulting
Wor with some amazing people to mae a real impact in Healthcare
Full of pers and employee discounts
Wellness is in our DNA with onsite exercise classes and online options available
Enjoy giving bac to your community? So do we! Employees are even provided with paid time off to volunteer in their communities
We love to learn new things, employees can receive tuition reimbursement as well as professional development opportunities
Premier is looing for smart, agile individuals lie you to help us transform the healthcare industry. Here you will find critical thiners who have the freedom to mae an impact. Colleagues who share your thirst to learn more and do things better. Teammates committed to improving the health of a nation. See why incredible challenges require incredible people.
Qualified applicants will receive consideration for employment without regard to unlawful discrimination because of their age, race, color, religion, national origin, ancestry, citizenship status, gender, sexual orientation, gender identity, gender expression, marital status, familial status, pregnancy status, genetic information, status as a victim of domestic violence, covered military or protected veteran status, disability, or any other applicable federal, state or local protected class, trait or status or that of persons with whom an applicant associates. We also consider qualified applicants with criminal histories, consistent with applicable federal, state and local law. In addition, as a federal contractor, Premier complies with government regulations, including affirmative action responsibilities, where they apply.
Premier also provides reasonable accommodations to qualified individuals with a disability. If you need assistance in the application process, please reply to diversity_and_accomodations@premierinc.com or contact Premier Recruiting at 704.816.5200.</t>
  </si>
  <si>
    <t>Data Analyst
Teaching at Hyde Leadership Charter School-Broolyn
Our mission at Hyde-Broolyn is to develop the deeper character and unique potential of each student. Hyde maintains a student-centered culture that motivates character development and emphasizes curiosity, courage, concern, integrity and leadership. Our goal is to prepare children for college and beyond, and to live their lives according to standards of personal excellence. We believe in order to provide the best possible education for our young leaders, we as educators need to be in a continuous growth process. Teaching at Hyde-Broolyn is a unique and rewarding experience because our teachers receive both professional development and participate in their own self-discovery process through the Hyde process of journaling, facilitated discussion, worshops and seminars.
Character Development Expectations
Believe the purpose of education is both academic achievement AND character development
Provide whatever is necessary to ensure ALL students are successful and are developing strong character
Use data and assessments to inform and drive instruction
Involve families in their students‚Äô education and in the Hyde process
Value feedbac and evaluation on teaching practices and set SMART goals
Support and challenge colleagues and hold each other to his or her best
Voice thoughts, opinions and suggestions and embody an entrepreneurial spirit by taing on leadership in a multitude of ways
Pursue self-discovery and growth through reflective practices and team building experiences
Essential Duties and Responsibilities:
Maintain and verify critical school data in Hyde-Broolyn's Student Information System, PowerSchool
Respond to all data requests and manage data reporting for all compliance-related reports
Support the Operations and Data team in the tracing of school-based data related to student information, culture and special education.
Assist with GradeBoo, Progress Reports, Report Cards, ongoing student achievement data collection, and reporting and analysis
Support the Instructional Leadership Team with assessment logistics and data entry as needed
Provide training as needed for school-based Data Management
Support the Director of Operations with additional projects as required
The ideal candidate will have:
A Bachelor's degree from an accredited college or university
Demonstrated success woring in an urban school setting
Strong data tracing and analysis sills
An ability to communicate and collaborate effectively with colleagues, families and students
A belief that everyone is gifted with a unique potential
A commitment to character development and family partnerships</t>
  </si>
  <si>
    <t>Hyde Leadership Broolyn</t>
  </si>
  <si>
    <t>Data Analyst
Jersey City, NJ
12+ months contract
Extensive experience in Data Analysis
Experience in profiling the data (data gaps, data quality etc)
Discovering/creating data dictionary
Creating specifications
Experience in data governance tools is a plus
Job Type: Full-time
Schedule:
Monday to Friday
Wor Remotely:
Temporarily due to COVID-19</t>
  </si>
  <si>
    <t>The hiring company is one of the world's largest construction and real estate conglomerate. Currently, they are looing for a Data Analyst intern to join the IT department in in headquarter office. The nature of the position is to assist with ERP implementation and support the IT department with financial data analysis.This position is a paid full-time internship and reports to IT Director.
Start Date: ASAP
Compensation: Paid (negotiable)
Responsibilities
Assist with ERP implementation and other IT project execution
Assist with business requirements gathering and coast analysis
Coordinate with internal business departments and consultants
Support daily OA system operation
Help with vendor contract management, order confirmation, and payment application
Perform other duties as assigned
Qualifications
Bachelor's degree or Advanced degree in Computer Science, Information System, Financial Analysis, or other related fields
A combination of IT &amp; Finance bacground preferred
Strong communication sills
Basic nowledge of ERP system
Willing to learn and willing to tae challenges
Detail-oriented
Powered by JazzHR</t>
  </si>
  <si>
    <t>My Job Tan
3.6</t>
  </si>
  <si>
    <t>Cowen Investment Management is looing for a data analyst to join the Cowen Sustainable Investments team. The role will wor closely with both the portfolio team and the technology team at Cowen.
The strategy is focused on sustainable investing with an ESG (Environmental, Social and Governance) mandate.
Responsibilities
Analyze structured and unstructured data, build valuation, ris management, capital structure arbitrage and other financial models.
Build and improve existing quantitative models that focus on statistics, machine learning and deep learning; including building, data gathering, data cleaning, and data analysis in both deal-specific and non-deal specific scenarios.
Design technology systems in MatLab/Python and build web user interface for a cross-asset class investment team.
Coordinate with technology group to incorporate quantitative models into web-based user interface.
Requirements
An undergraduate or graduate program in a quantitative field such as Computer Science, Statistics, Engineering, Applied Mathematics, or Physics.
Strong analytical and programming sills with focus on machine learning
Applied experience in object-oriented programming, client/server programming and statistical analysis, specifically with javaScript, ASP.NET and preferably ReactJS, Matlab, Nuget/GIT, SVN.
Demonstrated ability to wor cooperatively with team members
Ability to wor independently in a fast-paced environment
An exceptional wor ethic</t>
  </si>
  <si>
    <t>Description Robert Half Technology is looing for a Data Engineer for a contract to hire opportunity with one of our Midtown, Media clients. If you are interested in the position, please forward an updated resume to moshe.smolarcirht.com. Requirements - SQL, Python, R or similar - Advanced Excel sills -No sponsorship available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 with local maret expertise help you find the technology jobs that match your sills and priorities - fast. By woring with us, you have access to challenging opportunities, competitive compensation and benefits, and training to enhance your sill sets. From philanthropy to environmental stewardship to employee programs, Robert Half is proud to have an active role in the communities in which we live and wor. Our company has appeared on FORTUNE's "Most Admired Companies" list every year since 1998. Download our mobile app to tae your job search on the go! Contact your local Robert Half Technology office at 888.490.4429 or visit www.roberthalf.comjobstechnology to apply for this job now or find out more about other job opportunities. All applicants applying for U.S. job openings must be authorized to wor in the United States. All applicants applying for Canadian job openings must be authorized to wor in Canada. 2020 Robert Half Technology. An Equal Opportunity Employer MFDisabilityVeterans. By clicing 'Apply Now' you are agreeing to Robert Half Terms of Use httpswww.roberthalf.comterms-of-use .</t>
  </si>
  <si>
    <t>Menlo Par, CA</t>
  </si>
  <si>
    <t>Purpose
Looing for a fast paced and high growth opportunity with a dynamic service-based software company? As a Data Analyst at FJA-US, youll be joining our team of qualified and diverse individuals who come together as a collective to deliver our clients the best possible product. Constantly changing client-driven deadlines and deliverables need to be met, woring with other Data Analysts, youll be analyzing and modeling data into FJAs very own platform. Essentially, customizing the product for a specific client, down to the very littlest of details.
We collaborate through integrated product teams, cross-functional teams, and employee resource groups, while thriving with the support of training and development, mentors and every day coaching.
Essential Duties/Responsibilities
Translate and configure product data into a useable structure format.
Review and analyze product data from client sources such as databases and/or spreadsheets. Put data into FJAs custom Product Machine by using specific input properties and processes.
Create and execute test cases, reports, and scripts to ensure validity and accuracy of wor.
Manage lifecycle of product data using standard software development methodologies.
Review written documentation.
Effectively and professionally communicate and interface with FJA team members and clients.
Perform configuration duties.
Assist senior product modelers with translating product specification templates into FJAs Product Machine.
Develop a thorough understanding of the product model structure.
Understand the products and processes in the insurance companies supported by FJA.
nowledge, Sills &amp; Abilities
Ability to create and conduct presentations in a professional, organized, engaging and confident manner to a variety of audiences.
Ability to successfully wor independently with minimal supervision &amp; confidently manage up.
Demonstrates and facilitates professional communication sills; must be able to understand,listen, write and spea fluently, professionally, and, effectively in the English language.
Effective facilitation, collaboration, negotiation and conflict resolution abilities.
Establishes and maintains solid interpersonal relationships with clients and FJA team members across all levels of an organization. Builds others up; focused on team success vs. individual success.
Exhibit personal presentation in a professional manner as it relates to appearance, communication and actions.
Flexible and able to thrive in a fast paced, high growth, team based environment while successfully handling competing and ever changing priorities and responsibilities.
Motivated, responsible and organized self-starter who excels at time management, meeting commitments, nocing down roadblocs, and,
possesses a passion for continuous learning and improvement.
Solid trac record of taing responsibility and holding ones self accountable for high quality tas and project deliverables within established deadlines.
Strong analytical, research and problem solving sills. Pro-active ability to identify, assess, improve/refine and solve complex challenges, processes and/or situations.
People Leadership/Development Duties
No direct supervisory duties.
As directed, provide job related mentorship and training to peers. As requested, provide peer review feedbac.
Education, Certification and/or Formal Training
High School diploma required; Bachelors degree in Mathematics, Economics, IT, Computer Science or closely related field preferred.
Experience
Minimum 1 year of data analytics and/or modeling experience.
Healthcare insurance industry experience is a plus.
The following area of experience are pluses: Java, Agile Methodologies, JIRA, Confluence, Maven, Mercurial, Subversion, Eclipse, QVT, continuous integration tools and/or concepts, application servers.
Woring Environment
This job generally operates in a professional office environment. This role routinely uses standard office equipment such as computers/eyboards/mice, printers, phones, mobile devices, photocopiers, filing cabinets, fax machines, etc. The noise level in the office wor environment varies from moderate to loud. When traveling to client sites, the employee may be exposed to various unnown wor environments.
Physical Demands
The physical demands described here are representative of those that must be met by an employee to successfully perform the essential functions of this job.
Light wor. Exerting up to 20 pounds of force occasionally, and/or up to 10 pounds of force frequently, and/or a negligible amount of force constantly to move objects.
While performing the duties of this job, the employee is regularly required to tal or hear; sit; stand; wal; use hands to finger, handle or feel; grasp and/or reach with hands and arms; repetitive movements of the wrists, hands and/or fingers.
Specific vision abilities required by this job include close visual acuity and ability to adjust focus to perform an activity such as: preparing and analyzing data and figures; transcribing; viewing computer monitor(s); extensive reading; and legally operate a motor vehicle.
Wor Schedule
This position may occasionally necessitate woring additional hours and weeends outside of the employees regular wor schedule.
Travel
Possible local and/or national US travel up to 10%.
This job description is not intended to be an exhaustive list of all duties, responsibilities, or qualifications associated with the job. Duties, responsibilities, requirements and qualifications may change at any time with or without notice.
Please, no phone calls or third party HR/staffing firms, agencies, individuals, etc.</t>
  </si>
  <si>
    <t>Ibotta, GutChec</t>
  </si>
  <si>
    <t>We are looing for a contract Data Analyst to join our team for a 6-month (or longer) engagement with the option to convert to a full-time role.
What‚Äôs The Job?
You will wor directly with a team of 24 engineers and report directly to the VP of Data Analytics.
The role is broen down into 4 areas of wor:
Woring with new data sets from vendors
Ad-Hoc Analysis
Updating ETL Jobs
Performing data quality checs
Who We Are
At the head of the Media/ad-tech industry, we use the most cutting edge tools and technology to guarantee we are the best at what we do. We are in charge with overseeing advanced advertising sales across all properties, with access to unique data that sets us apart from all of our competitors.
What Sills Do You Need?
R (primary &amp; most important)
SQL
AWS
Nice to haves:
Tableau
Understanding of Data Brics
Compensation:
40 - 65/hour
You will be paid bi-weely
How to Apply
We are hiring very quicly for this role, and all resumes will be reviewed within 24 hours and initial interviews will be performed within 48-72 hours. The intent is to hire someone within the next 7-14 days.
If interested, please apply directly!</t>
  </si>
  <si>
    <t>About Capgemini
Capgemini is a global leader in consulting, digital transformation, technology and engineering services. The Group is at the forefront of innovation to address the entire breadth of clients‚Äô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‚Ç¨17billion.
Visit us at www.capgemini.com. People matter, results count.
Job Description
Title: Data Analyst
Location: Jersey City, NJ
Type: Full-time
Conversion IT lead and Data Analyst. Data Analyst needs to have good exposure of commercial lending.
Should be proficient in Credit Ris, Maret Ris and Operational Ris domains.
Strong expertise and awareness on the Credit Loss models, calculations, aggregations and reporting.
Should have performed intensive data analysis to address the ey regulatory requirements.
Ability to comprehend regulatory business requirements and effectively translate them to Functional and Detailed Design documents.
Should have good exposure and hands-on experience woring on Ris drivers namely: PD (Probability of Default), LGD (Loss Given Default), RR (Regulatory Ris Rating), EAD, RWA and EL.
Should have strong expertise woring on Enterprise Data warehouse and business datamarts.
Should be very proficient on writing SQL sills and have strong capability to perform in-depth data analysis on Enterprise data warehouses and datamarts.
Should be well aware of GL (General Ledger) to Loan Account System reconciliation processes/techniques.
Should have the ability to wor in a fast pace environment and be able to mae real time / accurate decisions.
Should be proficient and detailed in documenting system processes, data flows, system interfaces and design documents.
Should have good hands-on experience in writing SQLs and should also have good exposure to ETL tools lie Informatica to tae up any analysis on data transformation rules.
Should be well versed with Ban‚Äôs change management policies as part of implementation activities.
High level of autonomy and independent judgment in maing decisions and interacting effectively and positively with all levels of personnel, partners, and vendors as well as customers.
Excellent Excel, Word and Power-point sills.
Good verbal, written, presentation and interpersonal communication sills.
What we Offer
Your career matters to you and is important to us too. Because your goals and needs are constantly evolving, we offer visibility, leeway and support to help you grow and progress in your career. This approach builds notably on our comprehensive competency framewor, our personal development, training and career management programs, and our University innovative and business-focused learning curriculums.
We promote a culture of diversity. We believe woring with talented individuals from different bacgrounds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worforce of employees with diverse bacgrounds and wor experiences. We strongly encourage women, veterans and active military service personnel to apply.
Disclaimer
Capgemini is an Equal Opportunity Employer encouraging diversity in the worplace.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 the following lin for more information on your rights as an Applicant - http://www.capgemini.com/resources/equal-employment-opportunity-is-the-law
Applicants for employment in the US must have valid wor authorization that does not now and/or will not in the future require sponsorship of a visa for employment authorization in the US by Capgemini.</t>
  </si>
  <si>
    <t>For more than a decade, Asembia has been woring with specialty pharmacies, manufacturers, prescribers, payers and other industry staeholders to develop solutions for the high-touch specialty pharmaceutical service model.Through collaborative programs, contracting initiatives, patient support hub services and innovative technology platforms, Asembia is committed to positively impacting the patient journey.
Asembia focuses on the specialty pharmacy segment and offers comprehensive hub services, pharmacy networ management, group purchasing (GPO) services, innovative technology platforms and more.As a leading industry voice and advocate, Asembia is committed to bringing strategic channel management solutions, leading-edge products and high-touch services to the specialty pharmacy industry that help our customers optimize patient care and outcomes.
Primary Function:
The Technical Analystis responsible for implementing data solutions for varied data reporting needs and act as a Subject Matter Expert (SME) for technical data product offerings.
Job Scope and Major Responsibilities:
¬∑Follow all policies and internal processes to ensure data programs and files are delivered in accordance with the provisions of the Health Insurance Portability and Accountability Act of 1996 and its implementing regulations, as amended (‚ÄúHIPAA‚Äù).
¬∑Design, develop and validate data reporting solutions with minimum supervision
¬∑Evaluate data and report findings for accuracy, completeness, per the data specifications.
¬∑Responsible for monitoring file/data receipt per expected schedules. Identify/escalate/ resolve nonconformances.
¬∑Meet data reporting schedules to external staeholders/ parties for designated data programs.
¬∑See and adopt best practices in data reporting, mae recommendations for data processing improvements. Identify opportunities to improve the process and data accuracy.
¬∑Provide ad hoc data analysis to internal and external parties as requested.
¬∑ Successful collaboration with other Asembia team members to attain a common goal.
Qualifications:
¬∑Bachelor‚Äôs Degree required. B.A./B.S. Information Systems or similar field preferred.
¬∑Minimum 1 to 3 years of experience woring in data analytics or Software Quality assurance ‚Äì preference towards Prescription / pharmaceutical data.
¬∑Must have a woring nowledge of SQL.
¬∑Advance level sills in developing solutions using SQL and SSIS preferred, not required.
¬∑Must be detail oriented with the ability focus on complex processing steps.
¬∑Proven trac record with taing ownership in data analytics or Software QA analysis.
¬∑Ability to manage multiple initiatives in a fast paced, dynamic environment.
¬∑Strong self-starter with a sense of ownership.
¬∑Excellent organizational and collaboration sills.
Asembia is committed to Equal Employment Opportunity (EEO) and to compliance with all Federal, State and local laws that prohibit employment discrimination on the basis of race, color, age, natural origin, ethnicity, religion, gender, pregnancy, marital status, sexual orientation, gender identity and expression, citizenship, genetic disposition, disability or veteran's status or any other classification protected by State/Federal laws.</t>
  </si>
  <si>
    <t>Florham Par, NJ</t>
  </si>
  <si>
    <t>Nice to meet you, we're Vesta Healthcare.
Vesta Healthcare is a startup with a simple mission: Delivering extraordinary outcomes by unlocing the power of caregivers. Caregivers are one of the largest, most untapped resources in the healthcare delivery system and are the unsung heroes of their care recipients. Yet despite their vital role, they are largely unsupported and invisible to the healthcare ecosystem.
At Vesta Healthcare, we enable people with personal assistance to thrive at home, in their community by assuring the people they rely on, their caregivers, have the resources, data, and support they need. We achieve this through a combination of analytics, technology, services, and deep healthcare expertise. Our analytics help identify and target the right people and populations. Our technology creates real-time connectivity and actionable data out of observations. Our services connect to real people who can help when needs arise, and our healthcare expertise helps us understand how we create value for both payers and providers.
Our program monitors in real-time, identifying issues before they become health events, and helping connect those in need with those who can help via technologies such as video, chat, and telephone. Our technology platform includes home-based mobile applications, a clinical dashboard, and data analytics on data not previously available to health professionals. We are disrupting a 109 billion industry and have just closed our latest funding round with a blue-chip list of investors.
We're looing to add to our team of experts who care deeply about our mission.
Our team is passionate, driven, collaborative, intellectually curious, and excited about the opportunity to transform our healthcare system. We're inspired by caregivers and see to create a platform that recognizes, utilizes and supports the vital role they play. We strive to continuously learn, explore, experiment and achieve results. We are here to improve the quality of life for caregivers and care recipients, allowing them to focus on the important things (lie going to the mall with their grandids)
The ideal teammate would be‚Ä¶
A data management/analyst who enjoys woring with healthcare data so as to support clinicians, software developers, and senior leadership with the information and self help tools they need to succeed in growing our business. A lively curiosity about health care data and analytical tools is greatly desired.
The ideal teammate would be able to:
Understand the needs and opportunities across our internal and external staeholders
Create, update, and distribute analytic reports on a recurring basis
Learn new data related sills and processes
Learn health care claim (UB04, HCFA 1500) formats and analysis
Share and teach sills to others on the data team
Wor as part of a larger team and helping other teams in achieving their goals
Continue to push the boundaries of what technology can do to empower our caregivers and clinicians to improve health outcomes for our patients
Would you describe yourself as someone who has:
A College degree (required)
5+ years experience woring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If yes, then we loo forward to speaing to you!
Vesta Healthcare is committed to leveraging the talent of a diverse worforce to create great opportunities for our business and our people. Vesta Healthcare is an Equal Opportunity/Affirmative Action Employer. Candidates are selected without regard to race, color, religion, sex, national origin, disability, marital status, or sexual orientation, in accordance with federal and state law.</t>
  </si>
  <si>
    <t xml:space="preserve">59-85 </t>
  </si>
  <si>
    <t>About Us
We‚Äôre a growing company. Everything we do, we do to help people grow. Our mission is to be a partner in progress on each unique journey to hair wellness. We provide personalized, natural solutions for healthy hair growth and connect people with doctors who care about hair. We challenge existing treatments and methodologies to continue to advance the frontier of hair science. As we help our customers grow, we grow too- through diversity &amp; inclusion, teamwor &amp; collaboration, and through empowering ourselves and others with our passion for wellness and innovation.
#eepGrowing. It‚Äôs our mantra- a voice of encouragement for hair and humanity, motivating people to grow in the best ways possible: personally, spiritually, and exceptionally.
About You
We are open to remote applicants on the East Coast.
**This will be a short time assignment**
You will help Nutrafol mae informed data-driven decisions, and support our leadership team with critical insights into the business. You are incredibly detail oriented, and enjoy the deep dive into the data and love the nuances, and have the ability to connect dots across multiple views of the business. We are looing for somebody who is passionate about finding answers and solving problems, but wants to have fun doing it! This role requires someone comfortable questioning conclusions and challenging assumptions while bacing up their arguments with a strong case and evidence.
Responsibilities:
Run ad hoc data queries in response to leadership requests.
Investigate data discrepancies and help us explain any potential gaps in various reporting methods.
Assist with validation of new reporting and data analysis.
Assist with creation of new reports and queries to provide new insights for the business.
Assist finance and operations teams with manual reporting on an ongoing basis to optimize the business.
Requirements:
3-5 years of experience in a relevant role.
Expert level in SQL and pulling data out of multiple systems.
Expert in excel, and ability to analyze, pivot and graph complex datasets.
Expert in Snowflae or other similar data warehouse technology.
Expert or some experience with Tableau nice to have.
Basic to mid level understanding of business and financial concepts including revenue calculations, retention models, etc.
Ability to tae csv, tsv and xls exports of data and load them up for ad hoc querying in different methods.
Incredibly strong analytical and investigative abilities to dig through data in pursuit of answers or insights.
Ability to respond quicly to ad hoc requests and manage time effectively.
Company Pers:
Great medical, dental and vision pacage.
Competitive salary.
401 with 50% match.
Flexible PTO.
Fitness reimbursement program.
Quarterly social events.
Vibrant start-up culture.
Free Nutrafol Membership and access to in-house Naturopathic Doctors.
Other pers that support woring remotely.</t>
  </si>
  <si>
    <t>Insurance Agencies &amp; Broerages</t>
  </si>
  <si>
    <t>Maret Data Analyst</t>
  </si>
  <si>
    <t>Job Description
Maret Data Analyst with strong bacground in Financial Inventory
Responsibilities:
Maintain inventory tracing system and ensure that it stays updated by tracing user ID‚Äôs, passwords, costs, user lists, usage reports, contract terms, vendor contacts, invoices, allocation percentages, etc. for all maret data services/products managed by the team.
Exchange reporting on a monthly basis
Process and reconcile invoices using the inventory tracing system and wor with the central finance function on worflow improvement.
Ensure that the Maret data GL is only charged for Maret data services
Assist with the management of the maret data order process for end-users of subscription services by updating the inventory and permissioning systems and ensuring that invoice amounts are correct
Create/distribute scheduled and ad-hoc reports from our inventory tracing system that will be used by all levels of management both within the team as well as the various staeholders supported. These reports will be used for budgeting and financial planning purposes, contract renewals, etc.
Contribute to, guide and support the contract renewal process globally including informing applicable team members on timing for re-negotiation and re-evaluation of existing contracts.
Create monthly maret data reports for department heads; mae updates or changes as necessary.
Strong Financial Information Tracing System (FITS) nowledge and sills are essential</t>
  </si>
  <si>
    <t>Our client, one of the largest life insurers in the world, is seeing a Data Analyst for its Jersey City location.
Responsibilities:
Primary responsibilities would be business analytics utilizing techniques such as statistical analysis, predictive modeling and data mining.
This person may be expected to identify analytical requirements from an internal client or the business and how best to interpret data.
The data analyst may be expected to wor with IT to retrieve data that‚Äôs needed and wor closely with a reporting analyst to best present data.
They should also be able to create and design reports.
Qualifications:
Requires a Bachelor‚Äôs degree in Computer Science or related field and 10+ years of relevant experience.
Why Consider a Contract/Temp Role?
Get a foot in the door while evaluating your fit with an employer
Fill in the ‚Äúgap‚Äù while you continue to loo for a permanent role
Build your resume by developing new sills, experiences &amp; references
Some companies only use professional recruiting firms to fill jobs
Visit us at www.phytontalent.com for more information.
Phyton Talent Advisors is a proud winner of theInavero‚Äôs 2017 Best of Staffing¬Æ Client Award &amp; Named by Forbes as One of America‚Äôs Best Professional Recruiting Firms
As an Equal Opportunity / Affirmative Action Employer, by choice, Phyton Talent Advisors will not discriminate in its employment practices due to an applicant‚Äôs race, color, creed, religion, sex (including pregnancy, childbirth or related medical conditions), sexual orientation, gender identity or expression, age, national origin, marital status, citizenship, physical and mental disability, criminal record, genetic information, predisposition or carrier status, status with respect to receiving public assistance, domestic violence victim status, a disabled, special, recently separated, active duty wartime, campaign badge, Armed Forces service medal veteran, or any other characteristics protected under applicable law.</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</si>
  <si>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o6p2mepzHx</t>
  </si>
  <si>
    <t>*Introduction**As an IBM Application Architect, you directly help clients transform their business and solve complex problems. You will define the scope and vision for projects that deliver customized solutions using your nowledge of IBM platforms. You are a technical leader, serving as a liaison among business partners, technical resources, and project staeholders.**Your Role and Responsibilities**IBM Services is seeing Microsoft Dynamics Customer Relationship Management (CRM) Data Analysts to collect and analyze requirements and solve client problems using Microsoft Dynamics CRM solutions. You will serve as a liaison between clients and project consultants, particularly during initial project phases. You will wor primarily on project execution but may be involved in sales support as well.Microsoft CRM Data Analysts are responsible for identifying, developing and deploying end-user solutions in CRM systems. Using your deep functional nowledge and familiarity with the Microsoft Dynamics CRM application, you will ensure that client business requirements are met while providing a variety of advisory services around project management, business process development, implementation support and end-user training.**Primary Responsibilities:****Project Execution**+ Support the translation of client business requirements into CRM solutions, including requirements approval, communication, traceability and reuse+ Contribute to the transfer of functional requirements to development and test teams+ Use CRM worflow technology to automate business processes+ Stay abreast on updates and new releases in CRM technologies (Microsoft's and its competitors)+ Educate end-users on CRM functions+ Provide end user classroom training on the configured CRM application before go-live and individual training during hyper-support after the cut-over **Sales Support**‚Ä¢Help determine and translate customer needs into a solution and approach‚Ä¢Contribute to proposal development‚Ä¢Contribute to scope, approach, and estimating input to the proposal team‚Ä¢Contribute to and participate in client demonstrations and presentations**Additional sills required:**+ Microsoft Office Suite, specifically Microsoft Word, Excel, PowerPoint, and Visio+ Microsoft DevOps+ Familiarity with Microsoft technologies/trends+ Strong analytical, presentation, and writing sillsSills and experience in creating and delivering production demonstrations is preferred but not required.NOTE: Microsoft Dynamics CRM experience is required for this position**Required Technical and Professional Expertise**+ At least 3 years team lead experience or management experience of 5+ team members (management consultant only)+ At least 2 years project experience in enterprise business application development and delivery (e.g., CRM, ERP, SCM, HCM)+ At least 1 year project implementation experience using Microsoft Dynamics 365, Microsoft Dynamics CRM online, or Microsoft Dynamics CRM 2016, 2015, or 2013+ At least 2 years project experience translating client business needs into software capabilities+ At least 2 years project experience with business requirements analysis and modeling+ At least 2 years project experience creating functional designs, test conditions and test scripts+ At least 2 years experience woring within a team environment+ Basic nowledge of software development methodologies (Waterfall and/or Agile)**Preferred Technical and Professional Expertise**+ At least 2 years consulting experience woring for a global systems integrator+ Microsoft Certified Professional (MCP)+ At least 1 year project experience woring with global and offshore project teams+ At least 1 year experience with system integration or user acceptance testing+ At least 1 year experience with organizational design+ At least 1 year experience with business process design or re-engineering+ At least 1 year experience with developing and implementing end-user training programs+ At least 1 year experience implementing or using CRM systems to support customer service, call center, or field service operations**About Business Unit**IBM Services is a team of business, strategy and technology consultants that design, build, and run foundational systems and services that is the bacbone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looing for your next career challenge?Maybe you want to get involved in wor that really changes the world? What about somewhere with incredible and diverse career and development opportunities - where you can truly discover your passion? Are you looing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 ever.**About IBM**IBM's greatest invention is the IBMer. We believe that progress is made through progressive thining,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</si>
  <si>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Armon, NY</t>
  </si>
  <si>
    <t>As a Practice Data Analyst in Physicians of University Hospital, you will support GE/IDX application and revenue cycle. This includes phone and hands on support, education and issue resolution, project wor and the running of report queries.
Responsibilities Include:
Extracts patient clinical data from medical records or other sources containing patient clinical data.
Maintains and eeps current with new and existing GE/IDX systems modules, use and applications.
Creates and maintains training material and asssist training new hires and existing employees on current and new GE/IDX applications and features.
Writes supporting documentation and procedures for system changes, modifications and day to day operations.
Assist in the development and testing of test scenarios for new features, patches and hardware.
Troubleshoots with internal and external clients to resolver system, hardware or software errors.
Develops and maintains nowledge of department reporting software to create and run standard and ad hoc reports.
Ensure finance runs are accurate and run on pre-described schedules, to include claims, statements and Collection transfers.
High School Diploma or equivalent, required. Bachelors degree, preferred.
Minimum of two (2) years progressive billing experience including IDX experience, required.
Our Culture:
Transforming care, optimizing patient satisfaction and creating better patient outcomes are just some of the things our talented team members are doing at North Shore-LIJ each and every day. As a culture committed to providing our customers with the highest quality service, we stand behind our core values: Patients first; Caring; Excellence; Innovation; Integrity and Teamwor. It is our commitment and our culture that sets us apart from others and is the cornerstone of everything we do. Join an organization whose team members are valued, cared for and offered continuous opportunities to grow. Clic on the lin to learn more about us: www.northshorelij.com/goals
Please note: North Shore-LIJ is a smoe-free environment. Smoing and the use of tobacco products is strictly prohibited anywhere on campus, including paring lots and outdoor areas on the premises.Free smoing cessation programs and quit medications are offered to team members who wish to quit through the North Shore-LIJ Center for Tobacco Control.</t>
  </si>
  <si>
    <t>Lae Success, NY</t>
  </si>
  <si>
    <t>Data Analyst - Healthcare Provider Networs and Formularies</t>
  </si>
  <si>
    <t>Scotiaban
3.6</t>
  </si>
  <si>
    <t>The Child Mind Institute is seeing a Data Analyst to join the Center for the Developing Brain (CDB) research team. CDB is a research group focused on the development and deployment of sophisticated statistical techniques to understand brain maturation and clinical neuroscience. The Data Analyst will be an integral part of multi-center effort based at the Child Mind Institute to understand the development of the brain‚Äôs corticostriatal thalamocortical circuits. These circuits are critical to driving learning, and mapping their development from childhood through adolescence will improve our understanding of how atypical brain development contributes to the emergence of psychiatric symptoms.
The Data Analyst will gain familiarity in running data-intensive methods for neuroimaging data, including multi-site harmonization, quality control, and preprocessing, as well as a suite of cutting edge, data-intensive multivariate and machine learning techniques for analysis of neuroimaging data. An ideal candidate will have a strong wor ethic, can wor well independently and as part of a team, and has the ambition to deepen an already existing set of strong technical sills.
Reporting to one of our Research Scientists of the Center for the Developing Brain, this is a full-time position, located at the midtown headquarters.
The Child Mind Institute is proud to be named aGreat Place to Wor-Certified company! Our competitive compensation and benefits include medical insurance, 401() with match, flexible wor schedules, paid parental leave, dependent care and discounted ticets and entertainment pers program.
Responsibilities:
Multi-site MRI and behavioral data harmonization, cleaning, and preprocessing
Learning and implementing new statistical methods for intensive analysis of neuroimaging data
Implementation, execution, and maintenance of fMRI imaging analysis pipelines
Perform basic and advanced univariate and multivariate statistical analyses for projects and reports
Develop graphs, reports, and presentations of project results
Assist in preparing data to be shared with research collaborators
Assist with data analysis for research projects and publications
Independent and self-directed learning and sill improvement
Qualifications:
Bachelors or Master‚Äôs degree in computer science, neuroscience, engineering, mathematics, statistics or related areas is preferred
Extensive programming experience in one or more open source languages (e.g., Python, R)
Experience with neuroimaging analysis and proficiency with one or more pacages (e.g. FreeSurfer, AFNI, FSL, Worbench or SPM) is a plus, but not required.
A passion for the applying computational methods to understand clinical conditions.
Strong interpersonal sills, as well as strong written and oral communication
Ability to wor in a fast-paced environment
Ability to wor as a member of a team as well as independently
Passion for CMI mission
Please upload your resume, Github profile and writing sample during the application process.
The Child Mind Institute is an equal opportunity employer and does not discriminate in employment based on race, religion (including religious dress and grooming practices), color, sex/gender (including pregnancy, childbirth, breastfeeding or related medical conditions), sex stereotype, gender identity/gender expression/transgender (including whether or not you are transitioning or have transitioned) and sexual orientation; national origin (including language use restrictions and possession of a driver's license issued to persons unable to prove their presence in the united states is authorized under federal law [Vehicle Code section 12801.9]); ancestry, physical or mental disability, medical condition, genetic information/characteristics, marital status/registered domestic partner status, age (40 and over), sexual orientation, military or veteran status, or any other basis protected by federal, state or local law or ordinance or regulation.</t>
  </si>
  <si>
    <t>Lenexa, S</t>
  </si>
  <si>
    <t>Job Description
Must be proficient in Advanced Excel ‚Äì Pivot, dashboarding, macro writing
Must be able to analytical to help Director understand trends in dataset on a weely basis
Must understand databases to help the team build out certain reports from
Must be an effective communicator ‚Äì will need to help facilitate and tae notes in two ey meetings weely.
Must be a good problem solver. Need help to solve some of our challenges with manual excel files and identify way of automation or improvements
Preferred data analytics degree ‚Äì help with future initiatives
Preferred nowledge of SharePoint 2010 ‚Äì help build out Internal Audit SharePoint site and navigate existing SharePoint applications
Preferred nowledge of Tableau ‚Äì Help IA with dashboarding
Preferred nowledge of Microsoft Power BI Destop ‚Äì help with dash boarding
Preferred nowledge of GRC Tools
Summary: Responsible for conducting research and root cause analysis for customers with
the goal of recommending and implementing new processes and solutions to
operational deficiencies. Resolves issues and improves operational performance
on a cross-functional/departmental basis. This is a senior level position
woring independently with guidance only in the most complex situations.
Responsibilities: - Investigate service related issues to identify root cause of issues; identify
and communicate business needs assessments as necessary.
Develop forecasting tools using current technology/systems (Access, Excel,
Monarch, etc.)
Translate business requirements and assist IT with the development of
technical specifications.
Develop solutions based on data analysis to increase business efficiency.
Lead or participate in internal and external project worgroup(s) and
presentations.
Conduct User Acceptance Testing (UAT) for projects, implementations, system
fixes and enhancements, etc.
Prepare materials for internal and external audit activities; review audit
findings/reports for accuracy and completeness. If appropriate, formulate
rebuttal and/or corrective action steps.
May coach/mentor less experienced staff, assist in on-boarding of new staff
and/or distribute and follow-up on wor assignments.
Perform other relevant tass as assigned by management.
Qualifications: Education:
Bachelor's degree required.
Experience:
Minimum of seven (7) years' experience in an operational role, or analytical
role
nowledge:
nowledge of Healthcare industry required
nowledge of Project Management methodologies
Requires nowledge of Healthcare firm‚Äôs products and services
Requires woring nowledge of division operating plan and firm‚Äôs operating
model.</t>
  </si>
  <si>
    <t>Newar, NJ</t>
  </si>
  <si>
    <t>Hi, Trust Yoursquore Doing Good. Enclosed is the job description for your perusal. If you are interested, indly send me your updated resume along with the expected rate ASAP. Role Data Analyst with Rochade Location NYC, NY Duration Long Term Responsibilities Top three sills Data Catalog, Informatica IDC, Informatica EDC Build stitching linage inside data catalog tool Must have nowledge of lineage and financial industry, technical metadata layer ASG DI or shade tool, IBM ISGWatson, Informatica IMM or ECD (data lineage tools) Sills Needed for Application Analyst ASG Rochade, Becubic Data Lineage Data Stitching" Than You Sai iran Sr. Technical Recruiter (D) 248-504-6876 (M) (614) 721-6940 Emailsaiiran.chrsrit.com 22260 Haggerty Rd, Suite 285,Northville, MI 48167. www.rsrit.com httpwww.rsrit.com</t>
  </si>
  <si>
    <t>Advertising Data Analyst
Hearst Television is seeing an Advertising Data Analyst to join our team.
The candidate will be responsible for:
‚óè Collaborating with sales, tech and product teams to design, implement and refine state-of-the-art digital dashboards.
‚óè Helping to define and drive Hearst Television's data visualization and presentation strategy.
‚óè Evaluating existing data sources and related products on a regular basis, performing QA and health checs to ensure data integrity.
‚óè Performing ad hoc analysis to support our local sales staff, as well as creating custom visualizations as needed.
‚óè Helping to evangelize sales reporting needs and priorities to the product and tech teams.
‚óè Defining UI specs and user experience, managing related vendors and scope of wor.
‚óè Interpreting data to inform decisions and tell accurate stories to our advertisers.
nowledge:
‚óè Experience collecting, integrating, and manipulating new data to be fed into BI tools or data laes and a basic understanding of data storage and retrieval architecture.
‚óè Strong experience with data analysis and visualization software, e.g. Google BigQuery, Power BI, Domo, Tableau or similar.
‚óè SQL, R or other analysis language proficiency preferred.
‚óè Experience with digital ad campaign/DMP reporting platforms and metrics.
Sills and Abilities:
‚óè Strong analytical mindset with a passion for investigative analysis.
‚óè Ability to communicate and document processes and analysis, and clearly communicate results to technical and non-technical teammates.
‚óè Comfortable interacting with sales teams and occasionally with external clients.
‚óè A high level of organization and prioritization; must be able to assess and assign priority to multiple goals, and clearly communicate timelines.
‚óè Proven ability to multitas in a fast paced, fluid environment.
Experience:
‚óè 3 - 5 years experience in a digital analytics or digital ad campaign analysis role.
‚óè Project management and goal-setting experience within a digital analytics or analysis environment.
Education:
Bachelor‚Äôs degree in relevant field or equivalent experience required.</t>
  </si>
  <si>
    <t>Woring with William Hill, you will be at the heart of the technological revolution with one of the world's most trusted betting and gaming companies. William Hill deals with projects ranging from destop or mobile casinos and betting sites, to name a few. We process 500 online Sportsboo bets per second each Saturday, that's the same as the number of orders processed by Amazon U, on its busiest day of the year. We deal with more than 20 million users daily; impressed? You can be sure there are many more challenges waiting for you.
When we say cutting edge, we mean it. Here, you can wor on highly reliable systems with low latency, much lie the transactional systems of the best financial institutions, butwith the fun included.
You will have access to development opportunities, including IT conferences, internal training, and lunch and learn sessions. You will be part of a great woring atmosphere, performing complex wor in a collaborative team of amazing people, with forward-thining managers. You will have the opportunity to mae an impact.
What You Will Do:
We're looing for a Data Product Analyst/Scrum Master to join our growing data team!
As the Data Product Analyst/ Scrum Master you will:
Be a subject matter expert for William Hill Data
Assist the Data Architect in creating and updating a Road Map for Data team
Love to collaborate with other data professionals, engineers, and business operation experts to understand and address reporting needs
Wor closely with engineering and design resources to understand and create user stories and epics
Possess excellent communication sills to successfully interact with the technology and business teams
Have experience creating mocs ups, data flow diagrams, process diagram, project plan, and charters
Document and organize requirements using Agile methods lie themes, epics and user stories with detailed acceptance criteria
Delegate SCRUM meetings as well was maintaining JIRA board.
Be proactive with leadership abilities with a strong "can do attitude"
Highly detailed oriented
Strong willingness &amp; comfort taing on and challenging development approaches
Previously wored in agile and scrum.
Be a Team Player, willing to wear multiple hats
What You Will Need:
7+ years delivering successful data warehousing projects
Expertise in Agile software product delivery and SCRUM
Experience Writing OR's and acceptance criteria
Ability to Facilitate UAT
Fluency in creating and maintaining roadmaps
BI reporting and analytic experience
Firm Understanding of ETL process
Understanding SQL to perform ad hoc queries for data analytics
Experience in cloud technology preferably AWS, experience in relational DB technology and creating mapping documents
Required:
You will need to successfully complete a bacground and drug screen.
Lie what you see? Apply here and get in the game.
William Hill provides equal employment opportunities (EEO) to all employees and applicants for employment without regard to race, color, religion, creed, national origin, ancestry, sex, age, physical or mental disability, pregnancy, veteran or military status, genetic information, sexual orientation, gender identity or expression, marital status, civil union/domestic partnership status, familial status, domestic violence victim status, or any other legally recognized protected basis under federal, state or local laws. William Hill complies with applicable federal,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Essential Functions/Exposures:
Must be able to sit for extended periods of time
Must be able to type and tal on the phone for extended periods of time
Regular attendance in the office
#LI-OG</t>
  </si>
  <si>
    <t>Sy Betting &amp; Gaming</t>
  </si>
  <si>
    <t>Rocstar Games
4.1</t>
  </si>
  <si>
    <t>Maret Research Data Analyst - Physician Technology</t>
  </si>
  <si>
    <t>DRG, part of Clarivate Analytics, provides syndicated research and strategic advisory services focused on digital health and mareting trends among consumers and healthcare professionals in 22 countries around the globe. Clients include top pharmaceutical companies, mareting agencies, health and medical publishers and technology providers. With us, you could mae a large impact on our business unit results with bacing from the leading player in the medical data industry.
We are hiring a highly silled Maret Research Data Analyst to support our multichannel engagement insights group. We understand how doctors, patients, and formulary decision-maers are using technology to inform their thining and provide those insights to pharmaceutical mareting staeholders (e.g., brand mareting teams, global mareting teams, digital content managers). The successful candidate will be expected to support multiple primary maret research (PMR) analysis projects, effectively manage time commitments, and eventually assume greater responsibilities for projects. This role will have interactions with client teams, opportunity for advancement, and the ability to influence mareting and strategic planning decisions with global healthcare and pharmaceutical organizations.
Responsibilities:
Design, execute, and analyze survey data across multiple country marets/data sets to derive insights and prepare tables and PowerPoint reports that are relevant to pharmaceutical brand mareters
Secondary research to assess pharmaceutical and healthcare maret landscapes, conduct competitive analyses
Manage and execute client consulting engagements, custom projects and client inquiries
Create and deliver compelling, insightful deliverables for clients based on the company‚Äôs suite of syndicated data sets
Support analyst team covering healthcare professional insights, including trends in physician or consumer technology adoption, telehealth, commercial innovation for pharma companies and the role of technology in patient care
Deliver client presentations
eep up to date on technology industry trends most important to our understanding of healthcare trends in the U.S., especially as it relates to the pharmaceutical industry (U.S. and Global) and allied healthcare professionals.
Requirements
3-5 years industry experience in a related position, such as maret research, agency, consulting or pharma
Bachelor‚Äôs degree required, advanced degree, such as an MBA, MA, or another relevant field is preferred
Exceptional PowerPoint sills
Experience with survey data collection is required (e.g., questionnaire design, survey fielding)
Experience with qualitative research, social or web analytics is a plus
Comfortable woring with large data sets; Competency with basic data analysis (Wincross, SPSS, SQL) preferred
Understanding of healthcare trends in the U.S. especially as it relates to the pharmaceutical industry
A passion for understanding complex business questions
Benefits
At DRG, we now that better understanding of data leads to better application of data, which is why our experts partner with our clients to transform varied bodies of data into the evidence required to mae well-informed business decisions.
Decision Resources Group is proudly committed to equal employment opportunities regardless of race, color, ancestry, religion, sex, national origin, sexual orientation, age, marital status, disability, gender identity or Veteran status.
#LI-MD1</t>
  </si>
  <si>
    <t>This is a great opportunity for a Data Analyst with Alternative Investments Bacground.
Seeing a Senior Data Analyst/Business Analyst with 10 years of experience as a data analyst with a good understanding of the business as it pertains to experience within fund management, AWM and distribution.
Will need to understand different data feeds to drive capabilities, from a business perspective with hands on technical capabilities as well as business analysis to support the teams specific to salespage = (helps asset managers use data to connect investment products.)
Must have hands on technical experience with Data SQL queries run data and nows how to load data, data processing jobs, including ETL, on demand volume processing, and analytics. Developing and enhancing processes for delivering application updates.
Be able to Interface with clients to gather business requirements, assist in troubleshooting.
familiarity with web application capabilities and development, implementing business logic around client data, using a relational database, and mass data processing techniques.
Experienced with analytical and reporting tools such as Tableau or similar
Familiar with Salespage , DST, Client Data
Position will be remote with the intension to be onsite when applicable either in Atlanta or NY.
The Individual will need to be wor on their own , self starter and motived.</t>
  </si>
  <si>
    <t>Loo ML Data Analyst</t>
  </si>
  <si>
    <t>Title: Loo ML Data Analyst
Location: NY, NY
Duration: 6 months +
If interested, please send a word version of your resume to anita.olejni@ntttdata.com
Project Overview:
Looers Internal Instance of Looer requires ongoing maintenance and upeep. In order to eep scaling with the Looer, we need a resource to help us eep up with the growth of business data modeling. Candidates must have prior experience or familiarity with Loo ML there are no exceptions or substitutions.
Top 3 Daily Responsibilities:
Execute Analytics Reporting Requests Using LooML
Code Review LooML of other members of the team.
Document Wor and Train Employees on how to use reports and tools you have built
Mandatory:
Bachelors degree required
3 Years of experience in Data Modeling with LooML and SQL
Specific Tools or Applications experience: Looer, Salesforce CRM, Financial Analytics
Desired:
LooML -- Advanced (3-5)
SQL -- Advanced (3-5)
Data Analysis - Advanced (3-5yr)
The Company is an equal opportunity employer and maes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mae reasonable accommodations for the nown physical or mental limitations of an otherwise qualified individual with a disability who is an applicant or an employee unless undue hardship to the Company would result.</t>
  </si>
  <si>
    <t>Requisition no: 502862
Wor type: Full Time
Location: Other NYC Locations
School/Department: ICAP at Columbia
Grade: Grade 101
Categories: Administrative Support, General Administration, Information Technology, Other
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 use and replenishment of study supplies; and other duties as assigned.
Responsibilities
Conduct all research activities in accordance with study protocol and procedures and other appropriate institutional regulations, procedures and policies, including procedures to safeguard confidentiality of study participants. 15%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15%
Assist with submission of study forms to the statistical and data management center. 5%
Assist with prompt review of all data queries and their immediate resolution. 5%
Assist the data manager and site coordinator in identifying problem areas with data collection, report findings to the site leadership, and develop appropriate corrective measures with input from the study team. 10%
Assist in the review of eligibility criteria of screened study participants for enrollment, including review of eligibility case report forms, source documents and informed consent forms. 10%
Help study team prepare and submit protocol non-adherence and protocol deviation forms, as needed. 5%
Print and compile materials needed for informed consent process, study data collection, and participant follow up and recruitment.
Organize and file study materials including case report forms and other study documents. 5%
Assist in the preparation of study data for monitoring visits, reporting, and dissemination. 5%
Assist with data collection and analysis; wor on analysis of quantitative and qualitative data from cross-sectional surveys, interviews and other resources, if applicable. 5%
Assist in the recruitment of study participants, help develop interview protocols and conduct interviews, if applicable. 5%
Participate in regular meetings with study staff and site leadership to ensure high-quality performance of job responsibilities.
Attend study related trainings and meetings as requested by the site coordinator. 5%
Perform other study-related duties as assigned including but not limited to assisting study participants, greeting visitors at the site, answering the door, answering the phone etc. 5%
Perform other related duties as assigned 5%
Minimum Qualifications
High school Diploma and at least 1.5 years of related experience or equivalent in education, training and experience
Proficiency in Microsoft Office destop applications
Excellent interpersonal, communication and organizational sills
Flexible, open-minded, and able to easily adapt to new challenges
Preferred Qualifications
Bachelor's degree preferred
Experience woring with diverse, medically underserved populations and high-ris communities
Experience woring with research and data management, data entry or electronic data capture is highly desired
Equal Opportunity Employer / Disability / Veteran
Columbia University is committed to the hiring of qualified local residents.
Applications open: Sep 05 2019 Eastern Daylight Time Applications close:
Bac Apply Share</t>
  </si>
  <si>
    <t>Job Description
Primary Responsibilities: Experience in a data analyst role. Preferably experience in the digital advertising industry or related field Ability to operate comfortably and effectively in a fast-paced, highly cross-functional, rapidly changing environment. Programming sills in SQL required; Python, or Java/Scala preferred Recent proven experience developing data visualizations, dashboards, and reporting in Tableau(or a similar reporting tool) Comfortable with any of advanced analytics tools such as Pandas, R, and Spar Ability to wor effectively with data science and engineering partners to meet the data needs of the business, translating business needs into analytical requirements Experience engaging with the business and leadership on problem definition Ability to communicate the results of analyses in a clear and effective manner with product and leadership teams to influence the overall strategy of the product. Email: shashianth@precisiontechcorp.com Phone:732-537-8954 Thans &amp; Regards Shashianth</t>
  </si>
  <si>
    <t>New Brunswic, NJ</t>
  </si>
  <si>
    <t>Cactus Holdings/Western Beef Supermaret is looing for a full time Data Entry/Billing Analyst with experience using eyboard and calculator and ability to type 40 wpm to wor in their National Food Distributors division. Woring nowledge in Excel is required. This is an entry level position with room to grow in a great company. Ability to wor efficiently with accuracy and attention to detail is necessary.
Why Choose Western Beef Retail, Inc./Cactus Holdings, Inc.?
Western Beef Retail, Inc./Cactus Holdings, Inc. employs over 1,900 people and owns over 2 Million SQ SF in NYC Real Estate, with 23 Retail store locations and over 1,000 weely wholesale customers. Our retail locations serve over 800 people weely largely of Hispanic, Caribbean, West Indian and African American descent.
Western Beef Retail Inc./Cactus Holdings Inc. truly values its heritage. Our origins trace bac to 1906 where we began as a series of small, local butcher shops. While the company has certainly grown since then, Western Beef Retail Inc./Cactus Holdings Inc. maintains its proud heritage and strives to remain an integral part of the communities and families of the communities that surround our business and help it grow.
Responsibilities:
Ability to wor efficiently with attention to detail
A comfort level with change, the ability to adapt to wor-wee changes
Ability to wor well with others
Woring nowledge in Excel required
Daily pull orders from 20+ stores.
Ad HOC
Must wor well with others
Must be a great with multi-tasing while retaining great attention to detail.</t>
  </si>
  <si>
    <t>Software Guidance &amp; Assistance, Inc., (SGA), is searching for a Data Quality Lead Analyst for a Contract assignment with one of our premier Utilities clients in White Plains, NY.
Responsibilities:
Engineering, implementation, and integration for new Data Quality solution using Trillium Data Quality tool
Implementation of the new Data Quality solution using Trillium Data Quality tool
Design and implementation of new Data Quality solution
Integration of Data Quality solution with ey internal systems (SAP, CRM, Maximo, etc.)
Migration of business rules from existing Data Quality solution (Ataccama) to new Data Quality solution (Trillium)
Migration of dashboard and reports from existing Data Quality solution to Tableau
Migration of Issue Management from existing Data Quality solution to new Data Quality solution
Testing and deployment of new Data Quality solution for ongoing Data Quality assessment and monitoring
Development of Trillium Data Quality tool enhancements
Planning and Execution of Data Quality projects (support ongoing and new)
Engagement with ey staeholders on Data Quality goals, requirements and timelines
Execution of worshops to collect business rules and validate them with staeholders
Liaison between ey staeholders on ongoing Data Quality operations (Asset, CRM, etc.)
Data Quality Assessment for Data Analytics program use cases
Implementation of Data Quality for new Data Quality wor (CDEx, eCRM, SAP, Bid-to-Bill and others), including
Business rule development, testing and deployment
DQ metrics and dashboard development, testing and deployment
Remediation worflow creation, testing and deployment
Administration and support of the Trillium Data Quality platform
Required Sills:
Strong nowledge &amp; woring experience in Data Quality - framewor, process &amp; tools
Strong Experience in Trillium - Data Quality tool
Experience in Ataccama - Data Quality tool
Woring experience of Tableau
Experience with Collibra Data Governance tool preferred
Undergraduate degree in Engineering, Computer Science, Data Management, or similar field of study. Graduate degree preferred.
5+ years of demonstrated data quality and development experience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 in the US are encouraged to apply for all roles. Only those authorized to wor for government entities will be considered for government roles. Please inquire about our referral program if you would lie to submit a candidate for any of our open or future job opportunities. SGA is an EEO employer. We encourage Veterans to apply. To view all of our available job postings and/or to learn more about SGA please visit us online at www.sgainc.com.</t>
  </si>
  <si>
    <t>Project Overview
The Enterprise Data Governance Project aims to enable NYPA to manage its "Data-As-An-Asset‚Äù and to build the foundation for an enterprise data analytics platform at NYPA. This program will focus on enabling data stewardship, improving the quality of our data assets, increasing data security and protection, simplifying data integration and establishing better audit trail on data usage at NYPA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Job Functions &amp; Responsibilities
Execution of the Data Discovery Project Phase 2
o Conduct data discovery staeholder interviews with business and IT staeholders (selected applications)
o Identify data sets, develop data flows, understand data-related processes and identify ey data issues for each application
o Update of Enterprise Data Flow diagrams and Enterprise Data Catalog inventory
o Creation of Application Playbac decs and Data Discovery report &amp; presentation
Enablement of Data Roles within NYPA
o Maintenance of datasets and data roles in the Enterprise Data Catalog - additions, updates and deletions
o Identification of updates / changes to existing data roles for the datasets in the NYPA Data Catalog
o Perform onboarding, transition and education of NYPA staeholders for the Data Roles at the enterprise (Data Owner, Data Steward, Data Custodian)
o Conduct of quarterly Data Owner meetings to communicate upcoming Data Governance initiatives / processes / policies / best practices
Lead in onboarding and implementation of Collibra Data Governance tool
o Onboarding of new datasets into Data Governance tool
o Establishment of Data Catalog and shop-for-data feature in Data Governance tool
o Manage metadata ingestion (manual and automated) from different sources
o Creation of new worflows in Collibra Data Governance tool
New custom worflow for Data Access Request
New custom worflow for Business Glossary ‚Äì from proposal to approval
New custom worflow for asset creation, review and validation
o Training and onboarding of NYPA staeholders to Collibra
Development of new Data Governance Policies, Procedures and Standards
Develop and operationalize new Data Access Request process
o Design of new Enterprise Data Request Process, based on ongoing pilot feedbac
o Implementation of new Data Request Process - app by app ‚Äì woring with application owners and business staeholders
o Communication and training of all enterprise users on new Data Request Process
Development and execution of Change Management plan for Data Discovery, Data Access Request and operationalization of new Data Governance worflows
Sills
‚Ä¢ Strong nowledge of Data Governance &amp; Quality - policies, processes and tools
‚Ä¢ Strong experience &amp; expertise in using Collibra Data Governance tool
‚Ä¢ nowledge (experience preferred) using Trillium Data Quality tool and integration with Collibra
‚Ä¢ Woring experience in implementing Data Governance policies and processes
‚Ä¢ Strong presentation &amp; communication sills
‚Ä¢ Ability to wor with Senior Leaders
‚Ä¢ Experience woring on teams that wor under Agile principles
Education &amp; Certifications
‚Ä¢ Undergraduate degree in Engineering, Computer Science, Data Management, or similar field of study. Graduate degree preferred.
‚Ä¢ 3+ years of demonstrated Data Governance experience
‚Ä¢ Minimum of Level 2 Certification in Collibra required</t>
  </si>
  <si>
    <t>Business/Team Introduction
The Buying team is part of Amazons Supply Chain Optimization Technology / Inventory Planning and Control organization, and is responsible for deciding how much inventory to carry of every single item offered by Amazon Retail on all of Amazons websites worldwide. Consuming inputs including demand forecasts, placement options, and vendor capability data, our buying system automatically computes the optimal inventory levels and re-order quantities for every single item in our Retail catalog every single day. As a Business Intelligence Engineer/Data Analyst in Buying, you will operate at the apex of multiple Amazon systems, getting global visibility of how Amazon functions and serves our customers. Your curious mind will enable the creation of solutions that drive automation, scalability and optimization of every aspect of buying, reducing cost and delivering speed of execution to thrill our customers. The impact of your wor will be global, material and remarable.
Business Intelligence Engineer/Data Analyst Responsibilities
As a successful Business Intelligence Engineer/ Data Analyst in Buying, you need to be curious about Amazons supply chain operations and how data consumed and produced by our systems can be used to improve outcomes and lower costs. Your responsibility is to develop metrics, expose and measure the current performance of our Buying system, find and quantify opportunities for improvement, and dive deep into existing data to root cause unexpected performance. You will collaborate with engineering, research, data science and business teams for future innovation. You need to be a sophisticated user of data querying tools, and an expert at synthesizing and communicating insights and recommendations to audiences of varying levels of technical sophistication.
Major responsibilities include:
Translate / Interpret:
¬∑ Translate business questions and concerns into specific quantitative questions that can be answered with available data using sound methodologies. In cases where questions cannot be answered with available data, wor with engineers to produce the required data.
Measure / Quantify / Expand
¬∑ Retrieve, synthesize, and present critical data in a format that is immediately useful to answering specific questions or improving system performance.
¬∑ Explore/analyze data and wor with Research Scientists, Data Scientists and Product Managers to understand customer behaviors, spot system defects, and benchmar our ability to serve our customers
¬∑ Partner with Data Engineers and Software Engineers to design products and systems to transform and store billions of data items using AWS redshift.
Explore / Enlighten
¬∑ Given anecdotes about anomalies, design strategies to quantify the overall impact of such anomalies, deep dive to explain why they happen, and identify fixes.
Mae Decisions or Recommendations
¬∑ Conduct written and verbal presentations to share insights and recommendations to audiences of varying levels of technical sophistication.
Basic Qualifications
¬∑ Bachelors degree in Statistics, Economics, Math, Finance, Engineering, Computer Science or a related quantitative field.
¬∑ At least 3 years of experience with data querying languages (e.g. SQL, Redshift).
¬∑ At least 3 years of experience articulating business questions and using quantitative techniques and driving insights for business.
¬∑ Experience with automated self-service reporting tools (e.g. Tableau).
¬∑ Confidence in dealing with technical and non-technical senior level staff.
¬∑ Ability to operate successfully and independently in a fast-paced environment.
¬∑ Comfort with ambiguity and eagerness to learn new sills.
Preferred Qualifications
¬∑ Masters degree in Statistics, Applied Mathematics, Operations Research, Economics or a related quantitative field.
¬∑ 5+ years experience with 2+ years Analytics and Process Improvement-related initiatives
¬∑ Demonstrable trac record of dealing well with ambiguity, prioritizing needs, and delivering results in a dynamic environment
¬∑ Excellent verbal and written communication sills
¬∑ Experience processing, filtering, and presenting large quantities (Millions to Billions of rows) of data
¬∑ Experience woring in R/Python
¬∑ Experience in supply chain is a plus</t>
  </si>
  <si>
    <t>Get To now Voice
At Voice, we are on a mission to tae social media bac from big tech. Voice is the first social media platform that empowers communities to self-govern, champions realness and respects user data.
Description
We are seeing an experienced Data Analyst to help establish our product analytics group. If you are passionate about leveraging data to support business goals, worflows, and reporting, we want to tal.
In addition to joining a thriving, well-funded startup with big ambitions, this professional will play a vital role in the instrumentation of products, analysis of data and extraction of insights for the product team and Voice leadership.
The ideal candidate will have a proven record of strong leadership with high team engagement, a history of leading initiatives with many staeholders, and a passion for architecting with integrity. We place a high importance on cultural fit as this role will be pivotal in establishing a culture of openness, positive communication, and continuous learning.
Responsibilities:
Responsible for defining, tracing, and reporting of ey performance indicators (PIs)
Build automated dashboards, reports, and models that are quic and efficient for teams
Partner with internal/external cross-functional partners including Product, Engineering, and Mareting through ongoing collaboration and sharing of results and data
Analyze data to observe trends, identify opportunities/solutions, and support short-term and long-term deliveries
Support the growth of the Voice product through user segmentation, funnels, retention analysis, and regression models
Create clear, accurate data reporting that is reliable and useful so staeholders can mae strategic business decisions
Help organize worflows by driving analysis and insights on business drivers in an agile development framewor
Drive a culture of continuous improvement and best practice efforts in measuring Voice's performance
Other duties as assigned.
Qualifications
Bachelor's degree in computer science, math, or other quantitative field preferred
2+ years of data analytics experience
Advanced experience with web analytics tools and product testing
nowledge of descriptive/predictive models and data visualization tools lie Tableau/Mode Analytics
Excellent verbal and written communication sills so that data can be turned into understandable information for managers and staeholders
Excellent staeholder and project management sills, as well as the ability to both plan and execute projects of varying time horizons and scope with minimal guidance</t>
  </si>
  <si>
    <t xml:space="preserve">43-76 </t>
  </si>
  <si>
    <t>NYU Grossman School of Medicine is one of the nation‚Äôs top-raned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 Twitter and Instagram.
Position Summary:
We have an exciting opportunity to join our team as a Data Analyst.
In this role, the successful candidate The Ophthalmic Imaging Research Laboratory in the Department of Ophthalmology is seeing a Data Analyst. Responsibilities will include management of all historical and on-going research data, including databases, images, patient health record information, etc. The individual will be responsible for all data collection and organization. The individual must have at least an undergraduate degree in data or computer science. A bacground in database programming, data cleaning and query creation is advantageous but not required. Must be able to wor independently as well as with a group and have excellent interpersonal sills. Must be extremely organized and pay close attention to detail.
Job Responsibilities:
Image analysis including the processing of the images captured using state of the art prototype imaging software.
Export of clinical images and raw image data for further processing.
Production of new tools and methods to streamline laboratory productivity.
Creation of custom data sets for students and researchers on an ad hoc basis.
Aggregation of data from multiple sources.
Management, clean up, and optimization of a database containing large data sets.
Extraction of information from patient medical records. This will require discrete handling of sensitive patient related information including the de-identification of datasets.
Responsible for all research data collection and organization from historical and on-going studies. This responsibility will be done following a strict timeline.
Minimum Qualifications:
To qualify you must have a 2 years experience or an equivalent combination of education and experience with at least an undergraduate degree in physical sciences or computer science. A bacground in database programming, data cleaning and query creation is advantageous. The incumbent must be willing to wor with minimal supervision or independently under a strict timeline. Some analytical sills will be required. The incumbent must proficient with regards to data collection and analysis. Will not involve any financial responsibility/accountability.
Qualified candidates must be able to effectively communicate with all levels of the organization.
NYU Grossman School of Medicine provides its staff with far more than just a place to wor. Rather, we are an institution you can be proud of, an institution where you‚Äôll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Medicine‚Äôs EEO policies, please clic here. Please clic here to view the Federal ‚ÄúEEO is the law‚Äù poster or visit https://www.dol.gov/ofccp/regs/compliance/posters/ofccpost.htm for more information. To view the Pay Transparency Notice, please clic here.</t>
  </si>
  <si>
    <t>Nice to meet you, we're Vesta Healthcare.Vesta Healthcare is a startup with a simple mission: Delivering extraordinary outcomes by unlocing the power of caregivers. Caregivers are one of the largest, most untapped resources in the healthcare delivery system and are the unsung heroes of their care recipients. Yet despite their vital role, they are largely unsupported and invisible to the healthcare ecosystem.At Vesta Healthcare, we enable people with personal assistance to thrive at home, in their community by assuring the people they rely on, their caregivers, have the resources, data, and support they need. We achieve this through a combination of analytics, technology, services, and deep healthcare expertise. Our analytics help identify and target the right people and populations. Our technology creates real-time connectivity and actionable data out of observations. Our services connect to real people who can help when needs arise, and our healthcare expertise helps us understand how we create value for both payers and providers.Our program monitors in real-time, identifying issues before they become health events, and helping connect those in need with those who can help via technologies such as video, chat, and telephone. Our technology platform includes home-based mobile applications, a clinical dashboard, and data analytics on data not previously available to health professionals. We are disrupting a 109 billion industry and have just closed our latest funding round with a blue-chip list of investors.We're looing to add to our team of experts who care deeply about our mission.Our team is passionate, driven, collaborative, intellectually curious, and excited about the opportunity to transform our healthcare system. We're inspired by caregivers and see to create a platform that recognizes, utilizes and supports the vital role they play. We strive to continuously learn, explore, experiment and achieve results. We are here to improve the quality of life for caregivers and care recipients, allowing them to focus on the important things (lie going to the mall with their grandids)The ideal teammate would beA data management/analyst who enjoys woring with healthcare data so as to support clinicians, software developers, and senior leadership with the information and self help tools they need to succeed in growing our business. A lively curiosity about health care data and analytical tools is greatly desired.The ideal teammate would be able to:* Understand the needs and opportunities across our internal and external staeholders* Create, update, and distribute analytic reports on a recurring basis* Learn new data related sills and processes* Learn health care claim (UB04, HCFA 1500) formats and analysis* Share and teach sills to others on the data team* Wor as part of a larger team and helping other teams in achieving their goals* Continue to push the boundaries of what technology can do to empower our caregivers and clinicians to improve health outcomes for our patientsWould you describe yourself as someone who has:* A College degree (required)* 5+ years experience woring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environmentIf yes, then we loo forward to speaing to you!Vesta Healthcare is committed to leveraging the talent of a diverse worforce to create great opportunities for our business and our people. Vesta Healthcare is an Equal Opportunity/Affirmative Action Employer. Candidates are selected without regard to race, color, religion, sex, national origin, disability, marital status, or sexual orientation, in accordance with federal and state law.</t>
  </si>
  <si>
    <t>Money Algorithms LLC</t>
  </si>
  <si>
    <t>Data AnalystRochade Location NYC,NY Responsibilities 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Wors closely with client management to identify and specify complex business requirements and processes. Researches and evaluates alternative solutions and maes recommendations. Top three sills Data Catalog, Informatica IDC, Informatica EDC Build stitching linage inside data catalog tool bull Must have nowledge of lineage and financial industry, technical metadata layer bull ASG DI or shade tool, IBM ISGWatson, Informatica IMM or ECD (data lineage tools) Sills Needed for Application Analyst ASG Rochade, Becubic Data Lineage Data Stitching"</t>
  </si>
  <si>
    <t>About RoFounded in 2017, Ro is a patient-driven telehealth company that puts you in control of your health. We're patients, just lie you, building technology to mae healthcare accessible, affordable, and maybe even enjoyable. Ro powers three digital health clinics -- Roman for men's health, Rory for women's health, and Zero for fighting smoing addiction -- as well as Ro Pharmacy, a simple and affordable online pharmacy where every medication is 5 per month. The company's nationwide networing of physicians and pharmacies provides a personalized, end-to-end healthcare experience from online treatment to the delivery of medication and ongoing care. Ro was named #2 in Wellness on Fast Company's 2019 list of the World's Most Innovative Companies, and listed by Inc. Magazine as a Best Place to Wor in 2020.We are looing for a Data Analyst, Revenue Analytics, to own all accounting and financial data across Ro. The core responsibilities will be leveraging data to improve Ro's Accounting and FP&amp;A capabilities, design production data models for financial tracing, assist in data-intensive FP&amp;A projects, and augment our in-house financial analytics engines. This individual is well-versed in accounting principles and excited to leverage their technical sills (esp. SQL) to enable the highest quality in financial reporting systems. They'll own and lead projects from start to finish and are very capable of distilling details into clear forms of communication for audiences with varying levels of technical and financial bacgrounds.If you thin this position sounds lie it could be a fit for you, please consider Ro Data's pitch to prospective candidates.What you'll Do:* Own the accuracy and accessibility of financial data at Ro. This data comes from many different sources and is used by many different groups, from FP&amp;A to Accounting to Operations.* Own the execution of FP&amp;A analyses that are data intensive and require careful attention to detail* Design production data models for accurate/complete financial tracing. Ro is a very dynamic place and new features (and even new platforms) are being launched all of the time!* Leverage data to improve Ro's Accounting and FP&amp;A capabilities across all products and initiatives* Offer your technical expertise in preparation and analysis of Finance's Revenue reporting and communication to upper management.* Lead the expansion, maintenance, and reconciliation of our in-house financial consolidation engine.* Manifest a data-driven culture within the Finance team by ensuring that all reporting and decisions accurately utilize the most powerful data available* Partner with product/engineering to design testing for new financial data models* Liaise between Data and Finance teams to independently own projects/goals while multi-tasing in a fast paced environment* Build out data availability for your team through new tooling, reporting, and BI capabilitiesWhat you'll bring to the team:* Strong experience woring with financial data* Strong SQL abilities* Solid nowledge of core accounting, especially revenue accounting* Experience using BI tools (ours is Looer) to effectively convey information* Empathy with others who use your wor* Strong problem solving sills, analytical aptitude, and numerical dexterity* Demonstrated trac record of project ownershipBonus Points:* Netsuite exposure* Experience building out BI tools (lie Looer)* Basic coding* Unix dexterity* Experience designing data modelsBenefits &amp; Pers:* Full medical, dental, and vision insurance + OneMedical membership* Healthcare and Dependent Care FSA* Commuter benefits* 401()* Unlimited PTO* Fitness reimbursement* Paid maternity/parental leaveWe welcome qualified candidates of all races, creeds, genders, and sexuality to apply.See our California Privacy Policy here.</t>
  </si>
  <si>
    <t>POSITION SUMMARY
The Data Analyst creates actionable narratives from structured and unstructured data, helps drive a culture which incorporates data into all levels of decision-maing. Situated within the Business Intelligence division, this position serves a critical role in developing meaning and insight from an array of data sources:
Demographic and performance data related to COA?s accredited organizations, volunteers, and the accreditation process
Mareting and sales data from Google Analytics, Pardot, and Salesforce
Publicly-available data (primarily from government entities)
This role will also wor intensively on COA?s emerging human services benchmaring program. This novel, forward-looing program will provide vital benchmar data on measures of organizational health and sustainability to COA?s networ and the national human services community.
SPECIFIC DUTIES/RESPONSIBILITIES:
Data Environment
Develop a deep understanding of COA?s data model and continually identify improvements to Salesforce, Pardot, Google Analytics, and related assets
Become proficient in COA?s reporting environment, including native Salesforce reporting and advanced reporting methods
Assist in the launch of Power BI throughout the organization, including training staff, creating dashboards, and providing customer support to staff
Identify sources of third-party data for integration into COA?s data model
Benchmaring Program
Assist in the development, launch, and ongoing management of a benchmaring program to define performance targets across several measures of organizational health and sustainability
Assist in providing customer support to MOA-related questions (both internally and externally)
Craft reports and presentations to share this data bac to accredited organizations, volunteers, and the human services community
Reports and Analyses
Answer ad-hoc report requests from staff and organizations within a timely manner
Maintain and continually enhance operations dashboards for COA staff
Meet regularly with staff to review reports/analyses, process their meaning, and mae recommendations regarding improvements or strategic direction
Design and publish reports to clients and volunteers which transform demographic, performance, and accreditation process data into actionable insights
Write concise narrative summaries, including recommended actions, for all complex analyses
Integrate statistical testing into analyses as appropriate
Conduct maret research and other analyses using public data
Performance Measurement
Assist in the continued development of a robust performance measurement system
Wor with senior leadership to define PIs, reporting methodologies, and dashboards
Execute regular reporting and wor with leadership to process and operationalize this data
Other duties as assigned
QUALITY EXPECTATIONS:
Practices reflect COA?s mission and are responsible, flexible, reliable, and dependable
Shows respect for each person?s individuality and preferences and the cultural/ethnic diversity of COA?s staeholders
Demonstrates a commitment to high quality and responsive service
Contributes to a positive and collaborative wor environment
Maintains organized, efficient, and effective wor habits
Demonstrates a commitment to learning and improvement by pursuing professional growth
Protects the confidentiality of data obtained by the nature of COA?s wor
EDUCATION AND PRIOR EXPERIENCE:
Bachelor of Science or Arts degree required; Master‚Äôs degree preferred
At least 2 years of experience in data reporting, analysis, or evaluation required
At least 2 years of experience with/in a human services organization
SILLS, NOWLEDGE AND ABILITIES:
Required
Experience with Salesforce
Experience with BI tools (e.g. Tableau, Power BI, Google Analytics, etc.)
High level of proficiency with Microsoft Excel (Pivot Tables, charts, and advanced formulas lie index/match and array formulas)
Self-driven desire to improve technical/analytical sills and continually improve understanding of COA‚Äôs accreditation process
Ability to successfully communicate technical details to a non-technical audience
nowledge of data visualization best practices
Basic understanding of statistical analysis
Strong professional sills:
Ability to manage competing priorities, multi-tas, and meet deadlines
Strong communications sills
Solution oriented problem-solving
Commitment to the values of COA‚Äôs accreditation process
Ability to wor with minimal supervision
Preferred
Experience with statistical reporting tools (e.g., SPSS, Minitab, Mathematica, etc.)
Experience with Pardot, Google Analytics, or similar systems</t>
  </si>
  <si>
    <t>Big Data QA Analyst with Jupyter noteboo</t>
  </si>
  <si>
    <t>Looing for BigData QA Tester well versed with Enrollment, claims, eligibility , AWS (Athena, inesis, MongoDB, EMR, Glue) AND Bigdata with Jupyter noteboo Sills Required middot 7+ years of experience in QA Data Testing and handle large volume of Data middot Should have led Testing initiative, Write Test Strategy and Wor independently without supervision. middot Hands on experience in Healthcare Domain Big Data , ETL testing, Data Mappings, Python and Strong SQL sills are a must. middot Must have wored on Cloud Computing web services , preferably AWS data analytics (EMR, Glue, Athena, Redshift, inesis, SQS, Dynamo DB or MongoDB) middot Experience woring with open source web applications(eg Jupyter Noteboo ) Responsibilities middot You will be woring with project managers, business analysts and application developers, to quicly capture the major business functions and technology underpinnings to be able to design and implement tests of system functionality that exercise all critical inter-system integration points. middot Experience testing within multiple project management methodologies and utilization of SQL strongly preferred middot Experience managing multiple projects or demands with some development experience middot Experience testing software applications within the healthcare industry Interested candidates share copy of your updated resume to sasmitacoolsofttech.com for further discussion. Thans RegardsSasmita Nanda Manager - RecruitingCOOLSOFT LLC httpwww.coolsofttech.com httpwww.coolsofttech.com 3240 Office Pointe Place, Suite 200, Louisville, Y 40220 Office 502-327-9805 (5009) Cell 502-298-1485Email sasmitacoolsofttech.com</t>
  </si>
  <si>
    <t>Louisville, Y</t>
  </si>
  <si>
    <t>Analyst, Data Centers Industry
451 Research, a division of the 451 Group, has been deeply involved with the colocation and multi-tenant datacenter marets for over a decade. We produce both qualitative and quantitative analysis of the maret, providing insight into the competitive strategies of the providers; the considerations and needs of their customers; and detailed maret data about providers and geographies.
We serve a wide variety of customers ‚Äì colocation providers themselves; their customers on the enterprise, connection and service provider side; the investment community; real estate and construction; other service providers to the multi-tenant datacenter, and those who would see to join the maret, etc.
As the maret matures, both on the supply and demand side, it becomes ever more sophisticated, and new factors come to the fore. In addition to the increased competition that stems from the acceptance of the 3rd party model, a host of new issues such as energy management; the rise of modular; the cloud in all its forms; regulation and compliance, etc. begin to shape of the maret in new ways.
We are looing for a star performer to become a solid contributing member of our analyst team. This member of the analyst team will provide insight and commentary into the technology and economic themes that are driving the evolution of the sector. The topics will include deep dives into the leaders of a given maret, but also into the nuanced differences between business cultures in the APAC region. This analysis will be delivered principally via published reports in a variety of lengths and formats. Authoring research is a ey responsibility for this role. Additionally, the team member will engage directly with our customers in an advisory capacity; and share their thought leadership at 451 and industry conferences.
The successful candidate will be a literate, self-directed, well-spoen, hard-woring individual. The ey to being a successful analyst is having an inquisitive nature; always looing to learn, explore, and educate. For this particular role, the successful candidate also needs to be fluent in both English and Mandarin. If the candidate is based in North America, travel to Asia will be required throughout the year. If based in Asia, travel within Asia will be required, and travel to the US for conferences may also be required.
The ideal candidate will have spent at least 1-3 years woring within the colocation industry or related sector, such as hosting or managed services, whereby the candidate was a customer of datacenters. That said, we‚Äôre open to considering candidates from other technical bacgrounds that meet all the other qualifications. Appropriate experience would include roles in strategy, business development, or mareting at a datacenter capacity provider, though relevant experience as a consultant or with other providers would also be considered. Experience beyond the 1-3 year mar would be an input for a more senior position.
Qualifications
Fluent in English and Mandarin Chinese (written and spoen)
Undergraduate degree, ideally a technical BS degree (math, science, engineering, MIS, IT) but possibly a liberal arts, a writing/communications degree, or an MBA.
Five to seven years of experience in business strategy, product management, technical architecture, sales engineering, or a similar role in one or more of the following areas: datacenters, Internet peering, hosting and hosted services, or colocation.
Excellent written communication sills.
Strong sills with Excel and PowerPoint.Experienced and enthusiastic public speaer.
Can be based in the US, Canada, or Asia
Job Requirements
Gather data points from both public and private companies
Update and maintain the data accurately in a proprietary database
Search publicly available news and data sources
Communicate effectively with our analysts and a broad range of industry professionals in the multi-tenant datacenter maret
Research and publish both short and ‚Äúlong form‚Äù reports with a frequency and of a type agreed with your Research Director while managing tass, time, priorities and projects independently.
Conduct industry research in support of client consulting engagements and supporting the multi-tenant datacenter research team
Maintain a current understanding of MTDC issues in the US and Asia with the ability to write research about the subject, do consulting for clients and act as an internal subject matter expert
Please fill out the form below to apply.</t>
  </si>
  <si>
    <t>Job Description
Summary 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staeholders.
Job Responsibilities
Develop and maintain ETL procedures according to client specifications and within defined technical standards.
Develop and maintain database stored procedures, user-defined functions, views, triggers and other common database objects.
Write custom and ad-hoc SQL queries and update queries.
Follow prescribed software development standards, processes, procedures, methodologies, etc., according to departmental policies and conventions.
Interact and correspond professionally with team members, project management, clients, and other staeholders.
Account for and accurately log time against project wor.
Qualifications
BS Computer Science or related discipline, or equivalent industry experience.
2 years hands-on experience with MS SQL Server, 2008 R2 or higher, as a developer or DBA.
Strong SQL sills, able to create and to evaluate complex SQL statements involving numerous tables and complex relationships.
Ability to wor in an environment with deadlines and shifting priorities.
Basic understanding of and experience with query performance tuning.
Experience developing and maintaining ETL procedures.
Experience with SSIS preferred.
Ability to communicate effectively, both verbally and in writing; able to adjust for intended audience. Fluency in English.
Competencies Integrity
Behaves in an honest, fair and ethical manner; shows consistency in words and actions; does what she/he commits to doing; respects the confidentiality of information or concerns shared by others; is honest and forthright with people; carries his/her fair share of the worload; taes responsibility for own mistaes.
Client Focus - Taes action with the clients, both internal and external, and sees their needs as a primary focus; builds a sustaining collaborative and productive relationship with clients; sees to understand client situations, issues, expectations, etc.; taes appropriate action to meet client needs and address concerns; implements or utilizes methods to monitor and evaluate client feedbac.
Results-Driven - Sets stretch goals for personal and team accomplishment and wors tenaciously to achieve those goals; acts with a sense of urgency; taes the initiative on actions; identifies what needs to be done and taes action before being ased; does more than what is normally required in a situation; establishes metrics to monitor progress and measure success; maintains focus by avoiding or overcoming roadblocs.
Entrepreneurial Orientation - Proposes innovative business opportunities/ideas to customers and business partners; encourages and supports entrepreneurial behavior in others; demonstrates willingness to tae calculated riss to achieve business goals.
Decisiveness - Maes well-informed, effective and timely decisions even when data is limited or solutions produce unpleasant consequences; perceives the impact and implications of decisions; has the ability to mae tough decisions.
Wor Environment
Wor is fast-paced and performed in an office environment with extensive contact with clients and employees. The industry we serve demands the highest level of confidentiality and professionalism in safeguarding client and project information. Highly effective Class Action and Claims Solutions and Corporate Services associates thrive on being in an environment that rewards the following critical success factors:
1. Adaptability: Appropriately reacting to changing situations without a loss of effectiveness and enthusiasm for strategic initiatives and corporate goals.
2. Analysis: Identifying problems and causes or analyzing how processes and procedures could be improved, collecting relevant information and identifying possible solutions.
3. Attention to Detail: Appropriately completing all of the individual tass accurately or according to worflow/process guidelines with an emphasis on reaching or exceeding quality standards.
4. Creativity: Being inventive, imaginative and innovative.
5. Development of Others: Providing the means for others to grow and develop personally and professionally within and across departments.
6. Energy: Maintaining a fast, active pace in the normal course of a day.
7. Flexibility: Going into situations without preconceived notions with a willingness to assess various options in order to determine a course of action.
8. Integrity: Strict adherence to job-related standards, values or norms.
9. Learning Ability: Understanding and applying new information.
10. Listening. Hearing and comprehending verbal messages and confirming bac what you hear.
11. Team Player: Functioning as an active member of a group while maintaining focus on your individual contributions and responsibilities.
12. Verbal and Written Communication: Effective oral, written and nonverbal expression without preparation.
Physical Demands
The wor environment characteristics described here are representative of those an associate encounters while performing the essential functions of this job. Reasonable accommodations may be made to enable individuals with disabilities to perform the essentials functions.
Position requires no significant manual labor.
Position does require moderate standing, sitting, carrying and waling.
Position requires infrequent lifting, repetitive bending and/or moving.
Position requires close vision, distant vision, peripheral vision, and depth perception.
Position requires taling and listening to communications with clients and employees.</t>
  </si>
  <si>
    <t>Star HR Consulting LLC</t>
  </si>
  <si>
    <t>At Rocstar Games, we create the games we would want to play ourselves.
A career at Rocstar is about being part of a team woring on some of the most creatively rewarding, large-scale projects to be found in any entertainment medium. You would be welcomed to a friendly, inclusive environment where you can learn, and collaborate with some of the most talented people in the industry.
Rocstar Games is on the looout for a talented Business Analyst with a focus on Data Governance in Business Intelligence. This is a full-time permanent position woring with our Global Analytics Team.
WHAT WE DO
The Rocstar Analytics team provides insights and actionable results to a wide variety of staeholders across the organization in support of their decision maing.
We wor together with a number of departments to design and implement data and pipelines.
We collaborate as a global team to develop cutting-edge data pipelines, data products, data models, reports, analyses and machine learning applications.
RESPONSIBILITIES
Lead the implementation of data governance tools and practices.
Develop control structures to ensure the accuracy and quality of data through all upstream and downstream data channels.
Coordinate the resolution of data integrity and collection gaps by woring with the game development and data engineering teams.
Provide thought leadership and participate in projects that involve any of the upstream or downstream data flows and processes.
Assess the current processes and technology in use to mae recommendations for effective and practical data governance organization, processes, and technology.
Review and enrich the current reporting development methodology / processes and mae recommendations on the level of documentation that needs to be performed and metadata that needs to be captured.
Identify and document data quality problems through data profiling and advanced analysis.
Meet with business staeholders to gather requirements for self-service reporting and analysis.
Translate complex business requirements into focused technical requirements and data solutions.
Project manage the implementation of data governance.
Prioritize projects through broad cost / benefit analysis.
Present plans and post analysis to staeholders in a concise and easy to understand format.
Tacle complex problems with a strategic mindset and create thoughtful recommendations and action plans for solving those problems.
QUALIFICATIONS
8+ years of professional experience.
5+ years of experience as Business Analyst.
3+ years of experience in Data related projects (Data Governance, Master Data Management, Reporting, etc.).
Hands-on experience in project management, preferably in the following sectors: e-commerce, digital products, digital video, sports, media and entertainment.
Experience with managing third party vendors.
SILLS
Attention to detail - ability to apply data management standards and data governance practices.
Process improvement mindset - the ability to identify and implement opportunities to improve existing business processes.
Excellent prioritization sills - ability to evaluate and prioritize a wide array of opportunities within a highly dynamic environment.
Excellent communication sills - comfortable communicating to internal product and development teams, as well as written communications for consumer-facing audiences.
Flexibility to adapt to changing business requirements, and ability to power through ambiguity.
Ability to thrive in a fast-paced, entrepreneurial environment with a trac record of success in leading cross-functional initiatives.
HOW TO APPLY
Please apply with a resume and cover-letter demonstrating how you meet the sills above. If we would lie to move forward with your application, a Rocstar recruiter will reach out to you to explain next steps and guide you through the process.
Rocstar is proud to be an equal opportunity employer, and we are committed to hiring, promoting, and compensating employees based on their qualifications and demonstrated ability to perform job responsibilities.
If you've got the right sills for the job, we want to hear from you. We encourage applications from all suitable candidates regardless of age, disability, gender identity, sexual orientation, religion, belief, or race.</t>
  </si>
  <si>
    <t>APCO Insight wors with many of the world‚Äôs leading companies, associations, nonprofits and public-sector organizations on a diverse range of challenges. Our core research capabilities support reputation management, brand and campaign communications, issues and crisis management, message and creative development, thought leadership, and consumer and cultural trends.
The data science Research Analyst will support APCO Insight data science team members in executing advanced data analytics assignments on behalf of the organization and clients.
APCO Insight‚Äôs data science team is increasingly involved in assignments employing statistics (e.g., linear/logistics regression, clustering) to develop insights for communication strategy. The candidate will be involved in secondary research techniques, digital and social media research, and structured/unstructured data analytics.
Responsibilities
Data science assignments involve four core areas: (1) Software, (2) Analytics Methodology Selection, (3) Analytics Execution and (4) Data Storytelling. The candidate is expected to:
Provide day-to-day support of quantitative data-related projects
Prepare and monitor quantitative data collection
Pull data from software sources, such as social listening and media monitoring
Clean, code and manage unstructured (text) datasets
Conduct data analysis including advanced statistical techniques such significance testing, mean, standard deviation, regression, clustering, etc.
Ensure data and reporting quality
Use digital research tools to analyze the conversation landscape and identify target audiences and influencers
Visualize data insights using charts, graphs and tables and develop reports in PowerPoint or Tableau
Write clearly to communicate with colleagues, research partners and clients
Qualifications
1-2 years of relevant experience
Bachelor‚Äôs degree in Mathematics, Mareting or Business from an accredited college or university in a related field
Excellent PowerPoint &amp; Excel sills
Proficient with SPSS, R or other comparable statistical programs
Woring nowledge of descriptive and inferential statistics, strong analytical sills
Familiarity with or willingness to learn digital and social media research tools such as Quid, Affinio, Brandwatch, Talwaler or other similar programs
Able to multi-tas, strong time management and organizational sills
Excellent written and oral sills and the ability to communicate within an organization
Furthermore, the ideal candidate will have an interest in woring on a start-up team in an entrepreneurial team within APCO Insight to help develop new products and methodologies to sell to clients and prospects around reputation management, corporate branding, thought leadership and/or public affairs issues management.
Founded in 1984, APCO Worldwide is an award-winning, independently owned global communication and business strategy firm with offices in major cities throughout North America, Europe, the Middle East, Africa and Asia. APCO combines a global perspective with local expertise to help clients around the world manage challenges, opportunities, perceptions and reputations. APCO clients include corporations and governments; industry associations and nonprofit organizations; and six of the top 10 companies on the Fortune 500. The firm is a majority women-owned business.
APCO Worldwide, named ‚ÄúPublic Affairs Agency of the Decade‚Äù by The Holmes Report and one of the ‚ÄúTop Places to Wor in PR‚Äù by PRNews, offers a collegial wor environment, countless training and development opportunities, and a competitive compensation and benefits pacage.
EOE M/F/V/D
Are you ready to challenge convention and challenge yourself?</t>
  </si>
  <si>
    <t>The Data Management Analyst is responsible for oversight of data collection and integrity, and for performing data analyses across the Broolyn Community Services (BCS) agency. This position will play a pivotal role in structuring and optimizing data practices at the administrative and program levels, including for more than 30 programs and services across BCS sites.
Responsibilities:
Lead agency-wide protocols and procedures on data gathering, entry, integrity, analysis and outcome reporting
Conduct data analyses to provide insights on program and administrative outcomes
Wor with staff to identify ey program data for collection and analysis
Build surveys, collection methods and standardization protocols for new and existing programs
Create analyses, reports, and dashboards on data for internal and external purposes, including formal reports, and mae recommendations
Wor closely with supervisors, division directors, and program directors on data protocols
Oversee Apricot 360 database system for agency; act as lead system administrator for system
Oversee and lead training of program and other staff on use of database systems
Lead meetings on data insights and trends for staff
Provide program outcomes and other data for development team and other fundraising grants or initiatives
Maintain strict confidentiality both inside and outside the organization
Other tass as may be required
Qualification Required:
Bachelors degree required
3 years+ woring in a research, data management or analysis role
Computer expertise in Microsoft office, especially analysis and presentation tools (Word, Excel, PowerPoint)
Ability to present data for presentation to audiences (graphs, charts, etc.)
Excellent research sills; ability to cull/identify city-wide/state or national data for comparisons or analysis
Logical thining, silled, and strong interest program performance, analysis, optimization and outcomes
Strong attention to detail and nuance for numerical and qualitative precision
Excellent deduction and analytical sills to interpret and transform various types of data
Excellent interpersonal sills, with tact and persuasive ability; strong oral and written communication sills
Ability to wor as a member of and with teams with all levels of staff
Self-motivation and ability to problem solve
Ability to analyze and mae insights from large data sets
Submitting a cover letter is required.
Qualifications Preferred:
Graduate degree preferred
Experience woring with database systems, nowledge of Apricot 360/Social Solutions preferred</t>
  </si>
  <si>
    <t>Broolyn Community Services
2.5</t>
  </si>
  <si>
    <t>Hi,
√Ç
Hope you are doing well!!
√Ç
Enclosed is the job description for your perusal. If you are interested please send me your updated resume and your expected rate for this position ASAP.
√Ç
Job Title:√ÇBusiness Analyst / Data Analyst
Location:√ÇWeehawen, NJ
Duration: 12+√ÇMonths
Position type: C2C &amp; W2
Start Date:√ÇImmediate
√Ç
Job Description:
√Ç
Good data analysis/SQL, good requirements gathering and documenting, good communication sills, good soft sills lie managing conflicting situations and negotiating, able to deliver on time
√Ç
Best Regards
√Ç
Shai Hefaz
Technical Recruiter√Ç
Softcom Systems, Inc.
Email:
Hangouts:
Sype: hefazs
475, Wall Street,√ÇPrinceton, NJ-08540,√ÇFax: 609-751-9077
√Ç
Under Bill s.1618 Title III passed by the 105th U.S. Congress this√Çmail cannot be considered as "spam" as long as we include contact√Çinformation and a remove lin for removal from our mailing list. In√Çorder to not be in the recipients-list for this mail, please revert to√Çus with "REMOVE" either in the subject or in the mail body.</t>
  </si>
  <si>
    <t>Clinical Data Analyst
Summary
This is a multi-faceted position with responsibilities in data analysis as well as clinical content development. The Clinical Data Analyst will aid the clinical staff in managing the clinical data aspects of the organization. This position will assist in procuring, maintaining and integrating the clinical content into FAIR Health products and offerings.
Clinical Data Analyst Responsibilities
Wor with data analysts, managers and clinical staff to provide opinions and assist in the explanation of complex issues related to health care claims and how they are coded.
Evaluate, analyze and implement CPT, HCPCS and CDT code additions/changes/deletions for integration into FAIR Health products and offerings.
Engage in product review and root cause analysis on data quality issues, and assist with developing data analysis protocols to help the team mae product decisions.
Collaborate with data and product staff on methods, analysis, and production of reports.
Evaluate and establish the validity of claims data and data element combinations to ensure accuracy and completeness of all reporting results.
Wor with health care claims data and be responsible for writing SQL queries.
Write queries to manipulate the data, sort, summarize and report on various healthcare trends and information in order to help with the goals of the organization.
Assist customer support with client inquiries.
Education &amp; Experience
Bachelor‚Äôs degree in Health Information Management or a related field.
5-10 years of experience woring in coding, health information management or a related field.
Qualifications &amp; Sills
Comprehensive nowledge of all appropriate billing forms: UB-04, CMS-1500 or state specified, including paper and electronic versions.
Proficient in healthcare billing, coding and payment guidelines/practices/regulations both in the commercial and government space.
Basic understanding of relational databases or at minimum the willingness to learn.
Strong experience and nowledge of Oracle-based SQL.
Coding experience required. Must have a deep familiarity with all healthcare claim code sets.
Strong interpersonal sills, including the ability to wor in a highly cross-functional, multi-location organization.
Excellent written and verbal communication sills.
Detail-oriented with strong analytic sills.
Comprehensive nowledge of MS Office Suite of Products, including, but not limited to Excel and PowerPoint.
Interested candidates should submit their resume and cover letter to resumes@fairhealth.org.
Please include ‚ÄúClinical Data Analyst‚Äù and your last name in the subject line.
FAIR Health, Inc. is an equal opportunity employer and an e-verify participant.</t>
  </si>
  <si>
    <t>Deutsche Ban, Credit Suisse, Morgan Stanley</t>
  </si>
  <si>
    <t>Cowen Investment Management is looing for a data analyst to join the Cowen Sustainable Investments team. The role will wor closely with both the portfolio team and the technology team at Cowen.The strategy is focused on sustainable investing with an ESG (Environmental, Social and Governance) mandate.Responsibilities* Analyze structured and unstructured data, build valuation, ris management, capital structure arbitrage and other financial models.* Build and improve existing quantitative models that focus on statistics, machine learning and deep learning; including building, data gathering, data cleaning, and data analysis in both deal-specific and non-deal specific scenarios.* Design technology systems in MatLab/Python and build web user interface for a cross-asset class investment team.* Coordinate with technology group to incorporate quantitative models into web-based user interface.Requirements* An undergraduate or graduate program in a quantitative field such as Computer Science, Statistics, Engineering, Applied Mathematics, or Physics.* Strong analytical and programming sills with focus on machine learning* Applied experience in object-oriented programming, client/server programming and statistical analysis, specifically with javaScript, ASP.NET and preferably ReactJS, Matlab, Nuget/GIT, SVN.* Demonstrated ability to wor cooperatively with team members* Ability to wor independently in a fast-paced environment* An exceptional wor ethic</t>
  </si>
  <si>
    <t>WorforceLogiq is currently hiring for a Data Analyst for our Haworth, NJ location. This is a contract position for 3 months with the opportunity of extending. The hourly rate for this role will depend on experience and will range from 17.00/hr -19.50/hr.
Review 40-60 wor orders, analyze field reports, and mae changes to wor orders accordingly.
Analysis and manipulation using multiple data sources in Excel; will require use of VLOOUP and filtering techniques
Generation of template files and downloading and pre-processing of multiple datasets
Send manager reports once a wee on completed wor orders.
Other responsibilities may be assigned with time.
High attention to detail
Proficient with Windows environment
Advanced with Microsoft Excel
Good Communication (verbal and non-verbal)
Familiarity with SharePoint (Preferred but not required)
Will be using: Infor, SharePoint, and Excel heavily
#zr</t>
  </si>
  <si>
    <t>Worforce Logiq
3.6</t>
  </si>
  <si>
    <t>Who We Are
At Cross River, we are building the best baning and technology products for fintechs, all through APIs. As venture-baced pioneers of the platform-based financial services model nown as the sponsor, or partner, ban, we wor closely with our partners to offer products such as payments rails and loan origination services to the latest in regulatory and compliance solutions. What drives us every day? A desire to innovate in the service of financial inclusion. Giving access to consumers, whether they are looing for credit or for a better way to pay has been in our DNA from day one. Our nimble, adaptive, one-step ahead culture is powered by our people, their creativity, tech-forward thining, and collaborative spirit, we are experiencing explosive growth.
What we are looing for
Cross River's Technology team is made up of problem solvers hungry to perfect new products and systems. As SQL Developer, you play a ey role. In this role you will focus on SQL reporting. The Technology team cares about results, not activity, and we have fun doing it. If you lie challenging problems are analytical, and a great team playerwe want to hear from you!
Responsibilities:
Using SQL Server Reporting Services, Tableau, Domo, or SAS
Design, develop, optimize, maintain and support ETL processes using data warehouse design best practices and SQL Server Integration Services (SSIS) to integrate data from multiple source systems into a Data Warehouse, cleansing data, transforming and loading data from multiple formats using SSIS and stored procedures
Create and optimize SQL Statements, Procedures and Functions
Modify databases according to requests and perform tests
Solve database usage issues and malfunctions
Liaise with developers to improve applications and establish best practices
Ensure all database programs meet company and performance requirements
Research and suggest new database products, services and protocols
A successful candidate will have hands-on experience in a multitude of domains; including, but not limited to database design, data warehousing, business intelligence, big data, database tuning, application optimization, security, virtual computing and storage, incident tracing, and general database administration
Documenting procedures for all tools / processes you create.
Qualifications:
Woring independently or minimal supervision
Proven wor experience as a Database developer
5 years' experience with SSRS
Hands on experience with SQL
nowledge of software development and user interface web applications
Familiarity woring with .Net Framewor, JavaScript, HTML and Oracle
Excellent analytical and organization sills
An ability to understand front-end users' requirements and a problem-solving attitude
Excellent verbal and written communication sills
BSc degree in Computer Science or relevant field
Preferred qualifications:
SQL Server Reporting Services, Tableau, Domo, or SAS
Experience with C# .Net development
Cross River is an Equal Opportunity Employer. Cross River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</si>
  <si>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Cross River Ban
3.3</t>
  </si>
  <si>
    <t>Sr. Data Analyst, Revenue Analytics, Peacoc</t>
  </si>
  <si>
    <t>About Narrativ
Narrativ is the maretplace for unbiased product recommendations by experts on the open web. We exponentially increase match rate and augment commerce content with real time conversion dataturning honest recommendations from expert voices into a brand safe, multi-billion dollar acquisition channel.
Demand for expert recommendations has exploded, surpassing the need for simple price comparison and ushering in the era of the Intentional Shopper. This is a lean in, high intent shopper who sees the whole story to find the products best suited to her individual needs.
Our product graph100M+ products mapped to all of the rich stories about them and over 26B of live purchase data powers our high match rate. Our maret research tools help editors author better, higher converting product recommendations.
Why we're special:
Ambitious technology: Our technology mines and organizes the world's product data in a way that's useful (rather than intrusive) for consumers. We built a product graph featuring 80mm SUs enriched with 20bn of monthly cart data, maing it the largest database of products matched to product recommendation.
Talented team: Fast Company recently named Narrativ one of the 50 best worplaces for innovators, fashion disruptor by Financial Times, and a technology pioneer by the World Economic Forum. We're here to pursue greatness, embrace challenge and relentlessly improve every day.
Fast growth: Narrativ drove 50mm in revenue for partners lie Sephora, Nordstrom, Ulta Beauty, Chanel, Goop, Revolve, and more.
Join us for the opportunity to impact billions of shoppers on our mission to improve the value of every recommendation -- to create a better Internet for shoppers.
The Job:
Narrativ is looing for an experienced data analyst who is silled at extracting business insights at web-scale. In this role, you will become master of the company's data model and a champion for accurate reporting. You will wrangle billions of rows of data into dashboards that guide strategic business decisions. You will mae it a joy for businesspeople and engineers alie to see how revenue is affected by various technical systems, creating transparency and accountability that drives ever-improving algorithms. Your expertise and creativity will result in many people being pleasantly surprised to learn a new thing about the business, baced by hard facts.
You are Narrativ's Data Analyst
Core Responsibilities:
Establishing best practices for sharing ey metrics across the business
Answering business intelligence questions
Establish testing infrastructure
Develop and execute test plans, mentor others in how to execute a test plan
Effectively communicate and escalate discovered issues to Engineers and Product Managers
Prioritize and advocate for issues in the baclog
Contribute to a culture of quality in every part of the product development process
Actively participate in improving QA processes, procedures, and implementing best practices
Requirements:
Expert level SQL sills
Experience with BI/ data visualization tools (dashboards and reports)
Intellectual Curiosity
Ability to manage business and technical staeholders effectively
Desire to 'get under the hood' when it comes to Narrativ's data and tools
Experience with data analysis in Python or R
Data Engineering experience is a plus as is experience with DBA's, predictive analysis and GIS/mapping
Important Notice: We are putting the health and safety of our employees first. For the balance of 2020, we'll be woring from home. WIth so much uncertainty in the world, this is a decision that helped eliminate the anxiety associated with commuting and gave our teammates one less thing to worry about.
Narrativ is proud to be an equal opportunity worplace and is an affirmative action employer. We are committed to equal employment opportunity regardless of race, color, ancestry, religion, sex, national origin, sexual orientation, age, citizenship, marital status, disability, or veteran status.</t>
  </si>
  <si>
    <t>We are looing for an organized, detail-oriented Data Analyst to join our Operations team. You will be responsible for collecting, maintaining, and analyzing data that drives our day to day business as well as translating data into insights and woring closely with our leadership to help guide our business strategy.
Responsibilities
The Data Analyst will:
‚Ä¢ Collect data from primary or secondary data sources and maintain databases/data systems.
‚Ä¢ Utilize strong Microsoft Excel and SQL sills to provide high-quality data analysis.
‚Ä¢ Interpret data, analyze results using statistical techniques and provide ongoing reports that effectively communicate trends, patterns and predictions using relevant data.
‚Ä¢ Manage and complete time-sensitive monthly data tracing and reporting projects.
‚Ä¢ Develop and implement databases, data collection systems, data analytics and other strategies that optimize statistical efficiency and quality.
‚Ä¢ Fix coding errors investigate data anomalies and other data-related problems.
‚Ä¢ Assist in building predictive systems to help catch issues before they arise and assist in building and supporting monthly financial reporting.
‚Ä¢ Own the design of advanced analytics dashboards and PI reports in our BI tool starting from requirements gathering across sales, product, and senior leadership teams to the delivery of a final, polished reports in production.
‚Ä¢ Use data to answer ey questions about the business and deliver taeaways from data with statistical significance.
‚Ä¢ Provide timely, valuable solutions for ad hoc analyses via SQL with a focus to detail on crafting scripts that can be easily manipulated to efficiently address similar future analyses.
‚Ä¢ Be the go-to person for any ad-hoc data-related questions.
Sills
‚Ä¢ 2-5 years of experience in data, consulting, analytics, or a related function involving quantitative data analysis to solve problems.
‚Ä¢ Technical expertise regarding data models, database design development, data mining and segmentation techniques.
‚Ä¢ Strong analytical sills with the ability to collect, organize, analyze, and disseminate significant amounts of information with attention to detail and accuracy.
‚Ä¢ Proficiency in using SQL and advanced nowledge of Microsoft Excel.
‚Ä¢ Experience designing reports and dashboards with data visualization tools such as Tableau and Microsoft Power BI.
‚Ä¢ Experience with using an ETL management tool to collect data from various sources into analytical databases.
‚Ä¢ Adept at queries, report writing and presenting findings.
‚Ä¢ Data-oriented personality, great communication sills, and an excellent eye for details.
‚Ä¢ Accountability is ey needs to have drive, urgency and be self-motivated.
‚Ä¢ BS in Mathematics, Economics, Computer Science, Information Management or Statistics is a plus.</t>
  </si>
  <si>
    <t>OverviewPerficient currently has a career opportunity for a Senior Data Analyst with Data Scanning and Data Profiling experience in our NYC office. Must live in NJ or NY or be willing to relocate once cities open. Remote for now.At Perficient you'll deliver mission-critical technology and business solutions to Fortune 500 companies and some of the most recognized brands on the planet. And you'll do it with cutting-edge technologies, thans to our close partnerships with the world's biggest vendors. Our networ of offices across North America, as well as locations in India and China, will give you the opportunity to spread your wings, too.We're proud to be publicly recognized as a "Top Worplace" year after year. This is due, in no small part, to our entrepreneurial attitude and collaborative spirit that sets us apart and eeps our colleagues impassioned, driven, and fulfilled.Responsibilities* Responsible for determining systems requirements for new or modified database application programs* Creates the system specifications.* Responsible for the development, testing and implementation of efficient, cost effective application solutions.* Will receive general direction from the Manager, wor closely with business analysts to identify and specify complex business requirements and processes.* May co-ordinate the activities of the section with the client area and other IT sections (e.g., data base, operations, technical support).* Wor in conjunction with the data architect/modeler on the data warehouse reporting solution.* Possess expertise in writing and tuning, view, stored procedures, and functions. Strong problem-solving, interpersonal, written and oral communications sills with demonstrated ability to simultaneously adjust to changing priorities, successfully completing multiple tass.* Prepares deliverables such as source-to-target mappings; transformation rules documentationQualifications* Experience and nowledge in BeCubic or ASG-DI / Rochade required.* 7-10 Years of relevant wor experience required.* Must have Data Scanning, Data Profiling, Data Cataloging experience.* SQL Server, DB2, Oracle.* Must have nowledge of lineage and financial services industry, technical metadata layer.Perficient full-time employees receive complete and competitive benefits. We offer a collaborative wor environment, competitive compensation, generous wor/life opportunities and an outstanding benefits pacage that includes paid time off plus holidays. In addition, all colleagues are eligible for a number of rewards and recognition programs including billable bonus opportunities. Encouraging a healthy wor/life balance and providing our colleagues great benefits are just part of what maes Perficient a great place to wor.More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 enables clients to improve productivity and competitiveness; grow and strengthen relationships with customers, suppliers and partners; and reduce costs. Perficient's professionals serve clients from a networ of offices across North America and offshore locations in India and China. Traded on the Nasdaq Global Select Maret,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time.#LI-JS1</t>
  </si>
  <si>
    <t xml:space="preserve">60-110 </t>
  </si>
  <si>
    <t>color:blac;mso-ansi-language:EN-US;mso-fareast-language:EN-IN;mso-bidi-language:
AR-SA' lang='EN-US'&gt;Should have an insurance bacground
color:blac;mso-ansi-language:EN-US;mso-fareast-language:EN-IN;mso-bidi-language:
AR-SA' lang='EN-US'&gt;Experience of woring with Adobe
XD, MicroStrategy, Acomona/Acumana</t>
  </si>
  <si>
    <t>Provide analytical support to senior management personnel
Deliver regular and ad hoc reports to business leaders
Ensure that the maret data received is researched and meets the clients' specifications
Control business intelligence tools and support systems implementations to improve the way we provide insights to our customers</t>
  </si>
  <si>
    <t>Green ey Resources
4.5</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</si>
  <si>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trafficers, other targets actively pursued by our Civil Frauds unit who are engaged in systematic frauds perpetrated upon government agencies.Praescient Analytics is in search of a Junior Data Analytics Solutions Analyst to provide support for projects related to investigations and litigation cases. This includes assisting the Data Analytics Solutions Analyst team as needed in support of analytics solutions for attorneys, investigators, and case teams.Primary Responsibilities:* Gather a wide variety of data types from primary and secondary sources through diverse channels using a combination of methods that will be researched and employed by the Data Analytics Management team.* Assist with developing, maintaining, and enforcing streamlined and efficient processes for project lifecycles, from collection through transformation of data; and will support the team's goals for timelines, training, resources, and budgets in support of the finalization of client deliverables.* Support the collection, documentation, vetting and onboarding of data, will provide input to the Data Analytics Engineer team on the database development and set up, and assist with validating the population of data into the appropriate analytical tools.* Assist in the defining, developing, and communicating data analytics solutions to support the customer which includes:* Corresponding with ey staeholder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tass.* Ensuring successful completion of wor, timeliness of deliverables, and quality control.Required Qualifications:* Bachelor's degree or equivalent* Minimum of 1 year of experience using analytics tools, methods, and visualization software.* Strong analytical, problem solving, and communication sills with a een attention to detail.* Experience in one or more of the following tools: Tableau Software; IBM I2/EIA; IBM Analyst Noteboo; Database (SQL Server, Teradata, Oracle, PostgreSQL, MySQL); Programming and/or scripting (Python, R, Java); Natural Language Processing; Neo4j or other graph databases; Amazon Web Services (AWS) cloud environment; and Other analytic and visualization tools.* General understanding of database, ETL, and analytics tools and concepts.Desired Qualifications:* The candidate should tae the initiative to attac new challenges and learn new sills independently.* Must be well organized and flexible.* Interested in a diverse sillset in data analytics and has current sills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Coworers that are motivated by pursuing excellence, rather than the prospect of personal gain* A worplace dedicated to supporting and bettering public safety and government agenciesBenefits:* Very competitive salary based on qualifications and experience* Comprehensive, Company paid United Health Care Medical for you and your family (We pay your premiums and deductibles)* 401() &amp; 4% matching* Travel &amp; performance incentives* 3 wees paid time off (plus Federal Holidays)* 5 annual training allowance* 500 boo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www.praescientanalytics.applicantstac.com/x/opening.</t>
  </si>
  <si>
    <t>About Capgemini Capgemini is a global leader in consulting, digital transformation, technology and engineering services. The Group is at the forefront of innovation to address the entire breadth of clientsrsquo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euro17billion. Visit us at www.capgemini.com. People matter, results count.Job Description Title Data Analyst Location Jersey City, NJ Type Full-time Conversion IT lead and Data Analyst. The Data Analyst needs to have good exposure of commercial lending. Expertise and awareness on the Credit Loss models, calculations, aggregations and reporting. Should have performed intensive data analysis to address the ey regulatory requirements. Ability to comprehend regulatory business requirements and effectively translate them to Functional and Detailed Design documents. Should have good exposure and hands-on experience woring on Ris drivers namely PD (Probability of Default), LGD (Loss Given Default), RR (Regulatory Ris Rating), EAD, RWA and EL. Should have strong expertise woring on Enterprise Data warehouse and business datamarts. Should be very proficient on writing SQL sills and have strong capability to perform in-depth data analysis on Enterprise data warehouses and datamarts experience. Should be well aware of GL (General Ledger) to Loan Account System reconciliation processestechniques. Should have the ability to wor in a fast pace environment and be able to mae real time accurate decisions. Should be proficient and detailed in documenting system processes, data flows, system interfaces and design documents. Should have good hands-on experience in writing SQLs Exposure to ETL tools lie Informatica to tae up any analysis on data transformation rules is an added plus Should be well versed with Banrsquos change management policies as part of implementation activities. Should be proficient in Credit Ris, Maret Ris and Operational Ris domains. High level of autonomy and independent judgment in maing decisions and interacting effectively and positively with all levels of personnel, partners, and vendors as well as customers. Excellent Excel, Word and Power-point sills. Good verbal, written, presentation and interpersonal communication sills. What we Offer Your career matters to you and is important to us too. Because your goals and needs are constantly evolving, we offer visibility, leeway and support to help you grow and progress in your career. This approach builds notably on our comprehensive competency framewor, our personal development, training and career management programs, and our University innovative and business-focused learning curriculums. We promote a culture of diversity. We believe woring with talented individuals from different bacgrounds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worforce of employees with diverse bacgrounds and wor experiences. We strongly encourage women, veterans and active military service personnel to apply. Disclaimer Capgemini is an Equal Opportunity Employer encouraging diversity in the worplace.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 the following lin for more information on your rights as an Applicant - httpwww.capgemini.comresourcesequal-employment-opportunity-is-the-law Applicants for employment in the US must have valid wor authorization that does not now andor will not in the future require sponsorship of a visa for employment authorization in the US by Capgemini.</t>
  </si>
  <si>
    <t>Data Analyst w/Capital Marets</t>
  </si>
  <si>
    <t>Software Guidance Assistance, Inc., (SGA), is searching for a Data Analyst wCapital Maretsfor a contract assignment with one of our premier financial services clients in Jersey City, NJ. Responsibilities Develop Subject Matter Expertise on the ey data elements that are consumed for reporting data to external and internal clients Ensure adherence to and develop best practices supporting the Project Management Standards Ensure the business reporting needs are met with the most elegant and timely technology solutions Ensuring proper development life cycle is followed with artefacts to support Internal Audit and any inquiries Gather business requirements, perform detailed analysis, and produce associated functional specifications across multiple functions. Go-live support, investigation of issues. Participation in large-scale "highly-visible SITUAT testing cycles managing technology and business staeholders Partner with business technology leads globally to deliver an E2E solution. Partner with business, technology and quant staeholders to suggest innovative solutions to existing issues Produce implementation approach, timelines, go-live strategy. Project management oversight of the deliverables resources distributed across many different technology teams across the front to bac application stac. Provide regular updates to senior management in technology, middle office front office Training of relevant teams prior to go-live of new business processesproducts, functionality or applications Wor as lead business analystproject manager in the Olympus team supporting reporting for external and internal clients Wor with Data Governance and Quality teams to understand data issues Wor with technology leads across various teams to accomplish the reporting objective Wor with various technology leads to ensure the gaps in the data completeness or accuracy are converted into prioritized Boo of Wor items Required Sills 10+ years of business data analysis experience in large technology ecosystems Significant Business Analysis experience across the full project lifecycle (requirements, design, development, testing and deployment). Experience with Global Marets, Private Ban, Payments or Securities Services Product nowledge preferred. Other general Financial Services experience should be coupled with other qualifications in this list. Any understanding of regulatory constraints and experience in delivering regulatory projects is extremely desirable (MiFID II, SFTR, SDRE (EMIR, CFTC, Volcer, etc.) but not mandatory Front, Middle and Bac Office exposure, if any, will be required Exceptional sills on Microsoft Office Excel, Word, Project, Visio, PowerPoint. Should be highly analytical and be able to individually to produce needed insights from the data. Strong SQL with experience woring with RDBMS such as Oracle, Sybase, Netezza expected Experience woring with teams supporting Business Intelligence platforms such as Tableau, QliView, Microstrategy, will be a plus A history of delivering against agreed objectives Any applications development experience will be helpful. If not as a developer, experience Ability to leverage strong interpersonal collaboration sills in a fast-paced team environment Ability to multi-tas and wor under pressure Ability to pic up new concepts and apply the nowledge. Comfortable in presenting suggestions for change and or improving wor flow Demonstrated leadership sills at the selected level Enthusiastic and proactive approach with willingness to learn Excellent analytical and process-based sills, i.e. process flow diagrams, business modelling, and functional design Excellent communication sills (there is a requirement to be Business facing) Excellent organizational and multi-tasing sills with tremendous attention to detail Familiarity or the ability to quicly understand and formulate application level requirements pertaining to complex worflows, or integration with external applications Problem-solving and facilitation sills Proficient at writing and delivering business requirement documents and presentations Proven delivery record of multiple projects involving process change and technology enhancements. Proven interpersonal sills with ability to partner and influence across organizational lines Self-motivation and prioritization of tass and actions to hit deadlines according to business priorities The candidate is expected to be dynamic, flexible with a high energy level as this is a demanding and rapidly changing environment Thoroughness and organization is expected, as well as sound judgment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 in the US are encouraged to apply for all roles. Only those authorized to wor for government entities will be considered for government roles. Please inquire about our referral program if you would lie to submit a candidate for any of our open or future job opportunities. SGA is an EEO employer. We encourage Veterans to apply. To view all of our available job postings andor to learn more about SGA please visit us online at www.sgainc.com httpwww.sgainc.com .</t>
  </si>
  <si>
    <t>This VP Research Project Analyst role is a quantitative analyst ("quant") who wors to support Citi Mortgage hedging dess, principally the Mortgage Servicing Rights (MSR) Hedging Des, a group responsible for managing the riss of a large mortgage-product portfolio. The ey responsibilities of this position are to develop, implement, and manage critical ris valuation and P&amp;L attribution software to enable traders to correctly and efficiently hedge our boos. In addition to dealing with MSR, this individual also contributes to other mortgage businesses at Citi, namely the Held To Maturity boo and the Mandatory Trading Boo. Quants wors closely between management, traders, and financial engineers. They use both proprietary and vendor models and APIs to build ris-analysis systems customized for our businesses. Quants assist traders in model calibration, model stress testing in satisfaction of both internal and regulatory reviews, and building innovative deep-data analyses to help optimize our businesses. Responsibilities: This function covers incumbents responsible for various data activities, which include database administration, data analysis, maintenance, data quality, and database management or database architecture / design engineering Day-to-day focus is on resolution of complex problems or transactions, where expertise is required to interpret against policies, guidelines or processes Role at this level usually has full ownership for one or more processes, reports, procedures or products, and may also be considered analytical or procedural experts representing a unit or team on cross-function process or project deliverables Appropriately assess ris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2-4 years of experience in a quantitative field or equivalent academic experience Wor experience in a financial field is an advantage Excellent analytical and practical problem-solving abilities Solid understanding of mortgage maret, ris measures, and accounting Programming expertise: both technical prowess, as well as experience with large code bases Spreadsheet, as well as VBA, sills Experience with modeling, optimization, simulation, and/or supervised learning is an advantage Experience with data-bases (e.g., SQL) and analytical languages (e.g., R, SAS, py) is an advantage Education: Bachelors/University degree, Masters degree preferred This job description provides a high-level review of the types of wor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 HERE . To view the "EEO is the Law" poster CLIC HERE . To view the EEO is the Law Supplement CLIC HERE . To view the EEO Policy Statement CLIC HERE . To view the Pay Transparency Posting CLIC HERE .</t>
  </si>
  <si>
    <t>TSR is a premier National U.S. Staffing company with over 50 years of staffing excellence.
Our client, a leading Financial Services company is hiring a Data Management Analyst- Reference Data (Junior role) for 6 month on a contract basis.
Wor Location: Getzville, NY
Job Description:
Data Management: Clean the data that is already in the system and meetall regulatory requirements, ensuringreference data across a variety of systems remain up to date.
Wor with teams in EMEA and Manila to ensure that all maintenance is performed in a timely and consistent manner.
Identify, research, validate, setup &amp; maintain legal entity reference data (leveraging internal/ external staeholders and data sources) on central repositories/ applications; legal entity data forms an integral component of Credit Ris exposure; typically data spans legal name verification, address, nature of business, ownership etc.
Liaise with internal/ external staeholders to provide exception management reconciliation/ reporting.
Conduct analysis to map front to bac data flows and provide subject matter expertise, providing input to project requirements to drive business, functional and/ or system/ platform changes.
Perform quality reviews/ refresh of client reference data and our supporting processes/procedures.
Support the delivery of projects spanning : Maret/ Regulatory initiatives, Technology/ Platform roll outs, migrations between various internal/ external sources; responsibility may include coordination and input on project delivery (planning, analysis, requirements gathering, governance, status reporting, scheduling etc).
Sills:
Entry level with Bachelors degree in Finance or related areas with strong data analysis and excel sills will be considered.
Strong Microsoft sills: Word, Excel, PowerPoint.
Strong focus on Control.
Proven project and process management sills.
Good communication sills with the ability to be assertive.
Organized with an excellent attention to detail.
Ability to focus on high quality wor while under pressure.
Comfortable woring with large quantities of data.
Comfortable woring independently in a dynamic and challenging environment.
Please contact me directly if you are interested in learning more about this opportunity or to discuss our referral program if you now anyone that may be interested.
Regards,
Bonani Dutta
Technical Recruiter
646-668-4351
bdutta@tsrconsulting.com</t>
  </si>
  <si>
    <t>United States - New Jersey
Business management, administration and support
Global Wealth Management
Job Reference #
213111BR
City
Weehawen
Job Type
Full Time
Your role
Do you understand the importance of data as a business driver? Do you share a passion for data management and data governance? We‚Äôre looing for an individual with passion for data to support the Data Management framewor implementation at US Wealth Management.
You‚Äôll:
‚Äì Build and implement the documentation standards and content to meet any internal and external needs
‚Äì Produce and maintain Data Governance documentation and artifacts
‚Äì Play a ey role in defining, documenting and implementing ey data governance processes (e.g., data quality issue management) and metrics
‚Äì Collaborate and engage in Data Governance activities with the group Data Management organization, US WM Data Stewards, Data Owners, business SMEs and IT staeholders
‚Äì Manage standards and documentation related to the regulatory initiatives (e.g., BCBS239, CCAR)
‚Äì Mentor Data Governance team, business and IT SMEs on proper usage of documents and standards
‚Äì Define and measure US WM Data Governance effectiveness through the set of ey Performance Indicators (PIs)
‚Äì Build strong relationships with staeholders to ensure timely and high quality delivery
‚Äì Communicate the importance of managing data as an asset in all aspects of the role
Your team
You‚Äôll be woring as part of the Chief Data Officer Office at US Wealth Management. Our mission is to enable better business intelligence and decisions through data that is accessible, trusted and understood.
Your expertise
You have:
‚Äì Solid nowledge of data governance principles and processes
‚Äì Hands on nowledge of data governance and data profiling tools (e.g., Collibra, SQL, IDQ)
‚Äì Ability to brea down complex problems into components, identify root causes, and establish resolution plans
‚Äì Proficient in the use of Microsoft Office applications
‚Äì 5+ years of experience in the data industry, bacground in managing projects is a plus
‚Äì Excellent presentation and communication (orally and written) sills
‚Äì Ability to effectively communicate complex concepts
‚Äì Ability to adapt to change and to detect and respond to evolving business needs
You are:
‚Äì Excellent communicator, with great interpersonal sills
‚Äì Analytical and logical
‚Äì Highly motivated self-starter with ability to wor independently and creatively as well as within a team
‚Äì Team player, collaborative and inclusive
About us
Expert advice. Wealth management. Investment baning. Asset management. Retail baning in Switzerland. And all the support functions. That's what we do. And we do it for private and institutional clients as well as corporations around the world.
We are about 60,000 employees in all major financial centers, in more than 50 countries. Do you want to be one of us?
Join us
We're a truly global, collaborative and friendly group of people. Having a diverse, inclusive and respectful worplace is important to us. And we support your career development, internal mobility and wor-life balance. If this sounds interesting, apply now.
Disclaimer / Policy Statements
UBS is an Equal Opportunity Employer. We respect and see to empower each individual and support the diverse cultures, perspectives, sills and experiences within our worforce.</t>
  </si>
  <si>
    <t>Tae-Two Interactive Software, Inc.
3.7</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</si>
  <si>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 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trafficers, other targets actively pursued by our Civil Frauds unit who are engaged in systematic frauds perpetrated upon government agencies. Praescient Analytics is in search of a Mid-Level Data Analytics Solutions Analyst to provide support for projects related to investigations and litigation cases. This includes managing projects from initiation to closure, developing deliverables and serving as a primary point-of-contact for attorneys, investigators, and case teams. Primary Responsibilities: * Gather a wide variety of data types from primary and secondary sources through diverse channels using a combination of methods that will be researched and employed by the Data Analytics Management team. * Develop, maintain, and enforce streamlined and efficient processes for project lifecycles, from collection through transformation of data; manage timelines, training, resources, and budgets; and will finalize or assist the Program Manager in the finalization of client deliverables. * Support the collection, documentation, vetting and onboarding of data, provide direct support to the Data Analytics Engineer team on the database development and set up, and validate the population of data into the appropriate analytical tools. * Must have the ability to guide and assist Junior - level Data Analytics Solution Analysts as required. * Defining, developing, and communicating data analytics solutions to support the customer. * In this role you will tae the lead in woring with client case teams to identify their needs and jointly develop solutions through leveraging all available analytic and visualization options through the following: * Corresponding with ey staeholder personnel via regular consultations with clients to elicit requirements and provide regular status updates, performing data analysis and modeling to understand and identify data relationships/trends/classifications/predictions * Building experience in all available analysis and visualization software, proposing reporting solutions that best present the information to their supervisor. * Providing regular status updates to the Data Analytics Solutions Analyst - Senior regarding assigned tass. * Ensuring successful completion of wor, timeliness of deliverables, and quality control. * Delivering the completed solution. Required Qualifications: * Bachelor's degree or equivalent * Minimum of 3 years of experience using analytics tools, methods, and visualization software. * Significant experience in one or more of the following tools is required: Tableau Software; IBM I2/EIA; IBM Analyst Noteboo; Database (SQL Server, Teradata, Oracle, PostgreSQL, MySQL); Programming and/or scripting (Python, R, Java); Natural Language Processing; Aster, Neo4j, or other graph databases; Amazon Web Services (AWS) cloud environment; and Other analytic and visualization tools. * Strong SQL experience is required. Deep understanding of database, ETL, and analytics tools and concepts. * Bacground in Law Enforcement, Data Science, Investigation, Data Analysis, Computer Information Systems, or Statistics. * Experience woring in AWS or other cloud environments. * Experience supporting federal agencies. Industry analytics/business intelligence nowledge including current industry trends, challenges, and data quality approaches. Must be able to wor independently and prioritize wor effectively, as well as to function as an effective team member in a local and virtual team development environment. Desired Qualifications: * The candidate should tae the initiative to attac new challenges and learn new sills independently. * Must be well organized and flexible. * Interested in a diverse sillset in data analytics and has current sills in either data analysis, litigation support, statistical software, analytic programming languages (Python, R, Java, SAS), visualization software, or database management. What you can expect from us: * Real opportunity for career growth in an environment where your achievements will be celebrated * Constant collaboration with numerous teams to ensure client success * A team that respects and embraces your ideas and expertise * Coworers that are motivated by pursuing excellence, rather than the prospect of personal gain * A worplace dedicated to supporting and bettering public safety and government agencies Benefits: * Very competitive salary based on qualifications and experience * Comprehensive, Company paid United Health Care Medical for you and your family (We pay your premiums and deductibles) * 401() &amp; 4% matching * Travel &amp; performance incentives * 3 wees paid time off (plus Federal Holidays) * 5 annual training allowance * 500 boo allowance * Tuition reimbursement program 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 environment that is free from all forms of illegal harassment including sexual harassment. This covers all terms and conditions of employment including (but not limited to): * Hiring, placement, promotion, transfer, or demotion of all job classifications; * Recruiting, advertising or solicitation for employment; * Treatment during employment; * Rates of pay or other forms of compensation; * Benefits; * Selection for training; * Company sponsored social and recreational activities; and * Layoff or termination Applicants selected will be subject to a government security investigation and must meet eligibility requirements for access to classified information. US Citizenship Required Praescient Analytics is an Equal Opportunity Employer. Interested Candidates: Please forward your resume to and please visit our website to apply online at www.praescientanalytics.applicantstac.com/x/opening.</t>
  </si>
  <si>
    <t>Data Analyst Assistant
Calling data-loving entrepreneurs! Teus Health (www.teushealth.com), a healthcare policy and analytics firm, is growing and the owner, Dr. Tia Goss Sawhney, needs to grow her team. The wor may be part- or full-time. Covid conditions permitting, the wor is on-site at Teus Health‚Äôs downtown Newar office.
Dr. Sawhney needs your sills for:
¬∑ Healthcare data analysis in SQL, Python, and/or other data analytic tools
¬∑ Building and maintaining Excel models, requiring advanced Excel and VBA sills
¬∑ Supporting and improving the firm‚Äôs IT environment and the security thereof
¬∑ Preparing proposals
¬∑ General business functions, including accounting (Quicboos) and developing and implementing written policies and procedures
While nowledge of healthcare is very much appreciated, the number one hiring criteria is that you be an experienced data-user and a fast-learning person who is able and willing to jump into ill-defined tass and get them done ‚Äì well.
Submit a resume and a succinct cover letter. Within the cover letter, describe what will mae you a great contributor to Teus Health‚Äôs growth. While you don‚Äôt have to have all the above sills, you need to sell your ability to deliver excellence. What excellence have you delivered in the past? The cover letter is also a writing sample, so write it without help from others.
Dr. Sawhney is committed to building a Newar, NJ-centered business. Therefore, preference will be given to candidates who live in Newar or nearby. You may be a student and if this wor helps you satisfy degree requirements, Dr. Sawhney (an adjunct professor at NYU) will assist with the paperwor. Curricular practical training (CPT) sponsorship is possible for an exceptional candidate on an F-1 visa, but only if approval can be expedited.
Dr. Sawhney does not discriminate based on race, creed, color, national origin, ancestry, marital status, gender identity or expression, affectional or sexual orientation, or sex ‚Äì nor does she welcome those that do.
Job Types: Full-time, Part-time, Temporary
Pay: 25.00 per hour
Schedule:
Monday to Friday
COVID-19 considerations:
Only Dr. Sawhney will be in the office with you with separate rooms and worspaces. She taes sanitation, mas, and handwashing protocols seriously upon any exit or entry of the building, and practices social distancing outside of wor.
Wor Location:
One location
Typical start time:
9AM
Typical end time:
5PM
This Job Is Ideal for Someone Who Is:
Dependable -- more reliable than spontaneous
Adaptable/flexible -- enjoys doing wor that requires frequent shifts in direction
Detail-oriented -- would rather focus on the details of wor than the bigger picture
Autonomous/Independent -- enjoys woring with little direction
This Company Describes Its Culture as:
Detail-oriented -- quality and precision-focused
Outcome-oriented -- results-focused with strong performance culture
Stable -- traditional, stable, strong processes
Company's website:
teushealth.com
Wor Remotely:
No</t>
  </si>
  <si>
    <t>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 use and replenishment of study supplies; and other duties as assigned.
This position is grant funded.
MAJOR ACCOUNTABILITIES
Conduct all research activities in accordance with study protocol and procedures and other appropriate institutional regulations, procedures and policies, including procedures to safeguard confidentiality of study participants.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participant‚Äôs case report forms and source documents.
Assist with submission of study forms to the statistical and data management center.
Assist with prompt review of all data queries and their immediate resolution.
Assist the data manager and site coordinator in identifying problem areas with data collection, report findings to the site leadership, and develop appropriate corrective measures with input from the study team.
Assist in the review of eligibility criteria of screened study participants for enrollment, including review of eligibility case report forms, source documents and informed consent forms.
Help study team prepare and submit protocol non-adherence and protocol deviation forms, as needed.
Print and compile materials needed for informed consent process, study data collection, and participant follow up and recruitment.
Organize and file study materials including case report forms and other study documents.
Assist in the preparation of study data for monitoring visits, reporting, and dissemination.
Assist with data collection and analysis; wor on analysis of quantitative and qualitative data from cross-sectional surveys, interviews and other resources, if applicable.
Assist in the recruitment of study participants, help develop interview protocols and conduct interviews, if applicable.
Participate in regular meetings with study staff and site leadership to ensure high-quality performance of job responsibilities.
Attend study related trainings and meetings as requested by the site coordinator.
Perform other study-related duties as assigned including but not limited to assisting study participants, greeting visitors at the site, answering the door, answering the phone etc.
Perform other related duties as assigned
EXPERIENCE, SILLS &amp; MINIMUM REQUIRED QUALIFICATIONS
High school Diploma and at least 1.5 years of related experience or equivalent in education, training and experience
Proficiency in Microsoft Office destop applications
Excellent interpersonal, communication and organizational sills
Flexible, open-minded, and able to easily adapt to new challenges
Preferred Qualifications
Bachelor‚Äôs degree preferred
Experience woring with diverse, medically underserved populations and high-ris communities
Experience woring with research and data management, data entry or electronic data capture is highly desired
APPLICATION INSTRUCTIONS
Interested and qualified candidates, please apply here</t>
  </si>
  <si>
    <t>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 use and replenishment of study supplies; and other duties as assigned.
Responsibilities
Conduct all research activities in accordance with study protocol and procedures and other appropriate institutional regulations, procedures and policies, including procedures to safeguard confidentiality of study participants. 15%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15%
Assist with submission of study forms to the statistical and data management center. 5%
Assist with prompt review of all data queries and their immediate resolution. 5%
Assist the data manager and site coordinator in identifying problem areas with data collection, report findings to the site leadership, and develop appropriate corrective measures with input from the study team. 10%
Assist in the review of eligibility criteria of screened study participants for enrollment, including review of eligibility case report forms, source documents and informed consent forms. 10%
Help study team prepare and submit protocol non-adherence and protocol deviation forms, as needed. 5%
Print and compile materials needed for informed consent process, study data collection, and participant follow up and recruitment.
Organize and file study materials including case report forms and other study documents. 5%
Assist in the preparation of study data for monitoring visits, reporting, and dissemination. 5%
Assist with data collection and analysis; wor on analysis of quantitative and qualitative data from cross-sectional surveys, interviews and other resources, if applicable. 5%
Assist in the recruitment of study participants, help develop interview protocols and conduct interviews, if applicable. 5%
Participate in regular meetings with study staff and site leadership to ensure high-quality performance of job responsibilities.
Attend study related trainings and meetings as requested by the site coordinator. 5%
Perform other study-related duties as assigned including but not limited to assisting study participants, greeting visitors at the site, answering the door, answering the phone etc. 5%
Perform other related duties as assigned 5%
Minimum Qualifications
High school Diploma and at least 1.5 years of related experience or equivalent in education, training and experience
Proficiency in Microsoft Office destop applications
Excellent interpersonal, communication and organizational sills
Flexible, open-minded, and able to easily adapt to new challenges
Preferred Qualifications
Bachelors degree preferred
Experience woring with diverse, medically underserved populations and high-ris communities
Experience woring with research and data management, data entry or electronic data capture is highly desired
Equal Opportunity Employer / Disability / Veteran
Columbia University is committed to the hiring of qualified local residents.</t>
  </si>
  <si>
    <t>Sr Business Data Analyst 12+months Jersey City, NJ Remote Initially cause of covid later on Onsite Job description bull Financial Data Modeling Data Mining nowledge bull Reverse engineering functional specifications from data bull Independently query data from multiple relational databases for analysis bull Wor closely with IT and Operations partners bull Wor with client Security Coding and leverage external vendors and standards organizations bull Wor Independently to complete a tas Required Sills bull Woring experience of 8 years min as Business Analyst bull Strong bacground in financial reference data and capital marets, fund services and custody on financial products bull Data analysis and mapping (able to query data, analyze and map) bull College degree, specialized training or equivalent wor experience bull Data Oriented with an excellent attention to detail bull Experienceunderstanding of business process reengineering and business modeling concepts, business systems development and analysis bull Strong analytical sills and writing sills, to include solid experience in writing functional and technical specifications bull Strong SQL nowledge bull Must possess good communication sills with the ability to be assertive bull Ability to focus on high quality wor while under pressure Preferred Sills bull Experience woring with major vendor data providers (ie, Bloomberg, Reuters, IDC, Marit) bull Project managementlead experience bull Experience woring closely with IT Project managers and development teams bull nowledge of MS Office, Visio bull Experience with vendor product implementation</t>
  </si>
  <si>
    <t>The Denzel Group, an award-winning search firm, has been chosen to wor with an industry leader in their quest for a talented Data Analyst. In this role, you will wor with the organizations data to integrate various systems, including design, development, and testing of solutions for data and business needs.
In this position you will have a firm grip on the wheel to drive you own success in a friendly, family-lie culture where rewards are based on merit, and the ideal is held to promote from within the organization.
Responsibilities:
Design, develop, and test methods for data capture, conversion, scrubbing and integration among the organizations systems.
Troubleshoot data problems and needs, and generate reports.
Assist with ERP Implementation.
Qualifications:
3+ years experience with statistical and programming languages, such as SQL, R, and Python.
Expert nowledge of Excel, including advanced functions such as pivot tables and macro coding.
Ability to analyze, model and interpret data.
eywords:
Data Analyst, Data Developer, database, DBA, programmer, developer, analyst, consultant</t>
  </si>
  <si>
    <t>Senior Data Scientist in the Analytics Team for the digital transformation program within Wholesale Credit Technology. Senior Data Analyst will be responsible for Software developers design, code, test, debug, document programs as well as maintain corporate systems architecture. Employees wor closely with business partners in defining requirements for system applications. Employees typically have in-depth nowledge of development tools and languages. Employees are expected to have in-depth global marets and credit product nowledge, and manage a high level of ris. Is clearly recognized as a content expert by peers. I
The scope of projects include Descriptive, Predictive and Prescriptive Analytics, as well asm NLP activities such as document classification, even detection and data extraction.
Cultivate the team and the infrastructure to support modeling and analyzing both structured and unstructured data for Wholesale Credit Business lines.
Develop value-added analytics and NLP solutions that support revenue generation, business insight, ris management, operational efficiency, regulatory compliance, loan pricing, pre and post-sale loan facility research.
These solutions must overcome issues of complex data (e.g., VLDB, multi-structured, "big data", etc.) as well as deployment of advanced techniques (e.g., machine learning, text mining, statistical analysis, etc.) to deliver insights.
Determine best practices in the areas of NLP, Data Science and Machine Learning.
Facilitate the use of these technologies within the non-retail loan business and loan system applications including Pricing and Credit and other fulfillment and underwriting activities in Wholesale Credit business processes.
Liaise with Global Baning and Marets and Enterprise Level teams to determine the best practices in the firm and contribute to improving proficiency in these areas for WCBT, and the firm more generally.
Wor with the Robotics and Analytics Swat Team during project intae and present new technologies that relate to solutions for high ROI applications of analytics.
Manage projects and mentor other Data Scientists.
MINIMUM QUALIFICATIONS:
MS and/or Ph.D. degree in related field preferred or substantial equivalent experience.
Management experience a plus
Typically requires a minimum of 7-10+ years as a practitioner of machine learning in Financial Marets.
#CB</t>
  </si>
  <si>
    <t>The B/A has the primary responsibility to gather, analyze, document, and validate the needs of the business staeholders. The Business Analyst serves as the principal conduit for managing system requirements between the business and the software development team throughout the duration of a project. The primary responsibilities of the Business Analyst include: Elicit business requirements from business users and subject matter experts; Define and document requirements; Analyze and prioritize requirements; Write functional specifications; Model the requirements/specifications; Perform business process design in conjunction with operations teams; Lead requirements validation and traceability analysis; Manage scope and requirements throughout the project lifecycle; Lead development of common standards and tools; Assists in operational rollout and support. The preferred candidate should possess the following: Minimum of 10 years experience within a financial services firm; Excellent oral and written communication sill; A team player who wors well with technical and non-technical resources; Ability to tae strategic direction from executive management; Initiative; Ability to see tass through to completion without significant guidance
Job Type: Full-time
Salary: 80.00 to 81.00 /hour
Benefits:
Dental Insurance
Health Insurance
Vision Insurance
Schedule:
8 Hour Shift
Day shift
Monday to Friday
Supplemental Pay:
Signing Bonus
Education:
Bachelor's (Required)
Application Question:
Financial baning nowledge, SQL/Data analysis, Python. Financial Regulatory reporting experience Must be local.
Are you currently employed?
Wor Location:
One location
This Job Is Ideal for Someone Who Is:
High stress tolerance -- thrives in a high-pressure environment
This Company Describes Its Culture as:
Team-oriented -- cooperative and collaborative</t>
  </si>
  <si>
    <t>Moore, O</t>
  </si>
  <si>
    <t>The Data Reporting Analyst is a new position in NADAP's CareerCompass Program. If you are looing to wor closely with the management team of a Career Assessment and Worforce program to shape procedures through data analytics and improve processes to help program operations more efficiently connect individuals to goal setting and career opportunities, this may be just for you!
The Data Analyst position is an exciting opportunity to support the CareerCompass program by conducting data reporting, analysis, and quality assurance using various systems. The Data Analyst is vital in helping the program meet goals and performance milestones, while looing at both clients and staff trends.
Overview of NADAP:
NADAP's CareerCompass provides orientation, comprehensive and individual employability assessments and service coordination for adults 25 years of age and older. It is one component in HRA's initiative to address the unique needs of improving employment and training outcomes in NYC. As the first step in HRA's programming, CareerCompass will identify and connect individuals to education, training, and/or employment.
NADAP provides a positive wor environment in a rapidly growing program with many opportunities for advancement. Along with cultural diversity, variety in wor, and the option of paid training for staff development, NADAP caters to an exceptional wor experience.
Responsibilities:
Analyze large datasets and provide reports on a wide range of subjects
Create data dashboards, reports, and visualizations to highlight trends and collaboration with the management team on prioritizing business needs based on the information found
See out and acquire data sources and brainstorm strategies on optimizing efficiency for client services using programmatic data
Handle queries and present findings to audiences
Collect, organize, and analyze significant amounts of information with accuracy
Qualifications:
Bachelors' degree required; preferred degree in Mathematics, Statistics, Computer Science, or Information Management
Minimum of 3 years of consistent wor experience
Proven performance in analyzing data and providing solutions of efficiency
Excellent Microsoft OfficeSuite sills
Excellent oral, written, and customer service sills
Ability to wor both independently and in a group setting
Ability to wor in a deadline-driven environment
nowledgeable in descriptive and predictive statistics, including regression and bell curve
Strong critical thining and analytical sills and attention to detail
Job Type: Full-time
Pay: 55,000.00 - 70,000.00 per year
Benefits:
Health insurance
Dental insurance
Vision insurance
Retirement plan
Paid time off
Tuition reimbursement
Schedule:
Monday to Friday</t>
  </si>
  <si>
    <t>Software Guidance &amp; Assistance, Inc., (SGA), is searching for a Data Governance Analyst for a Contract assignment with one of our premier Utility Services clients in White Plains, NY.
Responsibilities:
Conduct data discovery staeholder interviews with business and IT staeholders (selected applications)
Identify data sets, develop data flows, understand data-related processes and identify ey data issues for each application
Update of Enterprise Data Flow diagrams and Enterprise Data Catalog inventory
Creation of Application Playbac decs and Data Discovery report &amp; presentation
Maintenance of datasets and data roles in the Enterprise Data Catalog - additions, updates, and deletions
Conduct of quarterly Data Owner meetings to communicate upcoming Data Governance initiatives/processes/policies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worflows in Collibra Data Governance tool
Development of new Data Governance Policies, Procedures, and Standards
Develop and operationalize new Data Access Request process
Design of new Enterprise Data Request Process, based on ongoing pilot feedbac
Implementation of new Data Request Process - app by app woring with application owners and business staeholders
Communication and training of all enterprise users on new Data Request Process
Development and execution of Change Management plan for Data Discovery, Data Access Request and operationalization of new Data Governance worflows
Required Sills:
Undergraduate degree in Engineering, Computer Science, Data Management, or similar field of study. Graduate degree preferred.
3+ years of demonstrated Data Governance experience
Strong nowledge of Data Governance &amp; Quality - policies, processes, and tools
Strong experience &amp; expertise in using Collibra Data Governance tool
nowledge (experience preferred) using Trillium Data Quality tool and integration with Collibra
Woring experience in implementing Data Governance policies and processes
Strong presentation &amp; communication sills
Ability to wor with Senior Leaders
Experience woring on teams that wor under Agile principles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 in the US are encouraged to apply for all roles. Only those authorized to wor for government entities will be considered for government roles. Please inquire about our referral program if you would lie to submit a candidate for any of our open or future job opportunities. SGA is an EEO employer. We encourage Veterans to apply. To view all of our available job postings and/or to learn more about SGA please visit us online at www.sgainc.com.</t>
  </si>
  <si>
    <t>Data Analyst (Decision Science)
Hearst is an American mass media and business information conglomerate. It owns a wide variety of newspapers, magazines, television channels, and television stations, including the San Francisco Chronicle, the Houston Chronicle, Cosmopolitan, Esquire, 50&amp; of cable networ A E, and 20&amp; of the sports broadcaster ESPN.
Are you looing for a great opportunity to grow in your profession as a decision scientist?
Do you want to be part of a lean team that is helping lead the evolution of local news?
At Hearst you will have the chance to mae a data driven impact by forming strong partnerships with mareting, editorial, product, ad operation and executive leadership teams.
You will be woring with traffic, subscriptions, advertising, and email data and have the opportunity to wor in Python, R, Big Query SQL, Looer, PowerBI and more!
Role
Clean, prepare and explain datasets, use advanced analytics to identify ey trends, size up opportunities, and then wor closely with business leaders to turn those opportunities into action.
Wor with the latest analytic tools to perform advanced analysis and discover insights.
Create iterative and highly reproducible analytic scripting to show ongoing improvement in data visuals and analytical techniques.
Partner closely with data scientist to extract learnings from latest prediction models.
Streamline automation to help us scale and ensure ongoing data integrity.
Qualifications
Demonstrated comfort woring autonomously in Python/R, particularly woring with dataframes.
2 years‚Äô experience in a data analytics role.
Degree/Advanced degree in a technical/mathematical program preferred.
Strong interpersonal and communication sills, experience building presentations.
Passion for problem solving and data exploration.
Experience in statistical methods a huge plus.
SQL nowledge
Must be hungry to tae on a highly technical role and mae a clear business impact.
NA</t>
  </si>
  <si>
    <t>Vistrada is looing to hire a Senior Data Analyst to wor on a client engagement. The Senior Data Analyst will need to have a solid understanding of how to wor with a enterprise content management systems for ingestion, indexing, storage, retrieval and archival. The duration of this assignment will be 6-12 months.
Required Experience/Sills:
4+ years of Data Analyst wor experience
2+ years of Optical Character Recognition technology experience
2+ years of Machine Learning experience
2+ years of Artificial Intelligence processing experience
2+ years of Document / Data Centric Processing experience
Located within the United States with legal authorization to wor in the United State
Excellent Communication Sills
Team Player
Prior experience woring in a fast-paced, deadline driven environment
Proficiency with Microsoft Office Suite (e.g., MS Outloo, MS Word, MS Excel, MS PowerPoint)
Strong analytical and problem-solving sills with a history of learning and adapting quicly
Excellent written, verbal, and consultative sills
Strong understanding of technology
Nice to Have:
Big 4 consulting experience
Financial Services experience
Enterprise Content Management Product Experience - i.e., Documentum, FileNet, OpenText, etc.
Enterprise Content Capture Product Experience - i.e., Captiva, etc.
Location: 100% remote
Company Bacground:
Vistrada is a business, technology and operations services organization dedicated to helping clients plan, design, implement and manage initiatives to generate revenue, manage costs, build and sustain operations, and analyze and optimize their business.
Vistrada distinguishes itself by providing seasoned expertise with a flexible team structure allowing agility and responsiveness to our clients evolving needs. This ensures we bring the right team at the right time while optimizing the clients investment.
Powered by JazzHR</t>
  </si>
  <si>
    <t>Data Analyst (35 hours/wee)</t>
  </si>
  <si>
    <t xml:space="preserve">41-78 </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</si>
  <si>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HIJi8Pae</t>
  </si>
  <si>
    <t>EARNEST RESEARCH
Earnest Research is a VC-baced data innovation startup driven to change the way professionals understand consumer and business behavior. Woring with world-class data partners, we transform raw data into a source for business and investment professionals to as better questions so they can mae better decisions. We believe, in the right hands, data has the power to change the way we wor.
SENIOR DATA ANALYST, FINANCIAL SERVICES
Data Analysts at Earnest are passionate about finding signals in the noise of large datasets and have a strong interest in technology, consumer trends, and private and public marets. Quantifying both macro and micro trends in the consumer economy is our primary focus. As part of the group, you will be immersed in a fast-paced environment with infinite opportunities to learn and grow. In this role, you will facilitate the next level of growth for Earnest and be a meaningful contributor to shaping future data professionals. The ideal candidate is a highly motivated problem-solver capable of applying big picture thining with a passion for using data to assist our clients in maing better investment decisions.
RESPONSIBILITIES
Interfacing directly with clients to present analyses, explain product offerings and serve as an industry and subject-matter expert
Developing and maintaining insights on private and publicly traded companies
Identifying and investigating trends within the consumer economy
Creating analyses from billions of rows of electronic records
Providing guidance to junior team members to further develop and hone their sills
Collaborating with product and engineering teams for collection of the *right* data
Seeing out areas for operational improvement and taing initiative to address them
QUALIFICATIONS
Bachelor's degree in Finance, Economics or a related discipline from a top tier university
3-7 years of finance experience, preferably in equity research, private equity, or asset management. Will consider those with investment baning, consulting and/or quantitative mareting experience.
Proactive and solutions-oriented; innovative and results-driven
Meticulous attention to detail and the ability to complete tass with minimal oversight
Ability to handle confidential/sensitive information and exercise exceptional judgment
Excellent communication sills (verbal, written, interpersonal)
Must be able to handle multiple tass daily and meet project deadlines
Extremely committed, hard woring, and thoughtful with the ability to wor both independently and in a collaborative team environment
Exceptional Excel and analytical sills
Familiarity with Tableau software is a plus, but not required
BENEFITS &amp; PERS:
100% company paid medical plan options (additional medical, dental and vision plans available too!)
Health &amp; fitness reimbursement program
401 retirement plans with employer matching
Flexible and generous time off
Pre-tax savings plans for public transportation and paring expenses
Golf simulator, pool table, fully stoced itchen and cold brew on tap
Regular company happy hours, lunches &amp; events
Earnest Research is an equal opportunity employer, and we encourage people with a diverse range of bacgrounds to apply.</t>
  </si>
  <si>
    <t>Job Requisition Number:81084
Were Bloomberg Enterprise Data - fast paced, innovative and expanding. We have wored hard and smart to become the 1bn business we are today. We partner closely with our clients, taing time to understand their unique businesses and individual data and technology needs. Our endless selection of datasets, covering all asset types, with multiple delivery technologies and flexible scheduling mean our clients are able to get exactly the data they need, when they need it, in the format they prefer. Without us, they simply cant operate.
What's the role?
In this role you will be woring with the Bloomberg Enterprise Data Product Management Team specifically on Reference, Regulatory, Alternative and Pricing Data. We are constantly improving our products, to mae them more feature rich and application ready, whilst reducing the total cost of ownership. Product Managers have a high level of business, communication, and technology sills, so that they can create woring prototypes, specify Engineering tass, and wor effectively with Sales and Clients.
You will design, specify, and create prototypes of large and varied data models and data sets, both financial and non-financial, using a wide range of tools, methods and platforms.
We expect you to evaluate areas of interest, understand what is possible and commercially viable, recognize which models and concepts should be applied, and how the data resources should be acquired. An open, creative approach is critical to your success.
Whilst designing data for diverse addressable marets, you will explore and wor with a wide range of data, and apply existing methods or develop new methods. You will also engage in data analysis in a practical way, convince business leaders that your results are worth investing in and educate other analysts and business team members.
Most critically, you will deliver the output of your data design to business users (both non-technical and technical) and will be a ey person in shaping the product offering and the customer experience.
Well trust you to
Operate in an influential business role within a fast growing area.
Design and specify commercially attractive products.
Grow your business and technology sills.
Understand addressable marets.
Evaluate what is possible and viable.
Tae responsibility for the Data Architecture of multiple data sets.
Wor with Engineering, Product Managers, Sales, and Clients.
Youll need to have:
Experience with financial data
Familiar with specifying and using large structured data and data sets to solve complex business demands
Experience in woring with Global Teams, across Sales, Technology, Operations and customers
The ability to address multiple priorities in an extremely fast-paced environment.
Legal authorization to wor full-time in the United States and will not require visa sponsorship now or in the future
If this sounds lie you:
Apply if you thin we're a good match! We'll get in touch to let you now what the next steps are, but in the meantime feel free to have a loo at this: https://www.bloomberg.com/professional/solution/data-and-content
We are an equal opportunity employer and value diversity at our company. We do not discriminate on the basis of race, religion, colour, national origin, gender, sexual orientation, age, marital status, veteran status, or disability status.</t>
  </si>
  <si>
    <t>Job Description
Qualifications/Requirements ‚Ä¢ Associates Degree with two years of experience from an accredited college or university (OR a High School Diploma / GED from an accredited school or institution with a minimum 5+ years of experience)
‚Ä¢ Must have strong computer sills, including data management and application software sills (Microsoft Office ‚Äì Excel, PPT, Word, and Access).
‚Ä¢ Programming sills a plus.
‚Ä¢ Desired to have a woring nowledge of global environmental and regulatory compliance initiatives including RoHS, REACH, WEEE, Battery registrations, and tae bac programs.
‚Ä¢ Desired to have a woring nowledge of Engineering change process and MRP systems (SAP, EHSM, and GTS) module for TR&amp;S.
‚Ä¢ Strong interpersonal and written &amp; verbal communication sills.
‚Ä¢ Strong organizational and leadership sills.
‚Ä¢ Project Management Sills.
‚Ä¢ Team player with a global perspective
‚Ä¢ Self-motivated, must be able to multi-tas in a dynamic environment and handle pressure from project schedule and technical challenge.
‚Ä¢ Meticulous attention to detail.
Desired Characteristics
‚Ä¢ Significant environmental compliance and regulatory experience (WEEE, REACH &amp; RoHS)
‚Ä¢ Familiarity with Conflict Minerals legislation.
‚Ä¢ Experience with GE Inspection Technologies products, or experience in the Oil and Gas industry</t>
  </si>
  <si>
    <t>Newar, CA</t>
  </si>
  <si>
    <t>Job Description
Job ID#:
2359
Job Category:
Behavioral Health (Promesa)
Position Type:
Full Time
Details:
Acacia Networ, the leading Latino integrated care nonprofit in the nation, offers the community, from children to seniors, a pathway to behavioral and primary healthcare, housing, and empowerment. We are visionary leaders transforming the triple aim of high quality, great experience at a lower cost. Acacia champions a collaborative environment to deliver vital health, housing and community building services, wor we have been doing since 1969. By hiring talented individuals lie you, we‚Äôve been able to expand quicly, with offices in Albany, Buffalo, Syracuse, Orlando, Tennessee, Maryland and Puerto Rico.
The Data Analyst is responsible for entering information into the Nextgen EHR, importing data results for analysis, analyzing data trends, completing QA/QI to improve program performance and outcomes based on trends and will be a member of the integrated treatment team. Under supervision of the Program Director, the requirements listed below represent the nowledge, sill, and/or ability required. Reasonable accommodations may be made to enable individuals with disabilities as defined by the ADA to perform the essential functions of the job. The functions below outline the general responsibilities associated with this position. Each of these functions is considered critical to effective department operations and our Mission. It is expected that all staff in this position will have satisfactory attendance and will perform these functions as assigned in a competent, cooperative, and timely manner. The Job Description will be reviewed periodically for accuracy and/or adjusted according to business necessity.
EY ESSENTIAL FUNCTIONS:
Will enter all required data into Nextgen and run queries in SQL at the bac end
Will run daily, weely, monthly, and quarterly reports as per program needs and performance indicators.
Generates quality indicator reports from Nextgen database as requested and assigned by supervisor.
Maintains Data spreadsheet up-to-date by eeping all required data indicators as per program regulations by mapping from front end to bac end and validating it.
Coordinates and maintains record of consumer participation in the program by conducting surveys, activities and integrating consumers to participate in activities as per program regulations.
Generates and inputs discharge and re-entry information for consumers on the Nextgen database as per program requirements and assigned by supervisor.
Participates in integrated team meetings, collects data information as per program requirements and maintain accuracy in data spreadsheet.
Complete quality improvement projects based on data trends.
Act as curator of new datasets, documenting and performing quality checs.
Completes all required training as per program regulations for entering consumer data and as assigned by supervisor.
Completes office duties as needed/required by Supervisor.
Completes additional tass as assigned by Supervisor.
REQUIREMENTS:
College degree preferred
nowledge of the Nextgen database and proficiency in SQL
Experience or desire to wor with people who have a mental illness
Positive attitude and professional demeanor
A self starter
Ability to complete wor independently as well as in collaboration with team members
Must be team oriented with a willingness to be flexible and helpful.
Excellent computer sills including, Microsoft Windows, Excel, PowerPoint, and electronic communications tools: internet and email
Ability to communicate effectively orally and in writing
Highly organized, motivated self-starter
Excellent time management sills.
Acacia Networ is an equal opportunity employer*
Job Requirements
Already have an account? Log in here</t>
  </si>
  <si>
    <t>Acacia Networ
3.3</t>
  </si>
  <si>
    <t>Senior Analysts mine and visualize data to tell a strategic story about a brand, campaign and/or customer.
What does the Senior Analyst do?
Experience in multichannel mareting with a focus on digital, including but not limited to: web, eMail, Paid Media, Social Media, Organic search, mobile apps
Data visualization &amp; storytelling experience
Pulling &amp; manipulating data from at least one database system (SQL server, Hadoop, MySQL, Oracle, MS Access, Alteryx, or comparable system)
Implementing an analytics report from start to finish
Designing reports from requirements (e.g., Measurement Plan)
Utilizing data visualization platforms lie Tableau, Domo, etc.
Providing a narrative that indicates what the data is saying, how to put it in context and what to do next (e.g., what, so what and now what narrative)
Actively participate in defining and implementing measurement plans
Ensure reports stay true to the plans PIs and strategic goals
Provide ey taeaways and optimization recommendations that are based in a clients strategy
Coordinate efforts across Relationship Mareting, SEO, SEM, Social Media, Field Experience, etc.
Leverage Data Science to dive deeper into data, producing valuable insights
Qualifications:
Bachelors degree in Business, Mareting, Statistics, Information Technology (or related degree)
Minimum 5 years of experience in a multichannel analytics role
Adobe Analytics, Google Analytics or Webtrends certification preferred
Basic SQL nowledge and writing select statements, pulling and reading data
Data visualization tool experience, e.g., Tableau (preferred), Spotfire, Datorama, Domo, etc. Ability to develop effective reporting dashboards that evaluate mareting performance
Experience utilizing measurement plans
Ability to manage timelines independently and meet deadlines
Expertise with MS Office Suite
Excellent verbal and written communication sills
Pharmaceutical and/or healthcare industry experience preferred</t>
  </si>
  <si>
    <t>Data Remediation Analyst-E020719A/JL</t>
  </si>
  <si>
    <t>¬∑ Lead the identification and root-cause analysis of data quality issues arising through the data chain, from source system to final report.
¬∑ Prioritizing data issues and collaborating with business and technology staeholders to address and remediate issues in a timely manner based on priority and severity.
¬∑ Wor in conjunction with data consumers and Domain staeholders to support data quality rules, standards, and thresholds to ensure appropriate data quality monitoring practices are in place.
¬∑ Actively tracing regulatory changes and anticipating the impact these will have on the Domain‚Äôs data governance and reporting.
¬ß Financial industry experience is required.
¬ß A recognized under-graduate degree in business, mathematics, computer science, or a related discipline.
¬ß A recognized post-graduate or master‚Äôs degree in business, finance, CFA, and/or FRM would be an asset.
¬ß nowledge of Compliance standards and best practices, with use of analysis tools for monitoring.
¬ß nowledge of the Ban's financial instruments, capital marets, and wholesale operational processes &amp; controls.
¬ß nowledge of regulatory/liquidity reporting (e.g., 2052A, Liquidity Stress Test, Reg YY, etc.).
¬ß nowledge of AML/ATF legislation regulatory requirements related projects.
¬ß nowledge of requirements gathering, design methodology, and building test cases - detail oriented, analytical, and capable of investigating complex / technical issues.
¬ß Able to troubleshoot data related issues and support in the authorization in maintenance and modifications.
¬ß Good communication / presentation sills (both oral and written).
¬ß Excellent team player by woring with cross-departmental business &amp; IT staeholders.
¬ß Highly motivated and committed; capable of woring in a dynamic environment with aggressive timelines and multiple wor streams running in parallel.
¬ß Experience with eliciting and provided requirements and design - detail oriented, analytical, and capable of investigating complex / business issue.</t>
  </si>
  <si>
    <t>The Chief Data Office (CDO) is an enterprise authority empowered by the Executive Oversight Committee to define data management strategies, drive data management priorities, and issue Enterprise Data Standards and guidelines with the goal of enhancing and continuously improving the controls over creation and maintenance of data. The CDO drives data management discipline for the firm and fosters a culture that recognizes data as the fuel that drives our business. CDOs processes and networ of partnerships sustain Citis commitment to continuously improve data quality. The Chief Data Office is in need of a dynamic, execution focused Lead Business Analyst to drive the effective and efficient design, and development of Data Governance and Data Quality solutions for the enterprise. The candidate will be a part of highly visible program initiatives and provide support to the team lead which will require to wor independently at times and across a wide range of staeholders globally in technology, Retail, Investment Baning, Operations, Finance, Ris and within the CDO. This role is critical in supporting the Citis Data Quality Program by managing the implementation to deliver modern solutions that address business needs, provide necessary controls on SDLC procedures while minimizing the costs, riss, and time to maret of project deliverables. Specific duties will include but are not limited to the following: ‚Ä¢ Woring with a multi-disciplinary group of business teams and technologists ‚Ä¢ Coordinating centralized implementation (i.e. data lineage) efforts led by the CDO to ensure consistency across multiple teams globally and mae sure the plan stays in-line with Citi Data management policy (CDMP) and CDOs vision. ‚Ä¢ Lead discussions and requirement gathering sessions, reaching consensus and recommended solutions on system development projects, enhancements, and issue resolution activities ‚Ä¢ Coordinating and planning wor activities, meetings and other tass that demonstrate leadership with measurable results ‚Ä¢ Defining and documenting detailed business requirements, procedures, and use cases ‚Ä¢ Designing, documenting and executing user acceptance testing activities ‚Ä¢ Document ing system and worflow processes and procedures ‚Ä¢ Assisting in and/or creating raining materials QUALIFICATIONS ‚Ä¢ Bachelors degree and / or equivalent experience ‚Ä¢ 6+ years of experience with business analysis, business requirements documentation including use cases, design specifications and data flows, and user acceptance testing ‚Ä¢ Strong analytical sills required, including a thorough understanding of how to interpret business needs and translate them into application and operational requirements ‚Ä¢ Project Management and Software Development Life Cycle experience required ‚Ä¢ nowledge of Financial Services Industry and Data Quality principles and practices ‚Ä¢ Excellent interpersonal, verbal and written communication sills ‚Ä¢ Ability to communicate effectively with both system technology and business staff and across multiple layers of management ‚Ä¢ Ability to wor independently and tae personal initiative ‚Ä¢ Demonstrated ability and experience in negotiation, facilitation and consensus-building ‚Ä¢ Ability to lead and to collaborate effectively within the team as well as with cross-functional team members ‚Ä¢ Must demonstrate the ability to manage multiple priorities [or tass], deliver timely and accurate wor products with a customer service focus, and respond with a sense of urgency as required ‚Ä¢ Proven ability to exercise sound judgment and strong problem solving sills ‚Ä¢ Must be detail oriented with strong organizational sills ‚Ä¢ Ability to adapt quicly to changing business priorities ‚Ä¢ Lean expertise preferred Experience with HPQC, MS Office Suite, SharePoint , data lineage and data governance tools ‚Ä¢ Understanding of technology platforms (i.e retail, investment baning or functions), and application lifecycle management ‚Ä¢ Experience with or certification in Data Quality / Data Management / Quality Management is also a plus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 HERE . To view the "EEO is the Law" poster CLIC HERE . To view the EEO is the Law Supplement CLIC HERE . To view the EEO Policy Statement CLIC HERE . To view the Pay Transparency Posting CLIC HERE .</t>
  </si>
  <si>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Networs groups.DTCI includes Disney's international media operations and the Company's direct-to-consumer businesses globally, including the upcoming Disney-branded direct-to-consumer streaming service, the Company's ownership stae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segment.We are looing for an experienced Senior Analyst to join our Data Instrumentation &amp; Quality team. This role requires acute attention to detail, a strong sense of accountability, collaboration sills, and extensive hands-on experience with data quality processes and specification writing. This role will be tased with creating high quality datasets by writing detailed tracing specifications and performing ongoing data quality testing for our clicstream tracing solution, woring directly with product and our front-end development teams for consumer facing product features.At DSS, data is central to measuring all aspects of the business, and critical to its operations and growth. As a part of Data Governance, Data Instrumentation &amp; Quality wors closely with data staeholders, front-end technology teams, data engineering, and bac-end services for consistent collection and usage of business critical PIs and data points.Responsibilities:* Create high quality data instrumentation requirements via actionable JIRA specifications for critical business use cases* Perform cross system data validation and investigations to discover data inconsistencies, raising bug ticets outlining path to remediation for development teams* Serve as a point of contact for front-end engineering teams for any questions or issues resulting with specifications, requirements or bugs* Perform data quality testing and assurance as a part of the front-end engineering's continuous delivery and deployment lifecycle via device testing and automation* Serve as a SME on product interface and capabilities for select front-end devices* Perform data quality audits, identify data instrumentation issues, suggest improvements and help implement fixes* Provide support to escalate and triage data quality issues across the data and engineering organizations, outlining path to remediation and raising required engineering wor* Understand business requirements, translating them into actionable JIRA specifications including how data should be traced, tested and measured for analysis, reporting and data quality assuranceBasic Qualifications:* Strong experience in documenting requirements from a product and data perspective for engineering consumption* Data quality automation and testing experience as a part of a continuous delivery and deployment engineering process* High familiarity with JIRA oriented product ticeting practices, agile engineering principles and theory for baclog and project management* Exceptional interpersonal sills and written communication sills* Excellent written and verbal communication sills. Able to communicate anywhere from the team level to C-level executives.* nowledge of services oriented architecture and development practices, including implementation of analytics and clicstream tracing* 2+ years of either Python, Pyspar or SQLPreferred Qualifications:* Minimum 3 years of experience in the technology industry, nowledge of clicstream datasets a plus.* High familiarity with data platforms and applications such as Databrics, Jupyter, Snowflae, Redshift, Airflow* Familiarity with client oriented development in languages such as Swift or Objective C* Experience woring across mareting platforms such as ochava, Adobe Analytics, Adobe Tag Manager, Flashtaling, Google Ads, Campaign Manager, DV360, Bing Ads, Faceboo, Datorama, Segment, Alooma, Blueai and Salesforce Mareting CloudPreferred Education* 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networs, pars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</si>
  <si>
    <t>Req ID: 97054
NTT DATA Services strives to hire exceptional, innovative and passionate individuals who want to grow with us. If you want to be part of an inclusive, adaptable, and forward-thining organization, apply now.
We are currently seeing a Sr. Data Analyst to join our team in Arlington, Virginia (US-VA), United States (US).
After the initial action plan is accepted, the contractor shall provide an Implementation Plan mapping out the best way to accomplish the Initial Action Plan. The Implementation Plan shall include at a minimum the steps needed to occur, riss and mitigations, potential roadblocs and how they may be handled, technical infrastructure plans (for both analytics and reporting), and timelines.
Woring closely with agency staff, the contractor shall wor as a team on data pacaging to bring together separate but related datasets from within the agency, and as appropriate, complimentary external data sources.
The contractor shall proactively wor with feature engineering to improve machine learning and artificial intelligence algorithms for the facilitation and discovery of problematic and suspicious trends, patterns and relationships. Honing in on gradual change and anomalous activity in datasets over time to create short-, intermediate- and long-term results oriented pacages for agency investigators.
The contractors shall wor with agency staff to develop and implement Data Reporting. These reports shall productionize the data analytics produced during this contract. These reports must be user friendly and provided seamlessly to the investigators and other end users for client via classified computing system. All reporting shall be validated for accuracy and sourcing and the contractor shall provide explainable documentation for all reports as requested by agency personnel.
The contractor shall provide a Training Plan that shall include plans for training end users on the reports provided to the end users, possible avenues for training are on-line training for non-local users, videos, and one-on-one training for local users.
Requirements
10 years total experience in intelligence research and analysis, data analysis, forsenic accounting, investigations or any combination
5+ years in-depth nowledge and proficiency in MS Excel, PowerBI, and/or other data analytic/visualization tools in order to design and build formulas, charts, lins, pivot tables, etc.
2+ years‚Äô experience with the ability to manipulate unstructured data from different platforms
2+ years experience in Technology, statistics, computer information systems; auditing; investigative; mathematics; and units of measure
Must be able to obtain a Public Trust
B.A. or B.S. degree; Educational bacground in Data Science, is a plus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Nearest Major Maret: Arlington Virginia
Nearest Secondary Maret: Washington DC
Job Segment:
Database, Consulting, Information Systems, Cloud, Systems Analyst, Technology</t>
  </si>
  <si>
    <t>Toyo, Japan</t>
  </si>
  <si>
    <t>TSR is a premier National U.S. Staffing company with over 50 years of staffing excellence.Our client, a leading Financial Services company is hiring a Big Data Programmer Analyst on an initial 1-year contract.Wor Location: Jersey City, NJ (Will begin remote)Must have* 4+ years of hands on experience in Big Data / Hadoop ecosystem* Expert in high volume data processing (real-time &amp; batch), performance optimization.* Excellent nowledge of Spar / Spar Streaming* Proficient understanding of hadoop ecosystem and related tech stac including spar, HBase, Hive, Sqoop, Flume, Impala, afa etc.* Well versed with big data design patterns* Analytical and problem solving sills* Hands on experience with Java and SQLs* Have experience in woring with huge data (&gt;500 TB)* Woring experience using framewors lie AngularJS, React, JQuery, etc. is beneficial* Experience in programmatically interfacing with BI reporting tools, charting libs is a plus* Good understanding of Java / JEE along with common framewors lie spring, hibernate, jacson, jerseyNice to have* nowledge/experience with other big data platforms lie redshift, bigquery* Experience with platform migration to bigdata* Experience with performance testing and tuning* No SQL databases lie mongodb,Apache beamPlease contact me directly if you are interested in learning more about this opportunity or to discuss our referral program if you now anyone that may be interested.evin GrantSenior Recruiter646-668-4337grant@tsrconsulting.com</t>
  </si>
  <si>
    <t>Data Analyst (Little Ferry, NJ) -
Develop automated business review reports from the ground up, providing the cross-functional teams with the necessary tools to mae timely business decisions, including ey metrics and important; retail analytics; Wor to develop omni-channel mareting campaigns targeted to purposefully steer customer behavior; Interpret, analysis of collected data using different tools, statistical techniques such as MS Excel and data management systems to provide accurate &amp; reliable reports to the company; access data from internal databases and build and maintain data systems; develop a healthy data collection systems &amp; sound strategies for getting quality data from different sources to use it to right place efficiently; prepare presentations, conducting research and maintaining quality of database systems; assist database administrators in database administration, design, security also timely maintenance of data base as well; prepare various statistical reports on operational performance on monthly, quarterly and annual basis; Prepare drafts and develops standards for different reports on data management systems; monitors, train and giving direction on the wor of lower-level staff. Relocation/telecommuting may be required plus travel to various unanticipated client locations within the United States for short and long term assignments.
Languages, sills and tools: HTML, .NET, ASP.NET, C#, ASP, Web Service, XML, HTML, CSS, Visual Basic, Dreamweaver, SQL Server, MS Access, Visual Studio, Crystal Reports, CSS3, JQuery, Javascript, MVC, WCF, Web API, JSON, AJAX, T-SQL, TFS, GitHub, TeamCity, Octopus, MS Test, MS Build, SSRS, SOAP UI, Fiddler, Agile
Education : Bachelors in Computer Science/Computer Applications/Engineering (Electronics and Communication/Electrical) plus 2 years of progressive experience in related fields. Will accept foreign education.</t>
  </si>
  <si>
    <t>Data Governance Analyst
Job Number: 20-05386
Want to be part of the Energy Industry? Eclaro is looing for a Data Governance Analyst for our client in White Plains, NY.
Eclaro's Client is America's largest state power organization and is a national leader in energy efficiency and clean energy technology. If you‚Äôre up to the challenge, then tae a chance at this rewarding opportunity!
Position Overview:
The Enterprise Data Governance Project aims to enable Client to manage its "Data-As-An-Asset and to build the foundation for an enterprise data analytics platform at Client.
This program will focus on enabling data stewardship, improving the quality of our data assets, increasing data security and protection, simplifying data integration and establishing better audit trail on data usage at Client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Responsibilities:
Execution of the Data Discovery Project Phase 2
Conduct data discovery staeholder interviews with business and IT staeholders (selected applications)
Identify data sets, develop data flows, understand data-related processes and identify ey data issues for each application
Update of Enterprise Data Flow diagrams and Enterprise Data Catalog inventory
Creation of Application Playbac decs and Data Discovery report &amp; presentation
Enablement of Data Roles within Client
Maintenance of datasets and data roles in the Enterprise Data Catalog - additions, updates and deletions
Identification of updates / changes to existing data roles for the datasets in the Client Data Catalog
Perform onboarding, transition and education of Client staeholders for the Data Roles at the enterprise (Data Owner, Data Steward, Data Custodian)
Conduct of quarterly Data Owner meetings to communicate upcoming Data Governance initiatives / processes / 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worflows in Collibra Data Governance tool
New custom worflow for Data Access Request
New custom worflow for Business Glossary from proposal to approval
New custom worflow for asset creation, review and validation
Training and onboarding of Client staeholders to Collibra
Development of new Data Governance Policies, Procedures and Standards
Develop and operationalize new Data Access Request process
Design of new Enterprise Data Request Process, based on ongoing pilot feedbac
Implementation of new Data Request Process - app by app woring with application owners and business staeholders
Communication and training of all enterprise users on new Data Request Process
Development and execution of Change Management plan for Data Discovery, Data Access Request and operationalization of new Data Governance worflows
Required Sills:
Strong nowledge of Data Governance &amp; Quality - policies, processes and tools
Strong experience &amp; expertise in using Collibra Data Governance tool
nowledge (experience preferred) using Trillium Data Quality tool and integration with Collibra
Woring experience in implementing Data Governance policies and processes
Strong presentation &amp; communication sills
Ability to wor with Senior Leaders
Experience woring on teams that wor under Agile principles
If hired, you will enjoy the following Eclaro Benefits:
401 Retirement Savings Plan administered by Merrill Lynch
Commuter Chec Pretax Commuter Benefits
Eligibility to purchase Medical, Dental &amp; Vision Insurance through Eclaro
If interested, you may contact:
Eric Jones
Ejones@eclaroit.com
212-901-3838
Eric Jones | LinedIn
Equal Opportunity Employer: Eclaro values diversity and does not discriminate based on Race, Color, Religion, Sex, Sexual Orientation, Gender Identity, National Origin, Age, Genetic Information, Disability, Protected Veteran Status, or any other legally protected group status.</t>
  </si>
  <si>
    <t>Our Client a Global Japanese Investment Ban is seeing a Client Service Data Analyst for their Midtown NY Location
MS Excel is a must have: VLOOUPs &amp; Macro nowledge is a plus for this role.
College graduate degree (0-2 yr experience)
Responsible for:
Data Entry for Client static data within the Account Management Portal
Data clean-up
Assist in data conversion</t>
  </si>
  <si>
    <t>A peer-to-peer lending platform company by Union Square is
looing for a Data Analyst. They're a tech startup that just got
over 15M in Series A funding, baced by Goldman &amp; AMEX!
They are a smaller shop and are looing for someone to come in
and own their data visualizations and reporting functionalities.
In this role you will:
Use Excel &amp; SQL to produce analysis of company and customer
performance
Perform industry research and analysis to inform ey business
decisions
Produce reporting and dashboards using BI tools such as Mode
Analytics and Tableau
About You:
Actively listen to partners and colleagues to understand
business priorities in order to match data and analysis
appropriately
Very data-driven. You will support all recommendations and
conclusions with substantial research and data
Understand statistics and statistical analysis
Are able to produce visualizations of data to clearly
communicate ideas
Are comfortable in SQL &amp; Excel
Have some interest or experience in a programming language such
as Python or R
Driven &amp; Entrepreneurial</t>
  </si>
  <si>
    <t>Brin's
2.7</t>
  </si>
  <si>
    <t>The organization is actively pursuing a Data Analyst who will support our product, sales, leadership and mareting teams with insights gained from analyzing company data. The ideal candidate is adept at using large data sets to find opportunities for product and process optimization and using models to test the effectiveness of different courses of action. They must have strong experience using a variety of data mining/data analysis methods, using a variety of data tools, building and implementing models, using/creating algorithms and creating/running simulations. They must have a proven ability to drive business results with their data-based insights. They must be comfortable woring with a wide range of staeholders and functional teams. The right candidate will have a passion for discovering solutions hidden in large data sets and woring with staeholders to improve business outcomes.-Develop complex data processing and data reporting solutions -Develop, troubleshoot and enhance Cognos cubes and reports -Development of Dashboard and Analytical reporting solutions using RDBMS and other data Analytics technologies -Expert in development of Tableau reports -Wor with staeholders throughout the organization to identify opportunities for leveraging company data to drive business solutions. -Mine and analyze data from company databases to drive optimization and improvement of product development, mareting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-Database design, model and development for enterprise reporting database -Investigates and corrects software defects and analyzes and maintains data quality -Prepare comprehensive documentation Sills/Qualifications Required: -We‚Äôre looing for someone with 5-7 years of experience manipulating data sets and building statistical models, has a Bachelor‚Äôs or Master‚Äôs degree in Statistics, Mathematics, Computer Science or another quantitative field, and is familiar with the following software/tools: -Coding nowledge and experience with several languages: .NET, C#, Java, JavaScript, etc. -nowledge and experience in statistical and data mining techniques: GLM/Regression, Random Forest, Boosting, Trees, text mining, social networ analysis, etc. -Experience querying databases and using statistical computer languages: R, Python, SLQ, etc. -Experience using web services: Redshift, S3, Spar, DigitalOcean, etc. -Experience creating and using advanced machine learning algorithms and statistics: regression, simulation, scenario analysis, modeling, clustering, decision trees, neural networs, etc. -Experience analyzing data from 3rd party providers: Google Analytics, Site Catalyst, Coremetrics, Adwords, Crimson Hexagon, Faceboo Insights, etc. -Experience with distributed data/computing tools: Map/Reduce, Hadoop, Hive, Spar, Gurobi, MySQL, etc. -Experience visualizing/presenting data for staeholders using: Tableau, Cognos, Power BI, etc. -Strong problem solving sills with an emphasis on product development. -Experience using statistical computer languages (R, Python, SLQ, etc.) to manipulate data and draw insights from large data sets. -Hands on experience with SQL query development, using analytical functions -Experience woring with and creating data architectures. -nowledge of a variety of machine learning techniques (clustering, decision tree learning, artificial neural networs, etc.) and their real-world advantages/drawbacs. -nowledge of advanced statistical techniques and concepts (regression, properties of distributions, statistical tests and proper usage, etc.) and experience with applications. -Excellent written and verbal communication sills for coordinating across teams. -A drive to learn and master new technologies and techniques. -Financial Services experience (Mutual Fund bacground preferred) -nowledge of the Agile software development process -Superb communication (written and oral) and interpersonal sills</t>
  </si>
  <si>
    <t>Rocaway, NJ</t>
  </si>
  <si>
    <t>**This position is located in Irvine, CA. Relocation assistance is available to the right candidate.**
Looing for an innovative, creative, passionate, and fun company in OC? Then, let us introduce ourselves. We are MobilityWare and we mae fun for a living! Our mobile games have been rocing the app store since its inception and we regularly show up in top lists for most popular games. We recently reached over 350 million downloads across our portfolio of games!
We've been voted 2015, 2016, 2017 &amp; 2018 Best Places to Wor in Orange County by the Orange County Business Journal and OC Register! Headquartered in Irvine, CA., our flagship game, Solitaire, was released on the day the App Store opened in 2008. Other titles include Blacjac,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 closely with the DBAs, Mareting, and Monetization teams to create actionable insights.
Responsibilities
Create in-depth analyses, tools and dashboards to highlight the in-game behaviors that drive revenue activities and user retention
Wor with our mareting and product teams to deliver insights into user performance and mae recommendations that enhance the user acquisition activities
Wor as a ey member of the BI team to support in-game analyses including review of events captured, troubleshooting data discrepancies, and anomalies
Wor closely with the monetization team on continuous forecasting of various revenue models
Stay up to date on current and upcoming innovations and capabilities in the mobile gaming space
Qualifications
3+ Years Wor Experience in gaming, mobile gaming or lifestyle app analytics, including experience with building predictive models
Bachelors degree (advanced preferred) in a quantitative field such as Statistics, Math, Economics or in Computer Science with Modeling/Data Science coursewor
Advanced SQL sills
Familiarity with relational databases, MS SQL, data transformation, data mining, and ad hoc analysis
Experience with statistical inference and advanced analytics techniques (A|B testing, ANOVA, regression, decision trees etc.)
Understanding of basic Data Engineering principles lie ETL and data warehousing
Familiarity with customer data platforms (CDP) lie deltaDNA, LeanPlum, TreasureData etc.
Ability to wor productively with others in a highly collaborative manner
Why you should wor for us:
Awesome Pers: free lunch, free snacs, free drin, free Annual Company trip
Casual worplace - yes, flip flops and shorts are pretty much an everyday thing
Growth, growth, growth - we are growing and we would love for you to join us on the ride
We also want to tae care of our team so we've got profit sharing incentives, medical, dental (100% paid), vision (100% paid), Unlimited PTO/Vacation, life insurance (100% paid), and 401
Awesome office smac dab in the middle of OC and 2 minutes off the 5 freeway
Amazing talent: We've got some heavy hitters from the industry who embody both brilliance AND humility
_Indeed Hire and Mobilityware are woring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</si>
  <si>
    <t>Data Analyst-Junior Profiles also wors-Only NY/NJ Candidates Please on w2 Only</t>
  </si>
  <si>
    <t>Business Analyst-Maret Data</t>
  </si>
  <si>
    <t>Business Analyst-Maret Data
Our client, one of the largest financial services firms, is seeing a Business Analyst-Maret Data
Location: Jersey City, NJ
Position Type: Contract
Position Overview:
The Olympus Marets Data Strategy team is building a next generation Data Fabric to solve the evolving Business, Analytical and Regulatory needs of Institutional Clients Group (ICG). The Fabric will bring together disparate data sources for the Global Marets &amp; Institutional Clients organization and enable industry-leading analytics, client reporting, regulatory, surveillance, supervisory reporting(s) and data science solutions. One of the data sources - Maret data will support Transaction Monitoring capability within the 1st Line of Defense (1LOD) to ensure appropriate ris-based global coverage of maret manipulation and abuse behavior‚Äôs, complementing the 2nd Line of Defense (2LOD) Trade Surveillance function.
Job Summary:
The ideal candidate will have 10+ years of Financial Services experience as well as a deep bacground in dealing with Maret data across asset classes lie Equities, Rates, and FX etc. Experience implementing of Maret data solutions and woring with nown Maret Data vendors lie Reuters, Bloomberg etc. is required. afa and Hadoop nowledge is a huge plus. The candidate will wor closely with the product owner, other Business Analysts, Internal technology teams, and core developers. Strong analytical and staeholder management sills are essential in order to be successful in this role.</t>
  </si>
  <si>
    <t>Content Analyst/Data BA-Bus/Tech Strategy - Investment Ban</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</si>
  <si>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baning and credit, corporate and investment baning, securities broerage, transaction services, and wealth management. Description Content Data Business Analyst- must have the presentations, strategy definition and businesstech content creation sills- big data is a plus. Resumes that include a sample is HIGHLY preferred. Experienced in presenting Business Tech strategy in the financial services domain or financial firms Specialize in the development of product based material and convert Technology delivery into Business value-add material Convert technical documentation and jargon into business material Create powerful business documentation on all its innovations, technology synergies, and technology improvements, and enhancements, technology team product collaterals, comprehensive manuals, SharePoint content, demo videos, and much more. PowerPoint presentations covering Technical and functional flows, Senior level management reporting, Program, and Project level updates, solution concepts, process documents, architectural flows and many more, Product Introductions, Success Stories-Case Studies, Technical Editing-Proofreading, Technical Manuals Hardware Software Installation Guides, Administrator Guides, User Guides, White Papers on Technology Innovations and Support, Product features summaries, competitive analysis with internal and external technology offerings and products Brochures, Technology Product Overviews, Newsletters, Training guides, Demonstration Scripts Ability to multi-tas numerous duties efficiently Demonstrated capabilities in data collection and reporting Ability to effectively influence peers, business partners, vendors and employees at all levels Proven ability to anticipate and identify emerging trends in how people communicate Evaluating large volumes of summary- or detail-level data from varying sources and present actionable feedbac about the findings to management and other project staeholders using both well-established and creative techniques to analyze data and mae recommendations Seeing to understand and resolve issues employing reasoning and good judgment remaining objective and solution oriented. - Managing staeholders and communicating effectively Demonstrate high individual performance desire to wor as a cohesive team. Ability to manage several independent tass with limited direction, and the ability to maintain a strong commitment to a global team Demonstrate critical thining sills, solid problem solving sills and excellent oral and written communication sills - Proficiency with Microsoft Office suite required. Proficiency with web based systems such as SharePoint preferred. Preferred Technical Sills PC Software POWERPOINT, MS Office Suite, MS Visio, MS Project, MS SharePoint DB Applications MS Access and Oracle Business Intelligence Exposure Business Objects, nowledge of Data Management Data Warehouse, QliView, Tableau Any Data Modeling, and collaboration Tools 141508 Please see our complete list of jobs at www.rmscorp.com</t>
  </si>
  <si>
    <t>Northwell Health, Stony Broo University Medical, Catholic Health Services of Long Island</t>
  </si>
  <si>
    <t>What We're Looing For:
The Senior Analyst, Mareting Testing and Data Operations will manage the CRO implementation and tech product suite behind 2Us A/B testing and data operations. They will support existing technology integrations, tag management, reporting and data feeds and enable personalization and testing at scale. They will monitor existing testing and data collection products and will interface with mareting, data science and technology teams to initiate new product trials, as well as prioritize and develop requirements for enhancements to existing internal Mareting products. They will act as a thought leader within the team, and will see ways to improve processes around testing and data operations overall.
Responsibilities Include But Are Not Limited To:
Implementation:
Execute web experimentation, GTM tag placements/best practices, and GA roll-ups/permission requests
Develop and champion new testing capabilities (query param triggered content, dynamic deadline content, personalization, exit intent)
Set up and configure necessary mareting tech infrastructure for new program launches
Create and maintain various reporting dashboards and data feeds
Interface with Data Science team to maintain and improve web mareting data tables
Product Management:
Manage operations, permissioning and usage of varying mareting technology products such as Google Analytics, GTM, Segment, and Optimizely
Prioritize and communicate critical bugs and issues to Manager for escalation to engineering team/vendors
Collaborate with mareting staeholders to align on testing strategy and upcoming testing initiatives
Build and maintain documentation for mareting technology products
Planning and Communication:
Lead teamwide projects and initiatives
Mentor junior-level team members
Interview mareting staeholders and solicit feedbac to identify challenges to processes and products, and identify requirements for new products
Recommend process improvements around existing worflows
Wor with various staeholder groups to refine product and technical requirements to support overall mareting objectives
Research products and vendors, and conduct vendor assessments based on staeholder requirements and business needs
Things That Should Be In Your Bacground:
Bachelor's degree, preferably in business, computer science, or a quantitative field
Minimum 2-4 years industry experience
Experience with Google Analytics and Google Tag Manager (certification preferred)
Experience with web analytics tools such as Segment (formerly Segment.io), Salesforce CRM, Omniture, WebTrends
Experience with A/B/multivariate testing tools such as Optimizely
Ability to understand and write SQL queries
Comfortable learning and discussing technical concepts
Ability to recognize data issues and investigate and propose solutions
Strong planning, communication and organizational sills
Experience woring on cross functional teams with multiple staeholders
nowledge of HTML, CSS, Javascript and other programming languages preferred
About 2U Inc. (NASDAQ: TWOU)
At 2U, we power world-class online education and in-person boot camps. Going beyond traditional learning management systems, we use tech, people, and data to help top universities transform in the digital eraand eliminate the bac row in higher ed. We support lifelong learning which means thining beyond a single degree. It means finding ways for students to gain the sills they need to change careers, evolve their expertise, and meet the challenges of the changing world head-on. We help universities fill those needsdeveloping new digital education technologies and offerings capable of supporting students at different points in their lives. Whether they need a simple refresher, to learn something new, or to change their career trajectories completely, our university partners are there to help them succeed.Together with our partners, 2U has positively transformed the lives of more than 150,000 students and lifelong learners. 2U, Inc. has acquired and integrated two companies broadening our portfolio of education offerings into short courses with GetSmarter and boot camps with Trilogy. This role supports our 2U line of business.
2U Diversity and Inclusion Statement
At 2U, we are committed to creating and sustaining a culture that embodies diverse wals of life, ideas, genders, ages, races, cultures, sexual orientations, abilities and other unique qualities of our employees. We strive to offer a worplace where every employee feels empowered by the ways in which we are different, as well as the ways in which we are the same.
Benefits &amp; Culture
Woring at 2U means woring with individuals that are passionate and mission driven. We collaborate on tough problems to deliver the best outcomes for our partners, students, and each other. You will find team members woring together in our open office spaces, gathered in the itchen grabbing a snac, or taing a brea in our game rooms.
2U offers a comprehensive benefits pacage:
Medical, dental, and vision coverage
Life insurance, disability and 401()
Unlimited snacs and drins
Tuition reimbursement program
Generous paid leave policies including unlimited PTO
Additional time off benefits include: volunteer days, parental leave, and a company-wide winter brea from Christmas through New Years!
Note: The above statements are intended to describe the general nature and level of wor performed by individuals assigned to this position, and are not intended to be construed as an exhaustive list of all responsibilities, duties and sills required. All employees may be required to perform duties outside of their normal responsibilities from time to time, as needed.
2U is an equal opportunity employer that does not discriminate against applicants or employees and ensures equal employment opportunity for all persons regardless of their race, creed, color, religion, sex, sexual orientation, pregnancy, national origin, age, marital status, disability, citizenship, military or veterans' status, or any other classifications protected by applicable federal, state or local laws. 2U's equal opportunity policy applies to all terms and conditions of employment, including but not limited to recruiting, hiring, training, promotion, job benefits, pay and dismissal.</t>
  </si>
  <si>
    <t>Please note that this role will be Remote until the loc-down lasts, then on-site. Our client is looing for a Data Warehouse Analyst to implement Enterprise Data Warehouse. The unified data warehouse will allow us to centralize data across various streams and allow for real time analysis for senior management, investment professionals and Ris Managers, Product Control, Operations, Finance and Middle-Office teams. Responsibilities Analyze and improve efficiency, scalability, stability and security of the application Develop a clean, maintainable and extensible codebase Develop and transform business requirements into robust Solutions under tight deadlines Design, develop, test, deploy and maintain reusable data ingestion pipelines Understanding of best practices around Data Access API strategies Wor with Business managers to understand their worflows and business processes Qualifications 5+ years of ETLPython, Data Engineering experience 5+ years of experience with JavaC++ building data pipelines across Fixed Income, Equities, Futures and other asset classes At least 5 years of financial industry experience Bachelorrsquos or Masterrsquos Degree in Engineering Excellent communication sills Experience woring in a fast paced environment We loo forward to reviewing your profile. Than you, Talent Team SIALTP</t>
  </si>
  <si>
    <t>This is an outstanding 2 year contract opportunity with our client, a well-respected maret leader, located in Lae Success, NY.The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staeholders.
Job Responsibilities
Develop and maintain ETL procedures according to client specifications and within defined technical standards.
Develop and maintain database stored procedures, user-defined functions, views, triggers and other common database objects.
Write custom and ad-hoc SQL queries and update queries.
Follow prescribed software development standards, processes, procedures, methodologies, etc., according to departmental policies and conventions.
Interact and correspond professionally with team members, project management, clients, and other staeholders.
Account for and accurately log time against project wor.
BS Computer Science or related discipline, or equivalent industry experience.
2+ years hands-on experience with MS SQL Server, 2008 R2 or higher, as a developer or DBA.
Strong SQL sills, able to create and to evaluate complex SQL statements involving numerous tables and complex relationships.
Ability to wor in an environment with deadlines and shifting priorities.
Basic understanding of and experience with query performance tuning.
Experience developing and maintaining ETL procedures.
Experience with SSIS preferred.
Experience or familiarity with C# or Visual Basic is a plus
Ability to communicate effectively, both verbally and in writing; able to adjust for intended audience. Fluency in English.
THIS POSITION IS OPEN TO W-2 CANDIDATES ONLY. NO THIRD PARTIES PLEASE.</t>
  </si>
  <si>
    <t>As an experienced professional in Business Analysis, you'll shape the technology solutionsthat drive strategic initiatives across the firm. Woring at the intersection of business andtechnology, you'll interact with colleagues in various lines of businesses to learn aboutchallenges and opportunities, and translate that insight into high-quality solutions. In additionto woring with the development team to create new solutions, you'll help optimize existingtechnology and identify new capabilities. While your role requires deep technological sills -including expertise in everything from data management to functional design - it also hingeson teamwor and leadership. You'll offer clear guidance and feedbac to your BusinessAnalysis colleagues, while promoting the values, culture and brand of JPMorgan Chase &amp; Co.The Senior Business and Data Analyst will be performing business and data analysis on several inter-dependent, highly complex data requirements across several lines of business in the Investment Ban. Successful candidate will have strong analytical and problem solving sills, understanding of trade lifecycle from execution through settlement, good nowledge reference data, and above-average presentation and communication sills. The Senior Business and Data Analyst will wor with application development teams and their interdependencies and will demonstrate partnership sills by interacting with other technology teams within the company to understand, document and interpret complex requirements. In addition, this candidate will be able to wor closely with business partners and data owners, to define, trac and manage various data migration and data quality wor streams.The candidate will be responsible for gathering the requirements for several lines of business regarding client trades, accounts, and reporting and reference data, and should have a strong understanding of at least one of the following businesses: Global Marets Operations, Prime Broerage, Cleared Derivatives, Custody, or Fund Services.She/he will have responsibility for gathering and analyzing requirements, writing functional and data specifications, and woring closely with senior business users to validate prior to application development. In addition, the role will require involvement in an iterative software development model, requiring agility and flexibility on the part of the analyst to handle requirements changes. Program management responsibilities involve overseeing and tracing several parallel wor streams amongst different technical and business groups.Client management is an integral part of the role, and as such the successful candidate will be responsible for project governance, including managing user groups and communicating status to senior technology and business sponsors. Excellent verbal and written communication will be essential for effectiveness in this role.This role requires a wide range of strengths and capabilities, including:+ BS/BA degree or equivalent experience+ Expert nowledge in all business processes across an entire line of business, as well expertise in other lines of business and technology disciplines+ Understanding of global and line of business project and program management standards and methods+ Experience woring with high-performing teams in complex program execution+ A strong understanding of Waterfall and Agile methods; staeholder management; budget management, ris management and operations+ Ability to create and maintain relationships with a wide range of staeholders throughout the firm+ Strong Financial industry experience. Financial industry experience with exposure to post trade domain including: custody, fund administration, trade services, prime, lifecycle management, investment record, asset servicing, treasury services and reporting+ Strong PM experience within technology organization.+ Must have Data center migration experience with application development+ Must have hands on project and program management experience; must have a trac records of project go live implementations.+ Must have Technology infrastructure or application development experience.+ Excellent communication sills, and the ability to articulate complex issues conciselyJPMorgan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baning, consumer and small business baning, commercial baning, financial transaction processing and asset management.We recognize that our people are our strength and the diverse talents they bring to our global worforce are directly lined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mae reasonable accommodations for applicants' and employees' religious practices and beliefs, as well as any mental health or physical disability needs.Equal Opportunity Employer/Disability/Veterans</t>
  </si>
  <si>
    <t xml:space="preserve">45-88 </t>
  </si>
  <si>
    <t>About Capgemini
Capgemini is a global leader in consulting, digital transformation, technology and engineering services. The Group is at the forefront of innovation to address the entire breadth of clients‚Äô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‚Ç¨17billion.
Visit us at www.capgemini.com. People matter, results count.
Job Description
Title:- Data Analyst II
Location: Bridgewater NJ
Responsibilities:-
The responsibilities listed below are generic and may vary based on different levels of consultants requested
The responsibilities for requested role will be agreed upon with requested client manager
Directly interacts with more senior level internal and external staeholders i e Managers Directors etc
Act as a subject matter expert in one or more designated data domains
Play a lead role in Data Governance Domain Worgroups as domain SME
Partners with BSG and business to define document data related requirements and settle deliverables and deadlines utilizing negotiation and creativity independently
Lead and provide direction to data analysts
Translate highly complex concepts and conclusions in a clear and concise manner in ways that can be understood by a variety of audiences
Lead and own the analysis of highly complex data sources identifying trends and patterns in data and mae recommendations based on analysis results
Additional Responsibilities
Perform root cause analysis on complex data anomalies and woring closely data stewards to define best practice
Facilitate review sessions with management business users and other team members
Direct and review the wor of other Data Analysts
Coach and mentor junior analysts
Provide estimates for wor efforts on projects
Oversees the creation of data assessments and project deliverables
Development of best practices guidelines and standards for Data Governance Data Quality and Data Integration
Qualifications
Must have sills:-
Hadoop and Python
Education and Experience Required:-
Bachelor s degree from an accredited college or university preferably in a Quantitative Field e g Actuarial Analytics Data Science Mathematics Engineering Public Health Data Science Information Systems Statistics etc
MS MA preferred
10 Years of relevant wor experience
8 Years in Data Analysis or data related roles
6 Years of Healthcare experience
What we offer
Your career matters to you and is important to us too. Because your goals and needs are constantly evolving, we offer visibility, leeway and support to help you grow and progress in your career. This approach builds notably on our comprehensive competency framewor, our personal development, training and career management programs, and our University innovative and business-focused learning curriculums.
We promote a culture of diversity. We believe woring with talented individuals from different bacgrounds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worforce of employees with diverse bacgrounds and wor experiences. We strongly encourage women, veterans and active military service personnel to apply.
Disclaimer
Capgemini is an Equal Opportunity Employer encouraging diversity in the worplace.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 the following lin for more information on your rights as an Applicant - http://www.capgemini.com/resources/equal-employment-opportunity-is-the-law
Applicants for employment in the US must have valid wor authorization that does not now and/or will not in the future require sponsorship of a visa for employment authorization in the US by Capgemini.</t>
  </si>
  <si>
    <t>The Data Analyst supports the Managed Care Department by assisting in the development of quality improvement and validation studies, The Data Analyst is responsible for analyzing data, writing reports for large and small-scale research studies, developing and managing internal databases, and designing and producing plan technical, Access And Availability and other data reports.
QUALIFICATIONS:
Strong analytical sills, with the ability to prepare cogent analyses using a variety of statistical, spreadsheet and database programs.
Exceptional writing sills, with the ability to clearly and thoroughly present quantitative and qualitative review findings to interested parties with varying technical bacgrounds. Ability to write well and quicly.
Excellent communication sills; in particular, able to provide technical assistance to MCO staff and able to actively participate in quality improvement group meetings.
Ability to coordinate worgroups to design quality improvement studies.
Ability to handle all aspects in the full cycle of a research project.
Ability to wor independently and with minimal supervision.
Ability to manage time effectively and meet client deliverables.
Ability to relate to staff at all levels of familiarity with computers and statistics.
Must have flexibility of wor hours and ability to travel when needed.
EDUCATION AND EXPERIENCE:
Bachelor‚Äôs degree in an analytical, research or health-related field (required); Master‚Äôs degree in public administration, public policy, public health or related social science with course wor including both statistical and process analysis (preferred);
One year experience woring in a health care field preferred; and
Experience with a variety of software pacages, particularly Word, SAS/SPSS, Excel, Access and PowerPoint preferred.
IPRO offers a comprehensive benefits pacage.
IPRO is an Affirmative Action/Equal Opportunity Employer. All qualified applicants will receive consideration for employment for without regard to race, color, religion, sex, sexual orientation, gender identity, national origin, disability or protected veteran status</t>
  </si>
  <si>
    <t>N New Hyde Par, NY</t>
  </si>
  <si>
    <t>Job Description
Executive queries in databases to extract program datasets for analysis
Build, configure, and transform large data files into tables, figures, charts, etc.
Produce analyses on ey clinic outcomes and drivers that influence clinic performance
Use data visualization tools to maintain real-time data dashboards
Assess data integrity to identify problematic data; conduct regular data quality assurance checs to ensure accuracy of data reports produced
Participate in continuous quality improvement projects requiring data extraction and analysis
Prepare presentation materials for internal and external staeholders
Provide feedbac regarding optimization of databases for program worflow &amp; data collection
Develop expert sills in multiple electronic health records and databases
Understand the operations of CCBHCs and the data elements needed to support the operations
Qualifications
Bachelors Degree with at least 2 years of wor experience as a data analyst
Advanced sill in Structure Query Language (SQL); sills in R or Python preferred
Advanced sills in Microsoft Excel (e.g., writing macros, get and transform functionality, pivot tables)
Advanced sills in data visualization software including Power BI
Experience with electronic medical records and/or health care databases
Highly organized, conscientious, and independent wor style; superior attention to detail
Strong commitment to social justice and the CASES mission
Additional Information
Only applicants selected for interviews will be contacted.
CASES is proud to be an Equal Opportunity Employer. Employment with CASES is based solely on qualifications and competence for a particular position, without regard to race, color, ethnic or national origin, age, religion, creed, gender, sexual orientation, disability, or marital, military, or citizenship status. We also actively recruit individuals with prior involvement in the criminal justice system.Your information will be ept confidential according to EEO guidelines.</t>
  </si>
  <si>
    <t>Job Summary:
Responsible for producing reports from various sources to provide the department /division with actionable information or business intelligence. Woring with marginal oversight, the incumbent is responsible for performing complex research, analysis, and reporting of networ utilization, cost containment and ey operational information. This is a senior level position.
Mentor and train more junior analysts.
Evaluate data and report findings for accuracy, completeness, intent, and scope, etc.
Determine or agree upon deliverables with customer, as well as determining the resources necessary to meet those deliverables.
Determine resources necessary (time, headcount, external resources) to meet deliverables,
Act as liaison with IT /vendor and customer and initiate /implement project plan for requests.
Perform appropriate analysis on data: forecasting, modeling, regression.
Mine data from appropriate system and perform appropriate analysis on data.
Present data and provide feedbac to client/customer; maing recommendations where appropriate.
Develop relationships with subject matter experts (SME).
See and adopt best practices in data reporting.
Perform other relevant tass as assigned by management.
Education/Experience:
Bachelor's degree required.
Requires a minimum of 6 years' experience, preferably in health insurance.
nowledge:
Prefer strong nowledge of SAS and SQL systems
Prefer 5 years data reporting experience
Experience with Cognos highly preferred
Strong PC sills
Prefer strong database management sills
Understanding interdependencies among data
Organizational, Multitasing, Analytical Thining and strong Interpersonal Sills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t>
  </si>
  <si>
    <t>Job Description
Title: Reporting Analyst / Data Analyst
Job #: 5979-1
Location: Lae Success, NY (Onsite)
Job Length: 2 year contract
Essential Duties and Responsibilities:
This is an outstanding opportunity to wor with a well-respected international maret leader.
The Reporting Analyst develops reports, queries, views, dashboards, and so on, which provide information to ECA internal clients, staeholders, managers, and other constituents. Reports may range from quic, ad-hoc queries to formal, complex reporting which occurs on a regular cyclic basis. The environment is primarily SQL Server, .Net, SSRS, and MS Excel, with occasional need for SSIS. While the Reporting Analyst may wor independently, this role is primarily under the supervision of a Team Lead, Senior Reporting Analyst, or other.
The role requires a strong foundation in relational databases, SQL, SSRS or other reporting tools, ability to understand business requirements and wor with requestors to develop reporting solutions which meet their need, and the ability to wor in a fast-paced environment with shifting priorities and tight timelines.
Job Responsibilities:
Wor with a variety of requestors (BSAs, clients, managers, operations, etc.) to analyze and understand requirements (intent).
‚Ä¢ Design, build, and implement reporting solutions which meet user requirements.
‚Ä¢ Maintain and support existing reports, reporting tools, and reporting libraries.
‚Ä¢ Follow prescribed software development standards, processes, procedures, methodologies, etc., according to departmental policies and conventions.
‚Ä¢ Create and maintain technical documentation.
‚Ä¢ Interact and correspond professionally with team members, project management, clients, and other staeholders.
‚Ä¢ Account for and accurately log time against project wor
Required Sills:
BS Computer Science or related discipline, or equivalent industry experience.
‚Ä¢ 1+ years hands-on experience with MS SQL Server as a developer, reporting specialist, or data analyst, including experience with SSRS or other reporting tools.
‚Ä¢ Demonstrated ability to develop effective reporting solutions from business requirements.
‚Ä¢ Strong SQL sills, able to create and to evaluate complex SQL statements involving numerous tables and complex relationships.
‚Ä¢ Ability to wor in an environment with deadlines and shifting priorities.
‚Ä¢ SSIS experience desired.
‚Ä¢ Experience with TFS, BI, data visualization tools desired.
‚Ä¢ Ability to communicate effectively, both verbally and in writing; able to adjust for intended audience. Fluency in English.
Preferred Sills:
SQL Server, .Net, SSRS, and MS Excel, with occasional need for SSIS.
Experience with TFS, BI, data visualization tools desired.
Wor Environment:
Wor is fast-paced and performed in an office environment with extensive contact with clients and employees. The industry we serve demands the highest level of confidentiality and professionalism in safeguarding client and project information.
THIS POSITION IS OPEN TO W-2 CANDIDATES ONLY. NO THIRD PARTIES PLEASE.
Pre-Employment Requirement:
All employment offers are contingent upon successful completion of our pre-employment screening that may include drug testing, bacground/criminal chec, and if applicable, must meet eligibility requirements for access to classified information.
About APR Staffing:
APR Staffing was born from the merger of two well-respected technical staffing firms in Portland. ieSolutions, founded in 2002, enjoyed an impressive reputation as one of the largest locally-owned and most respected technical staffing companies. Professional Resource Group, aa Data Resource Group, founded in 2009, also earned regional acclaim for being a fast-growing and highly-motivated professional staffing agency. Both companies have been recent award winners for the Portland Business Journal's Fastest-Growing Private Companies. The two firms, now as APR Staffing, mae for one of the fastest-growing and most-respected professional and technical staffing companies in Oregon and Southwest Washington.
Collaborating with our customers, we augment their worforce with technical and administrative professionals. We provide only high-caliber, professional-grade resources throughout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
Company Description
APR Staffing was born from the merging of two well-respected staffing firms in Portland. ieSolutions, founded in 2002, has a long history as one of the largest locally owned technical staffing companies. Professional Resource Group, aa Data Resource Group, founded in 2009, also earned wide-spread acclaim for being a fast-growing and highly motivated professional staffing agency. Both companies have been recent award winners for the Portland Business Journal's Fastest Growing Private Companies. The two firms, now as APR Staffing, mae for one of the fastest growing and most respected professional staffing companies in Oregon and Southwest Washington.
Collaborating with our customers, we augment their worforce with technical and administrative talent. We provide information technology, engineering, operation, technician, analyst, project management and administrative talent to our clients through 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t>
  </si>
  <si>
    <t>Requisition no: 507136
Wor type: Full Time
Location: Medical Center
School/Department: Medicine
Grade: Grade 103
Categories: Research (Lab and Non-Lab)
Job Type: Officer of Administration
Bargaining Unit: N/A
Regular/Temporary: Regular
End Date if Temporary: N/A
Hours Per Wee: 35
Salary Range: Commensurate with experience
Position Summary
We are an innovative research entity in the Division of Cardiology looing for a highly organized, detail-oriented and enthusiastic candidate to support the patient-oriented research portfolio of the Center. The Data Analyst will conduct data management activities and analysis for clinical research projects within the Center. The Data Analyst will wor in conjunction with the Principal Investigator, other study investigators, and staff to coordinate data management and analysis activities.
Responsibilities
Responsibilities include:
Development of data collection and data entry systems
Running regular data quality assurance checs
Organizing and merging research data from multiple sources
Preparing summary statistics, tables and figures for reports, presentations and publications
Assisting with the interpretation and dissemination of findings in peer-reviewed journals
Coordinating with research staff to ensure the accuracy and efficiency of the data collection and data entry tools and processes
Performing other responsibilities as assigned and requested
Minimum Qualifications
Requires a bachelor's degree or equivalent in education, training and experience, plus two years of related experience.
Preferred Qualifications
Experience with database management (including REDCAP) preferred.
Experience with FileMaer Pro.
Other Requirements
Experience woring with large datasets, statistical analysis, and strong woring nowledge of advanced SAS and SPSS (or other statistical/database software or other programming language) required.
Well-organized, proactive, extremely organized and detail-oriented with excellent time management sills.
Able to balance woring independently and within a multidisciplinary team
Excellent interpersonal, and communication sills.
Able to multitas in a diverse and demanding environment with frequently shifting priorities.
Able to demonstrate flexibility in worload/wor hours to meet critical deadlines.
Ability to prioritize multiple projects to ensure the completion of essential tass.
Must successfully complete systems training requirements.
Equal Opportunity Employer / Disability / Veteran
Columbia University is committed to the hiring of qualified local residents.
Applications open: Mar 18 2020 Eastern Daylight Time Applications close:
Bac Apply Share</t>
  </si>
  <si>
    <t>Job Summary:
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
The Walt Disney Companys Direct-to-Consumer and International segment (DTCI) is a global, multiplatform media, technology and distribution organization for high-quality content created by Disneys Studio Entertainment and Media Networs groups.
DTCI includes Disneys international media operations and the Companys direct-to-consumer businesses globally, including the upcoming Disney-branded direct-to-consumer streaming service, the Companys ownership stae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Regional teams in Disney Streaming partner with local content, mareting, business, and data partners to inform decision-maing at scale. As Principal Data Analyst for DSS LATAM Analytics, you will be the direct partner to the regional LATAM Disney+ team, woring hand-in-hand to: ensure widespread communication of insights, reports, and tools; highlight best practices; identify and anticipate opportunities for data-driven decision-maing; and lead project teams to achieve critical objectives by driving close collaboration between organizations.
Responsibilities:
Partnership: Be the connection between the Disney Streaming data teams and the LATAM data team, influencing and coordinating between teams to facilitate communication and consistently deliver high quality results.
Project Management: Plan, trac,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nowing the right approach: adapting existing tools and algorithms in novel ways, or building capability from scratch. eep abreast of emerging technologies and ensure that analytical approaches are designed to incorporate new platforms and trends.
Hands-on Analysis: Conduct complex targeted ad hoc descriptive and statistical analysis to inform regional decision-maing to address critical and strategic issues.
Leadership: Mentor junior and senior members of the team to improve their sills and nowledge. Serve as the subject matter expert in relevant technical areas.
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lie Tableau or Looer
Excellence in communicating technical results to non-technical audiences. Experience in presenting to executive audiences is strongly preferred.
Ability to thin strategically, and analyze and interpret maret and consumer information
Strong interpersonal and relationship management sills particularly with technical or engineering functions
Excellent judgement in selecting methods and/or techniques to resolve issues and challenges.
Preferred Qualifications:
Experience with streaming services is a plus!
Preferred Education
Advanced degree (PhD or MS) in an analytical field or equivalent experience preferred.</t>
  </si>
  <si>
    <t xml:space="preserve">73-127 </t>
  </si>
  <si>
    <t>About Capgemini
Capgemini is a global leader in consulting, digital transformation, technology and engineering services. The Group is at the forefront of innovation to address the entire breadth of clients‚Äô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‚Ç¨17billion.
Visit us at www.capgemini.com. People matter, results count.
Job Responsibilities
Title: Technical Business/Data Analyst (Multiple openings)
Location: Tempe, AZ or Charlotte, NC or Chicago, IL or Whippany, NJ or Monterey Par/Sacramento, CA
Employment Terms: Fulltime with benefits
As a Technical Business/Data Analyst you will wor with our product team to create analytical tools that will ultimately be a driver in driving the growth of the company. You will leverage data to drive operational efficiencies, provide ey data driven insights, enable new opportunities and innovate on behalf of business customers.
You will drive future solutions that will impact how we capture new customers and delight our existing ones and you will have a lot of fun along the way
Responsibilities also include conducting full lifecycle analysis to include requirements, activities and design. Data analysts will develop analysis and reporting capabilities for our clients. They will also monitor performance and develop quality control plans to identify improvements.
Responsibilities
‚Ä¢ Acquire data from primary or secondary data
‚Ä¢ Develop and implement databases, data collection systems, data analytics and other strategies that optimize statistical efficiency and quality
‚Ä¢ Interpret data, study results using statistical techniques and provide ongoing reports
‚Ä¢ Identify, study, and interpret trends or patterns in complex data sets
‚Ä¢ Documenting all project related artifacts lie Business Requirement Document, Business Use case document, System Use case document, Project Plan, Quality Assurance test plan, User testing plan, Demand request document, Change request document, End User training document, Business user training document
‚Ä¢ Organizing daily standup calls with the developers, testers and leads to trac status
‚Ä¢ Generate actionable insights through the development of metrics dashboards and deep dive analyses
‚Ä¢ Providing customer insights to Product Management as new initiatives are being identified, prioritized, implemented and deployed
‚Ä¢ Serving as a business metrics guru and insight provider in the organization
‚Ä¢ Acting as a ey interface between business and technical divisions
‚Ä¢ Locate and define new process improvement opportunities
Requirements
‚Ä¢ Bachelor‚Äôs degree in Computer Science or a related field and or equivalent experience
‚Ä¢ Up to 8 years of solid BA/DA experience with excellent business management and technology coordination sills
‚Ä¢ Should have experience of the software development lifecycle
‚Ä¢ Prior woring experience as a Data Analyst or Business Data Analyst
‚Ä¢ Technical expertise with data models, database design development and data mining techniques
‚Ä¢ Experience with reporting pacages such as Business Objects or equivalent, Relational databases (SQL etc)
‚Ä¢ Familiarity or nowledge of programming such XML, JavaScript and ETL framewors
Nice to Have
‚Ä¢ nowledge of statistics and experience using statistical pacages for analyzing datasets
‚Ä¢ Strong analytic sills with the ability to collect, organize, evaluate, and disseminate significant amounts of information with attention to detail and accuracy
What we offer
Your career matters to you and is important to us too. Because your goals and needs are constantly evolving, we offer visibility, leeway and support to help you grow and progress in your career. This approach builds notably on our comprehensive competency framewor, our personal development, training and career management programs, and our University innovative and business-focused learning curriculums.
We promote a culture of diversity. We believe woring with talented individuals from different bacgrounds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worforce of employees with diverse bacgrounds and wor experiences. We strongly encourage women, veterans and active military service personnel to apply.
Disclaimer
Capgemini is an Equal Opportunity Employer encouraging diversity in the worplace.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 the following lin for more information on your rights as an Applicant - http://www.capgemini.com/resources/equal-employment-opportunity-is-the-law
Applicants for employment in the US must have valid wor authorization that does not now and/or will not in the future require sponsorship of a visa for employment authorization in the US by Capgemini.</t>
  </si>
  <si>
    <t>OverviewAt Perficient you'll deliver mission-critical technology and business solutions to Fortune 500 companies and some of the most recognized brands on the planet. And you'll do it with cutting-edge technologies, thans to our close partnerships with the world's biggest vendors. Our networ of offices across North America, as well as locations in India and China, will give you the opportunity to spread your wings, too.We're proud to be publicly recognized as a "Top Worplace" year after year. This is due, in no small part, to our entrepreneurial attitude and collaborative spirit that sets us apart and eeps our colleagues impassioned, driven, and fulfilled.Perficient currently has a career opportunity for a Senior Data Analyst with Rochade and Lineage Data Stitching in our NYC office. Must live in NJ or NY or be willing to relocate once cities open. Remote for now.Job Overview:The role of the Senior Data Analyst is for individuals passionate about identifying and delivering the right Business solution for each client. Our Business Consultants have a een Business orientation with an understanding of how technology can be effectively applied to meet a variety of Business needs.Our Business Consultants fill a number of different roles on our project teams woring with a variety of technologies for a wide range of clients. The specific responsibilities vary for each client and each project. ey to the success of our Business Consultants is the willingness and desire to quicly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mae decisions about their future IT direction. Once a project has begun, the Senior Business Consultant will facilitate ey requirements with staeholders and customers using standard and User Experience techniques. The Senior Business Consultant may be responsible for functional designs, detailed designs and system mapping, wireframes, requirement specifications, and prototypes.The Senior Business Consultant wors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Wors closely with client management to identify and specify complex business requirements and processes.* Researches and evaluates alternative solutions and maes recommendations.Qualifications* Must have Data Catalog, Informatica IDC, Informatica EDC* ASG Rochade, BecubicData and LineageData Stitching a must.* Experience with building stitching linage inside data catalog tool* Must have nowledge of lineage and financial industry, technical metadata layer* ASG DI or shade tool, IBM ISG/Watson, Informatica IMM or ECD (data lineage tools)Perficient full-time employees receive complete and competitive benefits. We offer a collaborative wor environment, competitive compensation, generous wor/life opportunities and an outstanding benefits pacage that includes paid time off plus holidays. In addition, all colleagues are eligible for a number of rewards and recognition programs including billable bonus opportunities. Encouraging a healthy wor/life balance and providing our colleagues great benefits are just part of what maes Perficient a great place to wor.More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 enables clients to improve productivity and competitiveness; grow and strengthen relationships with customers, suppliers and partners; and reduce costs. Perficient's professionals serve clients from a networ of offices across North America and offshore locations in India and China. Traded on the Nasdaq Global Select Maret,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</si>
  <si>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Job Description: https://jobs.lever.co/ltse/8d671b9b-ee00-45ce-b78c-bd2ccdb9f2d0
Financial Data Analyst
Competencies:
Strong analytical and quantitative sills: expert/Advanced Excel user
Experience with Bloomberg terminal, FactSet and other financial data sources
Experience answering sometimes vague questions with data and proactively soliciting additional guidance as needed
Experience conducting research and then turning raw data into a concise answer/story (i.e. the wor product is sometimes not a spreadsheet, but rather data-supported taling points or content for a slide)
Experience in customer service (whether serving internal or external customers)
Reasons they might be a great fit:
They love woring with data and are fluent in data tools (Bloomberg, Excel)
They want to leverage their data fluency to wor cross-functionally with sales &amp; product teams
They want to leverage their data sills to creatively solve new-to-us problems
They are passionate about the LTSE mission and interested in company building/capital marets
They are curious by nature and interested in businesses in all sectors of the economy
Interview process:
Initial screen
Woventeams SQL tae-home exercise
HM Screen
Remote onsite
two 45 minute paired video interviews
tae home exercise pre the last interview
one 45 minute paired video interview
Founder interview
Base compensation:
SF, NY base: 89 to 130
jobs.lever.cojobs.lever.co
LTSE - Financial Data Analyst
About Us Modern companies measure progress over decades, not financial quarters. Investors who invest long term want to now not just how companies plan to produce value in the next quarter but for years to come. Employees, customers, suppliers, and communities count on companies to uphold their commitments and to do right by society. With software and services for building modern companies and pursuing a path to the public marets, a U.S. national securities exchange, and a coalition of companies and lie-minded investors, LTSE supports companies that are built to last and investors who measure their horizons in decades and value companies accordingly.
Job Type: Full-time
Pay: 88,000.00 - 130,000.00 per year
Benefits:
401()
Dental Insurance
Health Insurance
Life Insurance
Paid Time Off
Vision Insurance
Schedule:
Monday to Friday
Wor Location:
Multiple locations
This Job Is Ideal for Someone Who Is:
Dependable -- more reliable than spontaneous
Detail-oriented -- would rather focus on the details of wor than the bigger picture
Achievement-oriented -- enjoys taing on challenges, even if they might fail
Autonomous/Independent -- enjoys woring with little direction
High stress tolerance -- thrives in a high-pressure environment
Wor Remotely:
Temporarily due to COVID-19</t>
  </si>
  <si>
    <t>State Street, Northern Trust, BlacRoc</t>
  </si>
  <si>
    <t>Nesco Resource is seeing a Data Analyst for a well-regarded biotechnology firm in the Capital District. This is a one year contract position with the potential for extension or permanent hire.
The Data Analyst will:
Compile internally and externally generated data in support of compiling CofAs and SofAs
Prepare and provide CofAs and SofAs for all lot release materials
Wor with members of manufacturing, QA, RA, and R/D to provide updates/status of CofAs, SofAs, testing issues, etc.
Trend QC product release data to support lot release and regulatory filings
Act as a liaison between multiple groups to provide trending analyses to support various activities
Assist in the implementation and maintenance of product release data trending program
Presents trending data at the in-depth product review
Write product annual release data trending reports
Write lot specific data trending reports for each lot to be released
Prepare and populate matrices (databases, spreadsheets) designed to trac testing and review status
Compile data to support QC department metrics and performance tracing
Ensures compliance with applicable cGMP regulations and SOPs
Maintain and update relevant SOPs for data review and reporting as needed
Meet specified timelines to support release and regulatory filings
Complies with all pertinent regulatory agency requirements
Education and Experience:
Requires Bachelors degree in Chemistry, Biology or related field and some relevant wor experience
Experience woring in a cGMP pharmaceutical Quality Control Laboratory is preferred but not required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</si>
  <si>
    <t>JOB DESCRIPTION:
Museum of Ice Cream is seeing an organized, versatile and data centric People Operations &amp; Data Analyst to support and be a ey member of our rapidly scaling team. Reporting directly to the VP of Operations, the People Analyst will oversee the build out and management of MOIC's HR infrastructure, both in strategy and execution. You will wor cross departmentally, with a variety of staeholders to build process, provide counsel and be a strategic partner as we build our company for scale. If you are a hyper focused, organized and thoughtful person looing to join a company changing the world of experiences, this opportunity could be for you!
RESPONSIBILITIES:
Optimize our people systems and processes for national and international growth; Own all HR systems, including our HRIS and onboarding tools, in order to ensure we have complete data integrity as we scale
Manage all benefit programs and benefits education across HQ and the locations, including open enrollment, general trainings, as well as the expansion of our benefits offerings to include FSA, 401 and additional wellness programs, per programs, etc.
Ensure all paperwor, including I-9s, compliance and reporting is prioritized in an organized and efficient fashion
Be a ey player in compliance research for all new MOIC openings, ensuring offers, policies and local, state and federal employment requirements and benefits are taen into consideration
Oversee all payroll processes for HQ and hourly staff, with a focus on process improvement, payroll schedule efficiency and training
Wor cross-departmentally to develop thoughtful, scalable policies that can be deployed across the organization; this will include the build out of templates, and policies that span from computers, parental leave, and maintaining as well as updating our HR handboos, while ensuring everything is on brand
Overseeing onboarding, offboarding, terminations and employee leave across HQ and the locations, and ensuring all systems supporting such processes are operating at a high level
Wor closely with Head of Operations and Finance to refine compensation philosophy, compensation bands, benchmaring as well as administer merit based increases
WHO YOU ARE:
2+ years of HR experience elevating policies and HR processes for a multi-location employer with an hourly employee headcount
Experience with ADP and proficiency with Excel
Experience woring in HR with a data focus for a rapidly scaling company, overseeing cross-functional verticals
High EQ with the ability to build strong relationships and collaborate cross-functionally
Exceptionally organized, attention to detail and ability to prioritize
Demonstrated strength in building relationships, with strong cross-functional collaboration sills
ABOUT MUSEUM OF ICE CREAM:
Museum of Ice Cream is an inclusive &amp; immersive brand, designed to captivate your sweetest fantasy and sugar-filled daydreams online and IRL. At Museum of Ice Cream, we invite you to believe in the magic of creativity, to remind you that inclusive spaces do exist and to show you that childlie wonder is worth savoring. In our world, ice cream is the agent of change and the vehicle to ignite the creative spirit that lives in all of us. Fueled by the power of imagination, MOIC is a universe of possibilities with tons of room for you to explore.
Museum of Ice Cream is an equal opportunity employer and we value diversity at our company. We do not discriminate on the basis of race, religion, color, national origin, gender, sexual orientation, age, marital status, veteran status, disability, or any other protected class.</t>
  </si>
  <si>
    <t>A BIT ABOUT OUR DATA &amp; ANALYTICS TEAM
The inship Data &amp; Analytics team is a newly formed group with global impact on the inship businesses. This team, a mixture of engineering, product insights, and data science associates, will partner with internal and Mars Petcare teams to build a rich understanding of pets and pet-owners and power our business and the inship data ecosystem. We are using an evolving, cutting edge tech stac to help us ingest, process, model and democratise data from across the segment to create robust pet-centric views of our clients. As the lead data product analyst on a new team, you will have the opportunity to create foundational nowledge about our products and contribute to the future growth of our platform strategy.
HOW YOU'LL CREATE A BETTER WORLD FOR PETS
Explore data to unloc actionable insights and mae recommendations as they relate to subscription behavior, profitability, and product development to build the foundations for a better understanding of pets and pet-owners
Design compelling reporting and data visualizations to communicate meaningful metrics to different audiences within the business
Tae initiative to answer the question behind the question ‚Äì we are looing for people who are always asing why
Partner across the inship businesses to surface insights and influence how the organization thins about our challenges
Further a collaborative environment across teams and business units by operating in an agile environment
WHO WE NEED TO CHART THE FUTURE OF PET CARE
We strive to hire people who are passionate about our mission: creating a better world for pets. For all of our inship roles, we loo for candidates who exemplify our attributes through consistent behaviors. We believe what we do is just as important as how we do it, and we aim to hire people who are:
Optimistic. Those who's boundlessly energy and enthusiasm for what's next shines through in everything they do. We see to wor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 the tough questions, adapt quicly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 to foster meaningful relationships across our community of diverse partners.
And for this role, we hope you have the following sills we require to round out our team:
4+ years of applied experience executing analysis, communicating results, &amp; developing metrics that matter
Expertise in common techniques for SAAS subscription businesses, such as lifetime value modeling, churn analysis, shopping cart optimization, A/B testing, cohort analysis, etc.
Fluent in Python and SQL; FYI we use PySpar to interrogate our data asset
Experience with popular visualization tools (i.e. Looer, Tableau etc.)
Experience with popular tech stacs: we use Azure and Databrics, with AWS and Redshift thrown in as needed; Excel nowledge is a reality as well
A strong communicator ‚Äì you enjoy translating complex concepts to a variety of audiences
If you also had these experiences, you'd noc it out of the par:
Passion for growing and strengthening a business using data driven approaches
You are scrappy. You approach questions with a rigor, but you are also pragmatic -- the simplest solution may be the best at times.
Experience with mobile app metrics (user acquisition, sessions, re-engagement) is a plus
WHY JOIN US?
We offer our associates a unique opportunity to have a completely customizable career within pet care. Through inship you will wor with and learn from a community of industry executives, pet partners, entrepreneurs, and fellow associates across our startup investment companies, outside partners, and in Mars Petcare. Our nimble and flexible approach to wor allows you to mae an immediate impact across businesses, while learning new sills at every stage. The diversity of our wor opens doors to big opportunities and unlocs enormous potential for countless career experiences in pet care. Join us in our mission to chart the future of pet care, alongside the industry's brightest minds.
inship's offices are global, and so are our associates. We are located in NYC, San Francisco, Portland, London, Helsini, Shanghai, and in Moscow. Many of us flex between our dog-friendly hubs and our home offices. Today, inship offers exceptional benefits for you, your family, and your pets, generous paid time off, exponential opportunities to build a career within pet care, and progressive reward pacages. Interested? Let's tae big strides, together.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
Copyright ¬Æ 2019</t>
  </si>
  <si>
    <t>inship</t>
  </si>
  <si>
    <t>Direct Client Requirement
Position: Data Analyst - III
Location: NYC, NY
Duration: 12 months
Job Description:
Lead and execute planning and architecture initiatives for data related projects and implementations with a heavy emphasis on business intelligence and data visualization tools and techniques;
Organize resources to effectively manage multiple projects simultaneously and meet established deadlines;
Execute day-to-day activities to ensure that project deliverables are completed on time according to projects plans;
Interact closely on projects with other staff within the Corporate Group, and the Ban's Technology Services Group;
Provide technical and data leadership to projects, advising project teams and assisting with resolution of technical issues and challenges;
Mentor staff in "best practices " for the development of business intelligence \ data visualization solutions and reports;
Contribute to data solution architecture;
Wor with various customers within the Corporate Group to understand and translate business data use cases and/or requirements into data models, analytics reports and scenario models;
Adopt and communicate new concepts, ideas, techniques, and best practices;
Assist with development of data base designs as well as development of solutions reporting and BI solutions;
Play the business lead role as well as that of an independent business data architect to meet business needs;
Assist with development of logical and physical data base designs as well as development of solutions reporting and BI solutions;
Wor on ad hoc requests for data solutions from senior management and the user community at large; Coordinate responses to Clients committees' requests and surveys regarding business data activities and needs;
Qualifications:
Bachelor's degree or equivalent wor experience;
Excellent project planning and analytical sills, including the ability to plan and coordinate fast paced data delivery;
Experience with maintaining end to end data architectures including logical, access, and physical data modeling, as well as experience with aligning the data model with presentation requirements, explicit and implied;
Strong access modeling/query sills leaning towards the data modeling practice;
Experience with normalized and dimensional data modeling techniques;
Hands-on technical experience using data warehouse, business intelligence and analytics products (e.g., Business Objects, Tableau);
Woring nowledge of a BI/report development tool (e.g., Tableau and Business Objects) and proficiency in integrating database (Microsoft Access, and other tools, from existing SQL Server and Oracle databases) into reporting systems;
Familiarity with different database architectures (e.g., shared everything, shared nothing) and be able to recommend solutions;
Familiarity with financial, accounting, procurement, and facilities concepts and data a big plus;
Experience with data analysis and mapping;
Expertise in the creation and usage of metadata; and
Strong oral and written communication sills, with the ability to effectively communicate with both technical and non-technical audiences at all levels within technical and business organizations.</t>
  </si>
  <si>
    <t>Job Title :Senior SQL Data Analyst
No of Openings :2
Position Type :Contract to Hire
Master Job Title :Data Analyst
Type of project :Assessment/Analysis
Branch :New Jersey
Branch Code :Stamford
Projected Start Date :11-18-2019
Projected End Date :11-03-2020
Vendor Pay Rate :47/hr on w2
Client Company :WF - WBS
Zip Code :07092
City :Summit
State :NJ
Report To :
Required Sills :
Senior Data Analyst, Financial experience, data mapping, data profiling, strong SQL sills
Basic Qualifications :
Additional Sills :
Job Description :
Apex Systems combines with parent company On Assignment to mae it the 2nd largest IT staffing agency in the country.
√Ç
Apex has an opportunity for a√ÇSQL Data Analyst√Çfor a client in√ÇSummit, New Jersey.√ÇI
√Ç
Here are the details:
√Ç
Position: SQL Data Analyst
Location: Summit, New Jersey
Rate: Negotiable√Ç
Duration: 24+ Month W2 Rolling Contract (Potential to Go Perm)
√Ç
Day-to-Day Responsibilities:√Ç
Align with business to capture requirements and data needs.
Understand and document business needs and data flows.
Perform various data analysis and profiling techniques.
Champion the usage of data in business.
Prepare source to target data mapping.
Collaborate with Technology teams.
Ability to propose data solutions for disparate business needs/projects.
√Ç
Must Haves:
Data Analysis experience woring directly with the business
Strong SQL sills (querying, modelling, etc)
Data mapping/data lineage experience
√Ç
Nice to Haves:
Financial Services Experience
√Ç
Selling Points for Candidates:√Ç
Describe the culture: (use hot sheet if updated) attached
Learning Opportunities / Career path for the role:
Potential to go perm, group is tripling worload
√Ç
Notes :
Selling points for candidate :
Project Verification Info :
Candidate must be your W2 Employee :Yes
Exclusive to Apex :Yes
Face to face interview required :Yes
Candidate must be local :Yes
Candidate must be authorized to wor without sponsorship :No
Interview times set :No
Bacground Chec :Yes
Drug Screen :Yes
√Ç</t>
  </si>
  <si>
    <t>Position Summary
A data management/analyst who enjoys woring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 remote for now, applicants should live in the Dallas/Fort Worth area.
Job Responsibilities:
Understand the needs and opportunities across our internal and external staeholders
Create, update, and distribute analytic reports on a recurring basis
Learn new data related sills and processes
Learn health care claim (UB04, HCFA 1500) formats and analysis
Share and teach sills to others on the data team
Wor as part of a larger team and helping other teams in achieving their goals
Continue to push the boundaries of what technology can do to empower our caregivers and clinicians to improve health outcomes for our patients
Requirements:
A College degree (required)
5+ years experience woring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t>
  </si>
  <si>
    <t>Overview
Required Sills
‚Ä¢ Minimum 4 Years Experience in SQL 2008/2008R2/2012/2014 database management and related products from Microsoft including PowerShell, Windows 2008R2/2012R2 Server operating systems.
Years of Experience: 4 - 6
‚Ä¢ Minimum 4 Years Experience with advanced SQL queries and reading query execution plan, developing and performance tuning complex, SSRS and SSIS-2012 pacages.
Years of Experience: 4 - 6
‚Ä¢ Minimum 4 Years Experience with SQL 2012 on High Availability configuration, support, and troubleshooting.
Years of Experience: 4 - 6
‚Ä¢ Minimum 4 Years Experience with Performance tuning, Performance monitoring, Replication, Log shipping, Database Mirroring, Database capacity planning, Users and Role creation and monitoring.
Years of Experience: 4 - 6</t>
  </si>
  <si>
    <t xml:space="preserve">84-90 </t>
  </si>
  <si>
    <t>Experience with Relational databases (e.g. Oracle, SQL Server, Teradata, LUW DB2
Strong nowledge and experience with SQL to conduct data analysis
Prior nowledge and experience with Data Analytics is a plus
nowledge and experience with Financial Services (Wealth Management) data domain is a big plus</t>
  </si>
  <si>
    <t>TECHNICAL SILLS REQUIRED middot Strong nowledge of Microsoft Office Suite. Advance to expert sill level in Excel. middot Demonstrated ability to use Excel to combine and analyze data from various sources and generate reports and graphics . Must be able to combine large volumes of data for consolidated reporting. middot High level of proficiency with advanced formulas, dynamic ranges, advanced charting, and slicers. middot Demonstrated capability of Excel Power Pivot, Slicer functionality, DAX calculation is a must middot Power BI a plus. middot Scripting a plus.</t>
  </si>
  <si>
    <t>Role: Data Analyst with Python or Python developer
Location: NY
Duration: Full Time
Assisting users with Python setup and configuration, getting access to data sources within the organization, and responding to their questions
‚Ä¢ Performing analysis projects on behalf of the users
‚Ä¢ Understand data requirements of the requestor
‚Ä¢ Interact with the requestor to handle any changes and updates to the request
‚Ä¢ Do required analysis of the data set as required
‚Ä¢ Wor with the team on data projects to provide timely solutions
‚Ä¢ Create and Visualize reports/analysis and share it with the staeholders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worforce across all levels in the company.</t>
  </si>
  <si>
    <t>Data Entry Cler / Data analyst</t>
  </si>
  <si>
    <t>Job Description:
TOP 4 MUST HAVES:
High attention to detail
Proficient with Windows environment
Advanced with Microsoft Excel
Good Communication (verbal and non verbal)
Nice to have: Familiarity with SharePoint
Responsibilities:
Review 40-60 wor orders, analyze field reports, mae changes to wor orders accordingly.
Analysis and manipulation using multiple data sources in Excel; will require use of VLOOUP and filtering techniques
Generation of template files and downloading and pre-processing of multiple datasets
Send manager reports once a wee on completed wor orders.
Other responsibilities may be assigned with time.
Will be using: Infor, SharePoint, and Excel heavily</t>
  </si>
  <si>
    <t>Leading financial firm has a fulltime opening for an ETL Developer that has strong data analysis sills. Strong Sql as well as able to read Python code. Experience with data visualization. Excellent communication sills are a must. NO AGENCIES PLEASE - This is a FULLTIME POSITION!</t>
  </si>
  <si>
    <t>Blue Roc Consulting
5.0</t>
  </si>
  <si>
    <t>TSR is a premier National U.S. Staffing company with over 50 years of staffing excellence. Our client, a leading Financial Services company is hiring a Big Data Programmer Analyst on an initial 1-year contract. Wor Location Jersey City, NJ (Will begin remote) Must have 4+ years of hands on experience in Big Data Hadoop ecosystem Expert in high volume data processing (real-time batch), performance optimization. Excellent nowledge of Spar Spar Streaming Proficient understanding of hadoop ecosystem and related tech stac including spar, HBase, Hive, Sqoop, Flume, Impala, afa etc. Well versed with big data design patterns Analytical and problem solving sills Hands on experience with Java and SQLs Have experience in woring with huge data (500 TB) Woring experience using framewors lie AngularJS, React, JQuery, etc. is beneficial Experience in programmatically interfacing with BI reporting tools, charting libs is a plus Good understanding of Java JEE along with common framewors lie spring, hibernate, jacson, jersey Nice to have nowledgeexperience with other big data platforms lie redshift, bigquery Experience with platform migration to bigdata Experience with performance testing and tuning No SQL databases lie mongodb,Apache beam Please contact me directly if you are interested in learning more about this opportunity or to discuss our referral program if you now anyone that may be interested. evin Grant Senior Recruiter 646-668-4337 granttsrconsulting.com</t>
  </si>
  <si>
    <t>Job Title: Data Governance Analyst
Location: White Plains, NY
Duration: 5+ Months
Project Overview:
The Enterprise Data Governance Project aims to enable CLIENT to manage its "Data-As-An-Asset and to build the foundation for an enterprise data analytics platform at CLIENT.
This program will focus on enabling data stewardship, improving the quality of our data assets, increasing data security and protection, simplifying data integration and establishing better audit trail on data usage at CLIENT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Job Description:
Execution of the Data Discovery Project Phase 2
Conduct data discovery staeholder interviews with business and IT staeholders (selected applications)
Identify data sets, develop data flows, understand data-related processes and identify ey data issues for each application
Update of Enterprise Data Flow diagrams and Enterprise Data Catalog inventory
Creation of Application Playbac decs and Data Discovery report &amp; presentation
Enablement of Data Roles within CLIENT
Maintenance of datasets and data roles in the Enterprise Data Catalog - additions, updates and deletions
Identification of updates / changes to existing data roles for the datasets in the CLIENT Data Catalog
Perform onboarding, transition and education of CLIENT staeholders for the Data Roles at the enterprise (Data Owner, Data Steward, Data Custodian)
Conduct of quarterly Data Owner meetings to communicate upcoming Data Governance initiatives / processes / 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worflows in Collibra Data Governance tool
New custom worflow for Data Access Request
New custom worflow for Business Glossary from proposal to approval
New custom worflow for asset creation, review and validation
Training and onboarding of CLIENT staeholders to Collibra
Development of new Data Governance Policies, Procedures and Standards
Develop and operationalize new Data Access Request process
Design of new Enterprise Data Request Process, based on ongoing pilot feedbac
Implementation of new Data Request Process - app by app woring with application owners and business staeholders
Communication and training of all enterprise users on new Data Request Process
Development and execution of Change Management plan for Data Discovery, Data Access Request and operationalization of new Data Governance worflows
Sills:
Strong nowledge of Data Governance &amp; Quality - policies, processes and tools
Strong experience &amp; expertise in using Collibra Data Governance tool
nowledge (experience preferred) using Trillium Data Quality tool and integration with Collibra
Woring experience in implementing Data Governance policies and processes
Strong presentation &amp; communication sills
Ability to wor with Senior Leaders
Experience woring on teams that wor under Agile principles
Education &amp; Certifications:
Undergraduate degree in Engineering, Computer Science, Data Management, or similar field of study. Graduate degree preferred.
3+ years of demonstrated Data Governance experience
Minimum of Level 2 Certification in Collibra required
EEO: All Qualified applicants will receive consideration for employment without regard to race, colour, religion, sex, sexual orientation, gender identity, national origin, disability, or status as a protected veteran. EOE, including disability/vets.</t>
  </si>
  <si>
    <t>*Overview**
The Data Analyst is a part of the Ris and Regulatory Applications group within JRI-A. This individual is responsible for managing IT projects, and providing specifications, configurations, test plans and test scripts for complex technology initiatives. This role participates in the design, build and implementation of Ris and Regulatory Reporting platforms in collaboration with technical development teams. Also coordinates wor efforts to address functionality enhancements, application updates and application performance issues. Provides technical nowledge and expertise when developing solutions to meet complex business requirements. Reports to the Head of Ris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 Sumitomo Mitsui Baning Corporation ("SMBC") by asset size and a Fortune Global 200 company offers a broad range of financial services, primarily baning-related.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
*Responsibilities**
+ Completes projects or assigned tass in accordance with defined project management methodology.
+ Designs and implements regulatory reporting projects and data interfaces.
+ Wors with business leaders to write and obtain approval for business requirements documents (BRDs) and project requirements document as needed.
+ Prepares detailed specifications from which programs are developed and coded.
+ Ensures programs meet standards and technical specifications, performs technical analysis and component delivery.
+ Collaborates with functional teams (e.g. Application Architecture and Information Security) to understand how changes affect current and future applications/systems/functions; ensures effective implementation and communication of those changes throughout the project lifecycle.
+ Performs impact analyses to identify the impacted areas and develops the required tests/tests sets for the required build; ensures policies and procedures are followed for testing new technology.
+ Provides strong vendor management by coordinating initial contracts, resolving issues, maintaining communication, accountability and financial discipline.
+ Research various data sources to identify required data for Regulatory Reporting requirements.
+ Ability to gain buy in and support of staeholders on data requirements for regulatory reporting.
+ nowledge and proficiency in BHC/IHC regulatory reporting, in particular, FRY 15.
+ Demonstrated experience designing PL SQL/ETL and integration to reporting platforms.
+ Formal project management expertise and nowledge of project management methodology/SDLC/PLC/Agile processes in IT financial services environments.
+ Expert understanding of data quality and data lineage.
+ Detailed, thorough, diligent individual with robust data analysis, customer service and time management sills.
+ Excellent verbal, written and interpersonal communications sills.
+ Highly collaborative with ability to wor in a culturally diverse and team oriented environment.
+ Understanding of financial products including loans, leases, collateral, derivatives.
+ Understanding of baning including payments, direct deposits. etc..
*Qualifications**
+ 6 + years' experience at a financial institution woring in Capital Marets and woring on IHC/BHC formation projects.
+ BA / BS in Computer Science or Finance or comparable discipline required. Preferred: MA / MS / MBA.
+ Software Systems / Programming Languages.
+ PL SQL and/or T SQL development.
+ Familiarity with IBM Datastage, Familiarity with IBM Infosphere Information Analyzer, and Governance Catalogue.
\#LI-CG1
*Job Locations** _US-NJ-Jersey City_
*Posting Date** _5 months ago_ _(12/13/2019 1:51 PM)_
*_Career Category_** _Information Technology_
*_Position ID_** _2019 - 0933_
*_Corporate Title_** _VP_
*_Type_** _Fulltime-Regular_
_SMBC is an EO employer - M/F/Veteran/Disability_</t>
  </si>
  <si>
    <t>As an Analyst you will analyze, implement and maintain department related databases and software. Serve as a liaison between department‚Äôs analytical needs and technical data storage systems and files. Collaborate with staeholders to document requirements for reporting. Develop analytic reports and dashboards utilizing various databases and third party data files.
Responsibilities Include:
‚Ä¢ Identify strategies for evaluation of ey performance indicators (PI‚Äôs), quality metrics, outcomes evaluation, population management studies, etc.
‚Ä¢ Develops technical and functional specifications based on business requirements and analysis of relevant worflows.
‚Ä¢ Manages all database processing functions, including merge/purge, data hygiene, data appends, and coordination with 3rd party vendors.
‚Ä¢ Identifies issues in data quality that would impact reporting (i.e. duplicate records, missing data, etc.)
‚Ä¢ Identifies methods of data visualization and presentation principles to ensure effective and impactful communication of projects to management.
‚Ä¢ Maintains trends and tracs various measures to fully utilize the capabilities of databases and data files.
‚Ä¢ Integrates add-on programs to eliminate or streamline bac end processes.
‚Ä¢ Serves as a liaison between departments analytical needs and technical data storage systems and files
‚Ä¢ Bachelor‚Äôs Degree Business Administration, Computer Science/Technology, Mathematics, Statistics, or related field, required.
‚Ä¢ Minimum of three (3) years progressively responsible experience woring with databases, reporting applications and/or business intelligence applications, required.
‚Ä¢ Experience with database tools (SQL, Excel PivotTables, MS Sql Server), highly preferred. Tableau highly preferred.
‚Ä¢ Advanced experience with Microsoft Office, required.
‚Ä¢ Reporting and analysis sills, required.
‚Ä¢ Thorough nowledge of Database structures, ensuring optimal logical model and effective/efficient mapping to physical structure.
‚Ä¢ Strong interpersonal, communication and problem solving sills, required.</t>
  </si>
  <si>
    <t>Hi,
Greetings!!!
We do have Immediate requirement with one our client in NY, Looing for local consultant who can tae in person Interview.
Job Title: Sr. Data stage and Data Analyst
Location: 33 Beaver street, NYC, NY
Duration: 12+ Months with possible extension
Interview Mode: F2F Mandatory
Data stage and Data Analyst:The ideal candidate will lead Extract, Transform and Load(ETL) developer for the data and metadata that will need to be modeled, and displayed in the system. The candidate will have at least 5 years of experience as an ETL developer and should possess the following sills.
√Ç
Category
Details
ETL Tool
IBM Information server 9.1/8.5/8.0.1, IBM Websphere (Ascential)&lt;b&gt; DataStage EE/8.0/7.5x2/7.5/7.1/390 Server and Enterprise Edition
(Designer, Manager, Director, Administrator), Quality Stage 7.5/7.0,
Meta Stage, Profile Stage, Informatica
RDBMS
Oracle 8i/9i/10g, IBM DB2, SQL 2008/2008R2/2012/2014, SQL Server
Programming Languages
UNIX Shell Scripting, SQL, PL/SQL
Version Control Tool
Tortoise SVN 1.4.8
√Ç
Required Sills:
Experience in implementing datastage applications using wide range of RDBMSs lie Oracle 8i/9i/10g, DB2, SQL Server etc.
nowledge of developing DataStage Routines and Custom Stages for Special jobs, created Functions, Stored Procedures, Triggers using SQL, PL/SQL.
Extensively involved in Performance tuning the complex large data loads and long running jobs to optimize run time, resource utilization and increase maintainability.
Experience with Data Modelling, designing of the logical and physical data warehouse schema, including but not limited to implementation of full SDLC of Data warehousing√ÇProjects with Dimensional Modelling, Star schemas, Snow Flaes Schemas, and Operational Data Store.
Experience with SQ 2012 on High Availability configuration, support, and troubleshooting.
Experience Performance tuning, Performance monitoring, Replication, Log Shipping, Database Mirroring, Database capacity planning, Users and Role creation and monitoring.
Experienced in woring in tight schedules meeting deadlines. Excellent wor ethics, self-motivated, quic learner and team oriented.
√Ç
If interested, indly do share profiles to madhavi(t)impetususa(dot)com and shahab(at)impetususa(dot)com</t>
  </si>
  <si>
    <t>Programmer Analyst
Job Description:
The Programmer Analyst will be responsible for building and implementing process improvement and data analytics solutions to support business needs. Candidate will have strong analytical sills and an eagerness to learn. Experience with data analytics and business intelligence is desirable.
Essential Functions:
‚Ä¢ Technical capabilities (such as programming) and Functional capabilities (such as business process improvement) necessary to bring value to the role.
‚Ä¢ Wors with requestors and develops custom reports or application enhancements
‚Ä¢ Evaluates, recommends and develops business process improvements and enhancements, including developing worflow diagrams and project plans from concept through implementation
‚Ä¢ Develops requirements specifications according to standard templates.
‚Ä¢ Identifies, analyzes, tests, and documents information for development of enhancements
‚Ä¢ Collaborates with business leaders to continue the ongoing business and reporting process and help to resolve issues and improve processes
Qualifications:
‚Ä¢ 5+ years of experience in a software development environment preferably in a healthcare environment
‚Ä¢ Significant SQL experience
¬∑ Significant Programming Experience
¬∑ Experience with report development and analytical tools (Microsoft SSRS, PowerBI)
‚Ä¢ Experience in database management, ETL and Custom Analytics strongly desired
‚Ä¢ Excel power user with advanced nowledge of Power Query, VBA and macros
‚Ä¢ Strong analytical, problem-solving, time management and organizational sills
BENEFITS:
Complete insurance coverage medical, dental, vision, life.
401() with company match.
Generous paid time off.</t>
  </si>
  <si>
    <t>Encounter Data Analyst, Lae Success
General Information
Job Title:
Encounter Data Analyst
Location:
1981 MARCUS AVE SUITE 100
Lae Success, NY, 11042
United States
Employee Type:
Full-Time
Job Category:
Analytics
Industry:
Healthcare
Required Degree:
4 Year Degree
Contact information
Name:
Drew Baer
Phone:
347-505-3573
Email:
dbaer@integraplan.org
Description
General Purpose/Scope:
The Encounter Data Analyst evaluates encounter data and identifies errors created by operational, claims, and eligibility processes. This position will research, analyze, summarize, and categorize all types of encounters based on response files from NYSDOH and CMS, as appropriate. This position will also wor closely with other internal departments, delegated vendors, and government agencies to monitor and communicate that the paid and denied claims adjudicated are accurately submitted and processed to the NYSDOH and CMS, as appropriate. These claims, called ‚Äòencounter data,‚Äô are submitted along with member and provider files from the plans, and are critical data inputs used to inform program total cost of care, quality, and utilization ‚Äì which are ultimately used to inform ris sharing and other incentive-based payments from the NYSDOH to the ACOs and MCOs.
The Encounter Data Analyst will need to understand the overall data, process flows, and provider data specifications used within the NYSDOH, and wor with the Data Warehouse and Analytics teams to create targeted and ongoing reports to trac data accuracy and timeliness; and support ACO and MCO management teams in woring collaboratively with partners to improve overall encounter, member, and provider data quality.
Responsibilities Include:
Retrieves, compiles, reviews, and ensures the accuracy of encounter data from Integra systems and delegated vendor sources, using an 837-file format.
Will need to be able to access data from the Integra Data Warehouse using a variety of tools such as MS Access and SAS Enterprise Guide.
Summarizes large volumes of encounter data in analytical reports that include tables, graphs, qualitative and quantitative analyses for management review and use.
Reviews and ensures the accuracy of reports and corrects discrepancies.
Wors closely with IT to ensure data completeness, data accuracy, and data availability.
Assists in the development of reports and projects, including documenting methodology, protocols, analysis, and design.
Programs using SAS, SQL or other appropriate software to generate reports based on input/direction from management and other report users.
Collaborates with other departments and vendors to identify missing data, errors or other anomalies; wors with them to correct these encounter data errors, gathers necessary information and provides guidance on regulatory reporting needs.
Monitors encounter data integrity of various databases and create monthly, quarterly and ad-hoc reports.
Initiates and maintains internal contacts to secure current/correct encounter data necessary for clear presentations of all reports, special projects, etc.
Assists in the development of analysis plans, which includes documenting analyses methodology, protocols, and design.
Researches, recommends and implements efficient means of data collection, maintenance, and analysis.
Reviews and identifies trends and variances in encounter data and reporting.
Researches findings and determines the appropriateness of elevating identified issues to leadership for further review/evaluation/action.
Performs special projects and other duties, as needed.
Qualifications:
Bachelor's Degree in Computer Science, Public Health, Healthcare Informatics, Health Administration, Statistics, or other relevant discipline required
Minimum 2 years of increasingly responsible data analysis/reporting experience in a healthcare setting
Minimum of 1 year performing encounter data analysis of APD, EDPS, and/or RAPs in a health care or health plan organization
Sills/Abilities:
nowledge of encounter data processes, files, etc.
Computer proficiency in Outloo, Word, PowerPoint. Advanced proficiency in personal computer programs, including MS Excel (including formulas, sorts, filters, pivot tables, IF statements, VLOOUP, HLOOUP, etc), MS Access (criteria statements, table lins, and database and report creation).
Experience woring within a data warehouse environment
Strong detail orientation and organizational sills
Effective oral, written, and interpersonal communication sills required
nowledge of MLTC and Medicare Advantage encounter data analytics preferred
nowledge of SAS Enterprise Guide, SAS Base programming preferred
Integra is an Equal Opportunity Employer and prohibits discrimination or harassment based on any characteristics protected by the laws or regulations in the locations where we operate.
If this opportunity sounds exciting and challenging to you, please apply.</t>
  </si>
  <si>
    <t>Business Analyst/PM/Data Analyst - Investment Ban</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</si>
  <si>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baning and credit, corporate and investment baning, securities broerage, transaction services, and wealth management.
Financial Capital Marets Business Analyst, with Program Management and Data Analysis sills
Seeing a talented Business Analyst (Financial Capital Marets domain) with Program Management and Data Analysis sills for a suite of Regulatory Reporting Applications.
ey Responsibilities
-Business Analysis
-Analyzing Requirements
-Documenting Functional Specifications
-Documenting Test cases
-Data Analysis
-Process Re-engineering
-Project Status Tracing &amp; Reporting
-Facilitate project planning
-Trac projects, and report status
-Identify/Trac Scope changes, Issues, Riss &amp; Dependencies
-Administrative
-Facilitating team meetings and team building activities
-Maintaining Team websites (wii, jive, etc.)
Qualifications
-8+ years of experience as a Business Analyst in Financial Capital Marets
-In-depth nowledge of OTC Derivatives Trade Lifecycle for atleast 2 of the asset classes (Rates, FX, Equity, Commodities)
-Excellent Data Analysis sills using one or more the tools preferred: MS Excel, Textpad, MS Access, SQL (Oracle/Postgres/MYSQL/other), Qliview, Tableau
-Experience in Regulatory Reporting projects is a plus
-CFA certification will be a plus
-Project management Sills
-Project Planning, Status tracing/reporting, Project Financials management
-Scrum/anban
-Advanced sills in administering JIRA and Confluence will be a plus
-PMP certification will be a plus
-Ability to comprehend/digest complex information and summarize in a clear/concise fashion
-Advanced sills in creating slic status reports and dashboards using Excel / Powerpoint
-Advanced Excel sills including writing macros
-Qliview or Tableau sills will be a plus
-Ability to manage and communicate with senior executive staeholders
-Experience in communicating with Internal Audit, Compliance, or Regulators will be a plus
Please see our complete list of jobs at:
www.rmscorp.com</t>
  </si>
  <si>
    <t xml:space="preserve">27-52 </t>
  </si>
  <si>
    <t>Responsible for overseeing the visualization and communication of ey business metrics through the use of third-party business intelligence tools. Ensures internal control adherence and provides audit support. Conducts studies and maes recommendations to ensure the effective and cost-efficient operation of the Company. Develops processes and procedures to drive department efficiencies. Strategizes with high-level executives on direction of the company based on strong reporting and quantitative evidence. Reports into Executive Vice President.
A little about us‚Ä¶
JHR plays an important role in supporting the critical infrastructure that our society relies on every hour of every day. This includes hospitals, nursing homes, supermarets/grocery, soup itchens &amp; food bans, churches &amp; synagogues, schools &amp; universities, hotels, restaurants &amp; catering, corporate cafeterias, sporting arenas, and even food trucs!
JHR touches the lives (either directly or indirectly) of every patient, resident, healthcare worer, student, professor, consumer, grocery shopper, homeless, church-goer, priest/rabbi, teacher, traveler, diner, office worer, road warrior, construction worer, sporting fan, and wedding guest to name a few.
We don‚Äôt just repair equipment‚Ä¶. we solve financial problems, provide peace of mind, help others realize their dreams, and play a ey role in helping these facilities serve and support their customers!
WE ARE AN ESSENTIAL BUSINESS!
Core Responsibilities:
Report on ey metrics to executives, internal partners, and external clients using different BI tools.
Produce regular and ad hoc analytics deliverables and use critical thining sills to extract actionable insights.
Ensure data quality and cleanliness and mae sure reports are consistent and accurate.
Observe, analyze and report on service delivery and provide recommendations for optimizations.
Forecasts, monitors, and reports revenue and cost (margin) on an ongoing basis.
Facilitates the preparation of annual budgets.
Consistently exercise independent judgment and discretion in matters of significance.
Qualifications:
1-3 years of experience with data analytics.
Experience with SQL and database access nowledge.
Experience with BI Visualization tools.
Advanced Excel Sills (i.e. pivot tables, formulas, macros)
A highly curious person with strong problem solving, quantitative and analytical abilities.
An excellent and compelling presenter and communicator.
Job Type: Full-time
Pay: 45,000.00 - 55,000.00 per year
Benefits:
401()
Dental Insurance
Health Insurance
Life Insurance
Paid Time Off
Retirement Plan
Vision Insurance
Experience:
Data Analytics: 2 years (Required)
Strong Quantitative/Analytic: 1 year (Required)
Power BI: 1 year (Required)
Database Coding in SQL: 1 year (Required)
Building Dashboards using data visualizations tools: 1 year (Required)
Advanced Excel Sills (i.e. pivot tables, formulas, macros): 1 year (Required)
Wor authorization:
United States (Required)
Application Question:
Do you live within 1 hour of Fairfield, NJ (07004)?
Wor Location:
One location
This Company Describes Its Culture as:
Aggressive -- competitive and growth-oriented
Outcome-oriented -- results-focused with strong performance culture
Team-oriented -- cooperative and collaborative
Schedule:
Monday to Friday
Day shift
Company's website:
https://jayhillrepairs.com
Company's Faceboo page:
faceboo.com/jayhillrepairs
Benefit Conditions:
Waiting period may apply
Only full-time employees eligible
Wor Remotely:
No</t>
  </si>
  <si>
    <t>Position Summary
A data management/analyst who enjoys woring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 remote for now, applicants should live in the Dallas/Fort Worth area.
Job Responsibilities:
Understand the needs and opportunities across our internal and external staeholders
Create, update, and distribute analytic reports on a recurring basis
Learn new data related sills and processes
Learn health care claim (UB04, HCFA 1500) formats and analysis
Share and teach sills to others on the data team
Wor as part of a larger team and helping other teams in achieving their goals
Continue to push the boundaries of what technology can do to empower our caregivers and clinicians to improve health outcomes for our patients
Requirements:
A College degree (required)
5+ years experience woring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
Minimum Years of Experience: 5
Sub Specialties: Business Analyst- Associate</t>
  </si>
  <si>
    <t>M&amp;T Ban Corporation
3.3</t>
  </si>
  <si>
    <t>SoluStaff is actively recruiting for a full-time Clinical Data Analyst for our client in Broolyn.
Develop databases and conducting analyses of clinical data
Develop reports and statistical information to be used by management, administrative and/or medical and professional staff.
Develop, maintain and modify data processing, software programs and report forms.
Bachelor‚Äôs Degree
Minimum of 2 years‚Äô experience required in developing epidemiologic studies or statistical analyses of clinical data using automated information (may be waived for Masters degree).
Excellent time management, organizational and communication sills, both written and verbal.
Ability to manage and report on many concurrent activities.
Ability to wor independently.</t>
  </si>
  <si>
    <t>Job Description
Does getting in on the ground floor as an initial staeholder, and building a solution that has never been built before, get you excited? Do you want to be the person, when people are taling about some awesome innovation in awe, to be able to proudly say you were instrumental in building it? If so then this could be an exciting opportunity for you.
My client partners with companies ranging from fortune 500 to start-ups across all industries to solve their most complicated problems. The main one, most are wrestling with is how to use data and research for their decisions. With this hole in the maret in mind, they have recently brought over one of the brightest minds from the AI/Machine learning world to build a product that doesnt exist at this moment. It is tremendously ambitious goal, and they need a special team to do it. They are constructing its own floor, in their current space, and it is just at the start of this exciting journey. They are building a tool that can automate and replace the hundreds of thousands, to millions of dollars, that companies are spending in data science. This tool will greatly cut down on in some cases eliminate the need for companies to pour over data researching to find trends, it will do it for them, basically personalization for B2B.
The need role is for a data-savvy individual to join the Data Science team as the first Data Analyst, on the team. This person will create consumer-focused research content and support user-centric product development and growth based on real-time feed of data sets and data points. Our ideal candidate is a sharp, thoughtful problem solver, who enjoys identifying ey business levers and challenges, and then building analytical framewors with under to impact strategic decision maing.
Will use big data and machine learning to help clients mae decisions in a completely unprecedented way. The responsibility of the Data Analyst will be to decipher the data to find the insights and patterns that matter the most.
EY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by woring with the data procurement team
Identify, analyze, and interpret trends or patterns in complex data sets
Filter and clean data by reviewing computer reports, printouts, and performance indicators to locate and correct code problems
Write SQL/Hive/Spar queries to extract necessary data and present the information in a data visualization platform such as Tableau. Datorama, DOMO or similar to generate business insights.
Proactively perform data exploration on user behavior to discover future testing opportunities.
Wor collaboratively with a cross-functional team (Product, Mareting &amp; Engineering) to solve complex business/product/mareting problems.
Create and manage business/operational dashboards to monitor business line performance.
QUALIFICATIONS
Proven woring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BS in Mathematics, Economics, Computer Science, Information Management or Statistics
Bachelors degree in a quantitative field
You have extensive experience using SQL and Tableau, Looer or similar is a Plus.
You understand experimentation, hypothesis testing, and causal inference
Experience in Deep Learning and Machine Learning algorithms is a plus
It is a truly unique wor environment, where they are allowing the right candidate to be part of the creative, as well as the execution of the idea. The company empowers their employees, by choosing the right people, letting them use their unique sills, and giving them every resource, and power to mae decisions. Truly a great opportunity to get in at ground floor and mae a huge impact on tremendous team!
Salary based on experience</t>
  </si>
  <si>
    <t>The Senior Analyst is responsible for day-to-day data management operations for assigned clients, managing pacing, maing recommendations to internal and external staeholders and assisting with development and delivery of data products in the Data Management suite.
PRIMARY RESPONSIBILITIES
‚Ä¢ QC data exchanges to and from CMI
‚Ä¢ Export customized list and send to partners for matching
‚Ä¢ Conduct regular campaign list matching
‚Ä¢ Troubleshoot all system, user and list related issues as they arise
‚Ä¢ Analyze planner list analysis target pivot table and export targeted buy file list for dissemination to partners
‚Ä¢ Issue client invoices
‚Ä¢ Request and upload partner circulation files on a quarterly basis
‚Ä¢ Upload target buy file data against client supplied list as requested
‚Ä¢ Scrub target lists for removal of ‚Äúopt-out‚Äù physicians as requested
‚Ä¢ Maintain archiving system architecture for all data assets
‚Ä¢ Ensure compliance with confidentiality protocols as they relate to data transfers
‚Ä¢ Export target buy lists to meet client requests; capture and invoice all buy file export activity
‚Ä¢ Coordinate all ad hoc list match requests
‚Ä¢ Assist in the development of new data assets and services that lead to incremental revenue growth for family of companies
‚Ä¢ Assist in regular data asset and gap analysis internal audits
‚Ä¢ Maintain and build relationships with ey customers and partners
‚Ä¢ Participate in initiatives to monitor, analyze and improve core system performance, accuracy and efficiency
‚Ä¢ Assist in investigation and analysis of maret trends
‚Ä¢ Participate in initiatives to monitor, analyze and improve core system performance, accuracy and efficiency
‚Ä¢ Assist in investigation and analysis of maret trends
REQUIREMENTS
‚Ä¢ Bachelor‚Äôs degree
‚Ä¢ Experience woring with or servicing pharmaceutical and other life sciences companies preferred
‚Ä¢ Advanced nowledge of Microsoft Excel, Access and PowerPoint
‚Ä¢ Strong Analytical Sills
‚Ä¢ Excellent organizational sills
‚Ä¢ Willingness to learn and adapt to a changing environment
‚Ä¢ 2-4 years of experience woring with secondary data for mareting
‚Ä¢ SQL/Python experience a plus</t>
  </si>
  <si>
    <t>ing of Prussia, PA</t>
  </si>
  <si>
    <t>OVERVIEW
AbleTo is the leading provider of high quality, technology-enabled behavioral health care. AbleTo believes that everyone deserves access to high-quality care, and offers a suite of technology-enabled services to empower people to lead better lives through better mental health. A proprietary platform connects individuals with AbleTo highly trained licensed providers who deliver weely sessions by phone or video supported by an integrated digital experience. Members also have access to mental health coaches, and digital support programs. Clinical best practices are leveraged across all services to ensure individuals are getting the care they need. Our outcomes-focused care is proven to improve depression and anxiety by over 50% on average, as demonstrated in several peer-reviewed studies. For patients with high-cost medical conditions, our clinically-tailored treatment is proven to reduce medical costs with care that empowers the patient to address their health needs. AbleTo partners with payers to mae high-quality care accessible, affordable and convenient for millions of people to get the treatment they need.
TEAM
The Data &amp; Analytics (D&amp;A) team plays a ey role at AbleTo, with objectives that include supporting company operations, scaling data nowledge across organization, acting as internal data consultants, and identifying / running high-impact analyses.
Under D&amp;A team, there are four highly collaborative wor teams:
The data engineering team ingests data received from clients and implements new clients and new data sources;
The data science team creates and improves predictive models to identify patients who could benefit from our programs;
The business insights team develops operational reports to trac company performance and delivers insights to improve products and operations.
The advanced analytics team develops statistical studies to support business questions.
ROLE RESPONSIBILITIES
Analytical Advisor
Become a trusted partner to the product team by proactively identifying opportunities (e.g., improve engagement, clinical adherence, patient experience) and using analytical insights to address them
Design, develop, and evaluate data driven experiments to test product hypotheses
Develop dashboards / reports to support the product management team
Technical Problem Solver
Ensure relevant data is captured in source systems, and made available for business intelligence applications
Wor with data engineering to establish high-quality data governance rules to ensure clean data for reporting
Contribute to the development of data team documentation and the maintenance of a data dictionary
Automate time-consuming reporting and data discovery processes for end-users
POSITION REQUIREMENTS
Preferred Experience:
4+ years of relevant wor experience in or across data analytics, management consulting, or product management
A year of more in healthcare, preferably at a healthcare provider or health system
BS in Mathematics, Economics , Finance, or another business related discipline. Advanced business or analytical degree is a plus
Competencies:
Typical consulting sill set inclusive of presentation development, strong analytical capabilities, and a comfort framing complex problems into structured deliverables
Ability to design data driven experiments that support evaluation of product hypotheses
Familiarity with BI and data visualization tools such as Looer (preferred) or Tableau
Strong SQL sills
Foundational nowledge of GCP / and or AWS platforms
Who You Are:
Data Storyteller. You understand the importance of data in decision maing, and you can convince ey staeholders to go the "last mile" that converts insights into actions
Creative problem-solver. We are dreaming up a new, better mental health system. You aren‚Äôt afraid to generate innovative ideas that help us solve problems.
Gritty. You don't need to wait for people to tell you what to wor on, and wor around / through barriers. You have a results oriented trac record of exceeding expectations.
Organized. You are adept at project management, and you can eep yourself and others organized through a complex process.
Positive, team player. Your teammates now you as someone who they enjoy woring with, who is upbeat, and who gets things done
Follow AbleTo on LinedIn, Twitter, and Instagram!</t>
  </si>
  <si>
    <t>Role Senior Data Analyst - Data Cataloging Data Profiling Location Remote for now (Must live in NJ or NY or be willing to relocate once cities open) Duration Long Term Required Sills 7-10 Years of relevant wor experience required. Must have Data Scanning and Data Profiling experience. Data cataloging Data Profiling. SQL Server, DB2, Oracle. Must have nowledge of lineage and financial services industry, technical metadata layer. 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</si>
  <si>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RESPONSIBILITIES:
force has a client in search of a Technical Data Analyst in Summit, NJ.
Start your career off on the right foot with one of 'America's Top 500 Companies', as awarded by Forbes. Our client is nown as a place where people feel included, valued, supported and respected. Innovative thining and industry-leading technology allow their associates to thrive and grow in their careers. And with a priority placed on their culture and company principles, their commitment to diversity, ethics and the communities in which they operate is their driving force.
REQUIREMENTS:
A BS/BA degree or higher
7+ years of hands-on experience as technical systems analyst planning and conducting functional and data analysis of highly complex business problems to be solved with automated systems
5+ years of experience performing functional and data analysis of financial and regulatory systems
5+ years of experience with documenting complex worflow and data flow diagrams using tools lie Visio and PowerPoint
5+ years hands-on experience with gap analysis and data reconciliation using SQL, Excel and other related tools
5+ years hands-on experience with analyzing business requirements and breaing them down into detailed functional and data specifications for developers to implement
5+ years of experience creating/designing data dictionaries and file formats for data consumption
4+ years of Agile experience with advance nowledge of JIRA usage
4+ years of experience with Governance, Ris, and Compliance (GRC) concepts
2+ years of experience implementing GRC solutions using tools lie RSA Archer
nowledge and understanding of business requirements analysis and writing of technical specifications
Experience writing SQL queries and statements to facilitate data and gap analysis
Hands on experience with data design/mapping/modeling experience in woring with Centralize Data Lae/s is preferred
Experience with access control lists (ACLs), Lightweight Directory Access Protocol (LDAP) servers, Secure Socets Layer (SSL) certificates, Group Policy Objects (GPOs), and Active Directory
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</si>
  <si>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OverviewThe Analyst / Senior Analyst of Customer Master Data is responsible for the creation and maintenance of customer master data (CMD) within SAP and any other applicable customer data warehoused tools (CRM). This person will wor collaboratively across many business functions and be an integral team member as it relates to CMD analytics, reporting, and process improvement.Responsibilities* Responsible for timely new account creation with cross-functional input/communication* Existing customer data maintenance including managing linage of accounts, consolidation and deactivation of duplications, removal of partner functions (direct customers), A3 error extraction, and creation of standard data entry guidelines* Proactive maintenance of regulatory agency licensing (e.g., DEA, State)* Participation as an active strategic partner in business decisions, especially when master data is involved* Business contributor for project wor streams that include Customer Master Data and participate in Customer Master Data Projects* Monitoring of wor queues, prioritizing incoming authorizations and effectively delegating tass to members to ensure company standards and contract obligations are met* Responsible for the delivery of reports and requested information to staeholders (e.g., auditors)* Execution of strategies, tools, and reporting processes to allow quantification of ey performance measures for achieving our goal of master data excellence* Analysis of the quality of customer master data in accordance with master data standards and propose corrective action plans if necessary* Supporting the development of CMD policies and procedures and ensuring that they are accurately documented and meet compliance requirements* Ensuring awareness of and compliance with master data governance guidelines* Highlighting any CMD issues and propose action to resolve* Promotes capabilities of department and demonstrate how CMD can add value to all lines of business* Perform other duties as assigned by upper management in support of departmental goalsQualifications* Experience in SAP ERP* Experience in Master Data Management (MDM) systems managing master data (preferable)* Experience in Customer Resource Management (CRM) (preferable)* Highest level of accuracy and attention to detail* Situational analysis/independent thining* Intermediate Excel* Ability to analyze complex problems and situations* Ability to synthesize data into management reports* Strong written and verbal communication and interpersonal sills needed in cross-team/user relationships.* Flexibility to wor in a team setting or independently, depending on needs of the department.* Project management and execution experience, both individual and cross-functional.* Strong ability to organize, multi-tas, prioritize, and manage time effectively, in order to wor with little supervision.* Potential travel* Bachelor Degree or higher (preferable)* 3+ years' experience in a customer focusing pharmaceutical related environment (preferable)Notification to AgenciesPlease note that Hima does not accept unsolicited resumes or calls from third-party recruiters or employment agencies. In the absence of a signed Master Service Agreement and approval from HR to submit resumes for a specific requisition, Hima will not consider or approve payment to any third-parties for hires made.</t>
  </si>
  <si>
    <t>Hima Pharmaceuticals
3.3</t>
  </si>
  <si>
    <t>Bereley Heights, NJ</t>
  </si>
  <si>
    <t>The Data Analyst is a part of the Ris and Regulatory Applications group within JRI-A. This individual is responsible for managing IT projects, and providing specifications, configurations, test plans and test scripts for complex technology initiatives. This role participates in the design, build and implementation of Ris and Regulatory Reporting platforms in collaboration with technical development teams. Also coordinates wor efforts to address functionality enhancements, application updates and application performance issues. Provides technical nowledge and expertise when developing solutions to meet complex business requirements. Reports to the Head of Ris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 Sumitomo Mitsui Baning Corporation ("SMBC") by asset size and a Fortune Global 200 company offers a broad range of financial services, primarily baning-related.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Group‚Äôs operations.
Completes projects or assigned tass in accordance with defined project management methodology.
Designs and implements regulatory reporting projects and data interfaces.
Wors with business leaders to write and obtain approval for business requirements documents (BRDs) and project requirements document as needed.
Prepares detailed specifications from which programs are developed and coded.
Ensures programs meet standards and technical specifications, performs technical analysis and component delivery.
Collaborates with functional teams (e.g. Application Architecture and Information Security) to understand how changes affect current and future applications/systems/functions; ensures effective implementation and communication of those changes throughout the project lifecycle.
Performs impact analyses to identify the impacted areas and develops the required tests/tests sets for the required build; ensures policies and procedures are followed for testing new technology.
Provides strong vendor management by coordinating initial contracts, resolving issues, maintaining communication, accountability and financial discipline.
Research various data sources to identify required data for Regulatory Reporting requirements.
Ability to gain buy in and support of staeholders on data requirements for regulatory reporting.
nowledge and proficiency in BHC/IHC regulatory reporting, in particular, FRY 15.
Demonstrated experience designing PL SQL/ETL and integration to reporting platforms.
Formal project management expertise and nowledge of project management methodology/SDLC/PLC/Agile processes in IT financial services environments.
Expert understanding of data quality and data lineage.
Detailed, thorough, diligent individual with robust data analysis, customer service and time management sills.
Excellent verbal, written and interpersonal communications sills.
Highly collaborative with ability to wor in a culturally diverse and team oriented environment.
Understanding of financial products including loans, leases, collateral, derivatives.
Understanding of baning including payments, direct deposits. etc..
6 + years‚Äô experience at a financial institution woring in Capital Marets and woring on IHC/BHC formation projects.
BA / BS in Computer Science or Finance or comparable discipline required. Preferred: MA / MS / MBA.
Software Systems / Programming Languages.
PL SQL and/or T SQL development.
Familiarity with IBM Datastage, Familiarity with IBM Infosphere Information Analyzer, and Governance Catalogue.
#LI-CG1</t>
  </si>
  <si>
    <t>Ban Of Toyo-Mitsubishi UFJ, Mizuho Financial Group, Citi</t>
  </si>
  <si>
    <t>Organization &amp; Department Overview The Information Services Group (ISG) is responsible for providing authoritative sources of reference data to our clients across the Institutional Client Services (ICG) organization, through implementing state of the art technologies and operational processes which promote the collection, storage, analysis, and distribution of product, pricing, account and corporate action data. The ISG organization wors in partnership with data clients across all ICG business lines, deploying solutions to increase their competitiveness, through restructuring business processes, simplifying information access, and providing business intelligence around critical data. Execution team is tased with the enhancement to the system including new vendor feeds coverage, data model enhancement and updates to existing data from vendors. This may involve analyzing multiple data sets manually or engineering automated solutions. Domain data is critical to the reference data processing and product and pricing data must be available, accurate, and complete for global financial marets. Job description Financial Data Modeling Consult with subject matter experts and developers to reverse engineer and document legacy system functions Independently query and analyze unstructured data from multiple relational databases in order to: Diagnose data quality issues. Assess system impacts for upcoming changes. Define data processing rules. Conduct functional testing. Wor closely with IT and Operations partners. Wor closely with upstream data vendors (internal and external to Citigroup). Independently manage assigned projects. Participate in weely change management forums. Required Sills Bachelors degree, specialized training or equivalent wor experience Woring experience of 8 years minimal as Business Analyst Financial nowledge on Securities/Products. Data analysis and mapping (able to query data, analyze and map) Data Oriented with an excellent attention to detail SQL nowledge Experience woring closely with IT Project managers and development teams Experience/understanding of business process reengineering and business modeling concepts, business systems development and analysis Strong analytical sills and writing sills, including solid experience in writing functional and technical specifications Excellent verbal communication sills with the ability to be assertive Ability to focus on high quality wor while under pressure Preferred Sills Project management/lead experience Bacground in reference data with a focus on securities and pricing nowledge of MS Office, Visio Experience with vendor product implementation Aptitude and interest in continued learning.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 HERE . To view the "EEO is the Law" poster CLIC HERE . To view the EEO is the Law Supplement CLIC HERE . To view the EEO Policy Statement CLIC HERE . To view the Pay Transparency Posting CLIC HERE .</t>
  </si>
  <si>
    <t>Data Analyst - Actuarial Bacground</t>
  </si>
  <si>
    <t>Data Governance &amp; Management (DG&amp;M) is a global function within CIB Securities Services. The team uses Business Intelligence tools to drive strategic program initiatives, deliver Fintech solutions, and ensure data is properly managed end-to-end. The Data Management Team ensures the proper data governance framewor is in place through data analytics and data ownership. The team resolves data issues at the root cause through data lineage, and wors with partners across Operations, Technology, Ris &amp; Compliance and Controls to strategically resolve issues. The team's responsibility is a blend of project management, Fintech/automatons builds and heavy data analysis. We partner with strategic programs across the CIB globally. The team frequently coordinates with reference data providers such as Broadridge, Bloomberg, and DTC. We wor with JP Morgan's Chief Data Office to drive adoption of the firm-wide Data Management policies and standards, and deliver value to the wider department through reduction in effort and errors. Finally, we produce metrics, PI and analysis to assist the management team in maing data-driven decisions.‚Ä¢ Drive projects that will deliver strategic solutions both using and with-in data.‚Ä¢ Coordinate between operations and technology, engage SMEs, and manage deliverables end to end‚Ä¢ Establish and lead woring groups to perform data deep dive, process mappings, and root cause analysis‚Ä¢ Coordinate between external reference data providers (Broadridge, Bloomberg, DTC, etc.) as well as internally between operations, chief data office, middle office, front office, technology, legal, and compliance.‚Ä¢ Generate metrics, fintech tools (Qliview/tableau dashboards, alteryx/xceptor automations, etc.) and produce reporting for senior management using data‚Ä¢ Partner on Firmwide initiatives to identify authoritative data sources to complete logical data models (data lineage) and define data elements in data boo‚Ä¢ Create process efficiencies across Sec Ops Services by eliminating breas, resolving manual worarounds, and providing clean data‚Ä¢ Frequently help create automated solutions through robotics to tactically address data quality issues+ Provide data intelligence to senior management through data mapping, analysis, etc. for potential Business cases. (Ex: use cases for machine learning and artificial intelligence, system consolidation opportunities, creating data laes or data marts to centralize and harmonize data, impact analysis to show how ops/tech changes will flow downstream, Data comparisons to determine preferred data source, data security/safeguarding opportunities, etc.)+ Drive data education and awareness though fintech forums, monthly newsletters/trainings, etcMicrosoft Office (Excel), Power Point, , Visio, Project, SharePoint), Alteryx, Qliview, tableau (A plus), Project Management, data analysis &amp; understanding of data conceptsJPMorgan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baning, consumer and small business baning, commercial baning, financial transaction processing and asset management.We recognize that our people are our strength and the diverse talents they bring to our global worforce are directly lined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mae reasonable accommodations for applicants' and employees' religious practices and beliefs, as well as any mental health or physical disability needs.Equal Opportunity Employer/Disability/Veterans</t>
  </si>
  <si>
    <t>BA With Data Analyst Sills</t>
  </si>
  <si>
    <t>BA With Data Analyst Sills
Our client, a Bermuda-based public limited liability company, is seeing a BA With Data Analyst Sills
Location: Jersey City, NJ / Raleigh, NC
Position Type: Full Time
Summary:
The business analyst is responsible for gathering requirements, developing worflow and system specifications, and execution of tass required to deliver IT solutions in support of applications. Must have strong data analyst sills and experience with data mapping
Specific responsibilities include:
-Requirements gathering from the business users and well as developing system specifications for projects, enhancements and bug/issues.
-Wor directly with executive level management on the business side to document requirements, review specifications, obtain approval, support UAT and postproduction role out.
-Ability to analyze complex Excel/VBA/Access models and translate into requirements for automated system
-Develop business and technical requirement documents as well as technical specifications.
-Learn new databases and systems to produce specifications needed to create financial and analytical reporting requirements
-Supporting quality assurance and user acceptance testing
-Drive solutions via system modifications and/or worflow to implement new processes (automation, regulatory, etc).
-Customer support and guidance.
-Compiling detailed documentation for technical teams (architect, developers, QA, etc) involved to be clear on the nature and scope of the item being wored on
-Issue resolution/escalation including prioritization and tracing.
-Woring with developers to assure specifications are understood and followed.
-Developers included in house development as well as off the shelf software
-Project Management duties.
-Project management of issues through the entire System Development Life Cycle (SDLC) Professional
Qualifications:
-Strong experience in client facing roles with expert sills in requirements gathering with the ability to draw out requirements using a variety of methods to uncover needs that clients would not be able to articulate on their own
-Ability to communicate technically complex IT concepts to business clients
-Must have strong business acumen as well as technical solutions expertise
-5 to 7 years' experience in the SDLC implementing new applications and major enhancements.
-These include underwriting, financial, statistical reporting and claims systems.
-Experience in data integration and data quality projects.
-Ability to wor with technical teams (developers, architects, QA, infrastructure), business partners and software vendors to document and implement system modifications on time and within budget.
-Excellent understanding of how technology impacts the business
-Excellent team player with a proven bacground of individual contribution.
-Excellent interpersonal, documentation, communication, and presentation sills.
Required Technical Sills:
-Strong SQL sills to query SQL databases.
-Understanding of XML language
-Hardware and networing as it relates to system design and implementation
In addition, it would be an asset if your experience included:
-A minimum of 5 years' experience in the insurance industry implement new applications and major system enhancements.
-Excellent nowledge of the P&amp;C business and familiarity with a broad spectrum of Insurance applications.
-Proven experience in developing and managing Underwriting and Claims applications.
-Thorough understanding of underwriting process included the policy lifecycle, coverages, rating, etc</t>
  </si>
  <si>
    <t>VNA Health Group is a premiere Medicare/Medicaid-certified provider of home health, hospice, and community-based services. We‚Äôve been serving families and individuals with the most advanced and comprehensive clinical home care in NJ since 1912.
About Greater Newar Health Care Coalition (GNHCC): The vision of the Greater Newar Health Care Coalition, Inc. is health equity for residents of Greater Newar. The mission is to wor collaboratively to improve systems and community and individual conditions for optimal health and well-being. Core functions include: (1) neutral convening with coordination and alignment of local efforts, (2) data collection, sharing and analysis, (3) the design and testing of innovative strategies and (4) engagement in health policy, planning and advocacy.
Position Summary: The Data &amp; Reporting Analyst will be an expert contributor and strategic thought partner for a variety of data-driven population health initiatives, including but not limited to woring with internal and external staeholders on population health analytics; supporting program officers with grant development, monitoring and evaluation; and other analytics initiatives in service of the GNHCC mission. This person is responsible for developing new data processes and systems, methodologies and analytical tools to support the organization‚Äôs ongoing efforts to manage, interpret, and activate data. This person should be a creative problem solver, equipped with a variety of approaches and tools for handling complex problems that arise in large, messy data sets from a multitude of sources.
This position is ideal for someone who has a passion for health care and social justice, and who is interested in innovative and creative ways to use data to drive transformation in health care. The Analyst is excited to learn and develop professionally and has the opportunity to wor with leaders of health care institutions, local and state government, philanthropy, and peers in the field. S/he wors with a team of Program Managers and has broad exposure to all aspects of developing analytic capacity at an innovative healthcare startup.
NOTE: THIS POSITION IS EXPECTED TO BE OFFICE BASED IN ESSEX COUNTY, NJ - NOT REMOTE OPPORTUNITY
‚Ä¢ Be the subject matter expert for GNHCC and partner organizations on GNHCC-HIE data sets, reports, and data quality. Build and leverage advanced sills in all aspects of current HIE features and functionality, and identify opportunities for advancing HIE capabilities to meet the evolving needs of the coalition
‚Ä¢ Wor closely with internal and external data customers/staeholders to define and manage quantitative projects involving data collection, integration, standardization, and analysis
‚Ä¢ Create data extracts, reports, dashboards, visuals, forms, slide decs and other tools that contribute sophisticated yet pragmatic solutions to a broad range of data analytic problems. Present and explain data to diverse internal and external audiences (trustees, partners, funders, etc.).
‚Ä¢ Collaborate with program teams to develop strategies related to program monitoring and evaluation. Perform data runs in support of project proposals to funders to ensure that indicators are specific and comply with the technical monitoring language
‚Ä¢ Provide data analysis to inform organizational planning and future programming. Incorporate insights into reports and storytelling for the website and external communications.
‚Ä¢ Advanced Degree in public health, social science or quantitative field, or Bachelor‚Äôs with 3+ years of data science/analytics experience
‚Ä¢ Experience with population health and/or health policy research preferred
‚Ä¢ Strong analytical and problem-solving sills. Expertise in quantitative and qualitative data analysis, including descriptive and inferential statistics
‚Ä¢ Ability to generate data pulls, reports and presentations on research findings; Strong writing, communication and data-driven storytelling sills
‚Ä¢ Ability to organize and project manage analytics efforts. Strong attention to detail
‚Ä¢ Ability to wor collaboratively with diverse staeholders to assess needs and requirements for analytics support and elicit feedbac
‚Ä¢ Technical nowledge of program monitoring and evaluation to create indicators that capture a program‚Äôs outcomes
‚Ä¢ Willingness to adhere to GNHCC‚Äôs guidelines on the appropriate handling of sensitive information
‚Ä¢ Proficiency in SQL, Excel. Other statistical software pacages and data visualization tools a plus (e.g., R, Tableau, ArcGIS)
‚Ä¢ Familiarity with electronic health record and medical claims data a plus
Woring Conditions/Physical Demand: use a laptop, phone, other office machines such as fax, copy, and scanner.</t>
  </si>
  <si>
    <t>At Rocstar Games, we create the games we would want to play ourselves.
A career at Rocstar is about being part of a team woring on some of the most creatively rewarding, large-scale projects to be found in any entertainment medium. You would be welcomed to a friendly, inclusive environment where you can learn, and collaborate with some of the most talented people in the industry.
Rocstar Games is on the looout for a talented Business Analyst with a focus on Data Governance in Business Intelligence. This is a full-time permanent position woring with our Global Analytics Team.
WHAT WE DO
The Rocstar Analytics team provides insights and actionable results to a wide variety of staeholders across the organization in support of their decision maing.
We wor together with a number of departments to design and implement data and pipelines.
We collaborate as a global team to develop cutting-edge data pipelines, data products, data models, reports, analyses and machine learning applications.
RESPONSIBILITIES
Lead the implementation of data governance tools and practices.
Develop control structures to ensure the accuracy and quality of data through all upstream and downstream data channels.
Coordinate the resolution of data integrity and collection gaps by woring with the game development and data engineering teams.
Provide thought leadership and participate in projects that involve any of the upstream or downstream data flows and processes.
Assess the current processes and technology in use to mae recommendations for effective and practical data governance organization, processes, and technology.
Review and enrich the current reporting development methodology / processes and mae recommendations on the level of documentation that needs to be performed and metadata that needs to be captured.
Identify and document data quality problems through data profiling and advanced analysis.
Meet with business staeholders to gather requirements for self-service reporting and analysis.
Translate complex business requirements into focused technical requirements and data solutions.
Project manage the implementation of data governance.
Prioritize projects through broad cost / benefit analysis.
Present plans and post analysis to staeholders in a concise and easy to understand format.
Tacle complex problems with a strategic mindset and create thoughtful recommendations and action plans for solving those problems.
QUALIFICATIONS
8+ years of professional experience.
Experience implementing a successful data governance program.
Deep nowledge of data governance tools and best practices.
3+ years of experience as Business Analyst.
3+ years of experience in Data Governance.
Hands-on experience in project management, preferably in the following sectors: video/computer games, e-commerce, digital products, digital video, sports, media and entertainment.
Experience with managing third party vendors.
SILLS
Ability to create and pitch proposals to executive level staeholders.
Attention to detail ability to apply data management standards and data governance practices.
Process improvement mindset - the ability to identify and implement opportunities to improve existing business processes.
Excellent prioritization sills - ability to evaluate and prioritize a wide array of opportunities within a highly dynamic environment.
Excellent communication sills - comfortable communicating to internal product and development teams, as well as written communications for consumer-facing audiences.
Flexibility to adapt to changing business requirements, and ability to power through ambiguity.
Ability to thrive in a fast-paced, entrepreneurial environment with a trac record of success in leading cross-functional initiatives.
HOW TO APPLY
Please apply with a resume and cover-letter demonstrating how you meet the sills above. If we would lie to move forward with your application, a Rocstar recruiter will reach out to you to explain next steps and guide you through the process.
Rocstar is proud to be an equal opportunity employer, and we are committed to hiring, promoting, and compensating employees based on their qualifications and demonstrated ability to perform job responsibilities.
If you've got the right sills for the job, we want to hear from you. We encourage applications from all suitable candidates regardless of age, disability, gender identity, sexual orientation, religion, belief, or race.</t>
  </si>
  <si>
    <t>Business Analyst/Data Analyst - Capital Marets</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</si>
  <si>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baning and credit, corporate and investment baning, securities broerage, transaction services, and wealth management.
Description:
Business Data Analyst with strong SQL sills
Data Analysis, Financial Products basics, Hands on SQL, some Big Data exposure, Messaging formats- hands on data, iterface wor, wored with large systems- SQL- woring with data
Candidate has the opportunity to be a contributor to the Global Ban's Marets Data Strategy and contribute towards the goal of increasing revenue by providing ey analytics/MIS/metrics for decision maing, whilst also improving regulatory quality and accuracy. The candidate will wor directly with bright and innovative individuals on both the business and technology side, giving broad exposure to front-to-bac trade processing and electronic trading across all asset classes. By being part of the broader strategy, the candidate can also gain exposure to Big Data ecosystems, Google Cloud Architecture &amp; Data Science on one of the largest Data Repositories across the street.
ey Responsibilities:
Develop Subject Matter Expertise on the ey data elements that are consumed for reporting data to external and internal clients
Ensure adherence to and develop best practices supporting Client's Project Management Standards
Ensure the business reporting needs are met with the most elegant and timely technology solutions
Ensuring proper development life cycle is followed with artefacts to support Internal Audit and any inquiries
Gather business requirements, perform detailed analysis, and produce associated functional specifications across multiple functions.
Go-live support, investigation of issues.
Participation in large-scale "highly-visible‚Äù SIT/UAT testing cycles managing technology and business staeholders
Partner with business &amp; technology leads globally to deliver an E2E solution.
Partner with business, technology and quant staeholders to suggest innovative solutions to existing issues
Produce implementation approach, timelines, go-live strategy.
Project management &amp; oversight of the deliverables &amp; resources distributed across many different technology teams across the front to bac application stac.
Provide regular updates to senior management in technology, middle office &amp; front office
Training of relevant teams prior to go-live of new business processes/products, functionality or applications
Wor as lead business analyst/project manager in the team supporting reporting for external and internal clients
Wor with Data Governance and Quality teams to understand data issues
Wor with technology leads across various teams to accomplish the reporting objective
Wor with various technology leads to ensure the gaps in the data completeness or accuracy are converted into prioritized Boo of Wor items
Qualifications:
Exceptional candidates who do not meet these criteria may be considered for the role provided they have the necessary sills and experience.
10+ years of business data analysis experience in large technology ecosystems
Significant Business Analysis experience across the full project lifecycle (requirements, design, development, testing and deployment).
Experience with Global Marets, Private Ban, Payments or Securities Services Product nowledge preferred. Other general Financial Services experience should be coupled with other qualifications in this list.
Any understanding of regulatory constraints and experience in delivering regulatory projects is extremely desirable (MiFID II, SFTR, SDRE (EMIR, CFTC, Volcer, etc.) but not mandatory
Front, Middle and Bac Office exposure, if any, will be required
Exceptional sills on Microsoft Office ‚Äì Excel, Word, Project, Visio, PowerPoint.
Should be highly analytical and be able to individually to produce needed insights from the data.
Strong SQL with experience woring with RDBMS such as Oracle, Sybase, Netezza expected
Experience woring with teams supporting Business Intelligence platforms such as Tableau, QliView, Microstrategy, will be a plus
A history of delivering against agreed objectives
Any applications development experience will be helpful. If not as a developer, experience
Ability to leverage strong interpersonal collaboration sills in a fast-paced team environment
Ability to multi-tas and wor under pressure
Ability to pic up new concepts and apply the nowledge.
Comfortable in presenting suggestions for change and or improving wor flow
Demonstrated leadership sills at the selected level
Enthusiastic and proactive approach with willingness to learn
Excellent analytical and process-based sills, i.e. process flow diagrams, business modelling, and functional design;
Excellent communication sills (there is a requirement to be Business facing)
Excellent organizational and multi-tasing sills with tremendous attention to detail
Familiarity or the ability to quicly understand and formulate application level requirements pertaining to complex worflows, or integration with external applications
Problem-solving and facilitation sills
Proficient at writing and delivering business requirement documents and presentations
Proven delivery record of multiple projects involving process change and technology enhancements.
Proven interpersonal sills with ability to partner and influence across organizational lines
Self-motivation and prioritization of tass and actions to hit deadlines according to business priorities
The candidate is expected to be dynamic, flexible with a high energy level as this is a demanding and rapidly changing environment
Thoroughness and organization is expected, as well as sound judgment
141478
Please see our complete list of jobs at:
www.rmscorp.com</t>
  </si>
  <si>
    <t>Job Description
Hi, Currently am looing OPT Candidates .Net, Sharepoint, Mulesoft, Java, Data Analyst, Business Analysr in USA.
If anyone interested can forward your resumes to thiis mail Id (abinaya.j@hexacorp.com)</t>
  </si>
  <si>
    <t>Job Type: Officer of Administration
Bargaining Unit: N/A
Regular/Temporary: Regular
End Date if Temporary: N/A
Hours Per Wee: 35
Salary Range: Commensurate with experience
Position Summary
We are an innovative research entity in the Division of Cardiology looing for a highly organized, detail-oriented and enthusiastic candidate to support the patient-oriented research portfolio of the Center. The Data Analyst will conduct data management activities and analysis for clinical research projects within the Center. The Data Analyst will wor in conjunction with the Principal Investigator, other study investigators, and staff to coordinate data management and analysis activities.
Responsibilities
Responsibilities include:
Development of data collection and data entry systems
Running regular data quality assurance checs
Organizing and merging research data from multiple sources
Preparing summary statistics, tables and figures for reports, presentations and publications
Assisting with the interpretation and dissemination of findings in peer-reviewed journals
Coordinating with research staff to ensure the accuracy and efficiency of the data collection and data entry tools and processes
Performing other responsibilities as assigned and requested
Minimum Qualifications
Requires a bachelor's degree or equivalent in education, training and experience, plus two years of related experience.
Preferred Qualifications
Experience with database management (including REDCAP) preferred.
Experience with FileMaer Pro.
Other Requirements
Experience woring with large datasets, statistical analysis, and strong woring nowledge of advanced SAS and SPSS (or other statistical/database software or other programming language) required.
Well-organized, proactive, extremely organized and detail-oriented with excellent time management sills.
Able to balance woring independently and within a multidisciplinary team
Excellent interpersonal, and communication sills.
Able to multitas in a diverse and demanding environment with frequently shifting priorities.
Able to demonstrate flexibility in worload/wor hours to meet critical deadlines.
Ability to prioritize multiple projects to ensure the completion of essential tass.
Must successfully complete systems training requirements.
Equal Opportunity Employer / Disability / Veteran
Columbia University is committed to the hiring of qualified local residents.</t>
  </si>
  <si>
    <t>Job Description
Momentum Solar is a premier residential solar provider with offices throughout the U.S. Founded in 2009, Momentum has grown exponentially over the past decade. We implement the entire solar process to ensure a seamless transition to renewable energy.
Overview:
As a Momentum Solar Data Analyst, you'll be focused on the coordination and production of cohesive proposals including technical, contractual and pricing content. Your exceptional organizational sill and analytic ability will enable you to adapt quicly to the dynamic pace and nature of our environment. You'll be a critical part of accurate and efficient delivery of optimal proposals to our customers and relevant regulatory agencies, in a high-growth organization where performance and reliability are rewarded.
Requirements:
Ideal early career opportunity for those with the right drive, organizational sills, and analytic ability
Relevant Bachelor's degree with a strong record of academic performance; Completion of technical trade school in CAD, drafting, architecture, or related field may be substituted at the hiring manager's discretion.
Exceptionally organized, meticulous, and detail oriented
Proven ability to adapt and thrive in fast-paced, dynamic environments
High sense of urgency and deadline driven
Silled in adapting to requirements of numerous, constantly changing demands
Momentum Solar is an Equal Opportunity-Affirmative Action Employer ‚Äì Minority / Female / Disability / Veteran / Gender Identity / Sexual Orientation / Age.
Powered by JazzHR
Vqq235YZ</t>
  </si>
  <si>
    <t>Title Data Science Lead Analyst Mandatory sills MS Office, R, Excel JIRA, Confluence medical management, clinical UX, CX Hadoop, Machine learning PCA, Principal component analysis Python, Topo, Sem Tableau, Tableau software Unix, UX SQL Hp ux, Integrator user experience, design, Visualization, Assembly Search engine mareting statistical analysis, regression, SEM, PCA FA Description Data Science Lead Analyst Duties Provides advanced professional input to complex Data Science assignmentsprojects. Responsible for the research, extraction and analysis of data. Evaluates and writes reports. May research and analyze algorithms. Provides statistical data trends to business partners such as medical management and underwriting. May also assist in the designing and implementation of systems to analyze and report findings. Combines IT capabilities with advanced clinical nowledge to determine trends, costbenefit ratios, and forecasting of health care costs, medical management, and health economics. Supports and provides direction to more junior professionals. Wors autonomously, only requiring ldquoexpertrdquo level technical support from others. Exercises judgment in the evaluation, selection, and adaptation of both standard and complex techniques and procedures. Utilizes in-depth professional nowledge and acumen to develop models and procedures, and monitor trends, within Data Science. Sills Data wrangling and prep for analytics and data science Advanced statistical analysis (e.g. regression, SEM, PCAFA) Data visualization and story telling Presentations to partners and staeholders Experimental design expertise Journey analytics assembly Experience design experience (UX, CX, etc.) R, Excel Tableau JIRA, Confluence and MS Office Education High School diploma advanced degree in relevant field preferred. 4-6 years of wor experience in the Technology field and a broad nowledge of user experience, customer experience or other experience-focused design fields. Sills and Experience Required Sills Statistical analysis Additional sills Data visualization Documentation Integration Mapping Metrics Presentation sills Quantitative Refining User experience Visualization Assembly Data science Deployment Excel Experimental design Hadoop Hp-ux Integrator Jira Machine learning Microsoft excel Microsoft office Ms office Pca Principal component analysis Python Search engine mareting Sem Sql Tableau Tableau software Topo Unix Ux VIVA USA is an equal opportunity employer and is committed to maintaining a professional woring environment that is free from discrimination and unlawful harassment. The Management, contractors, and staff of VIVA USA shall respect others without regard to race, sex, religion, age, color, creed, national or ethnic origin, physical, mental or sensory disability, marital status, sexual orientation, or status as a Vietnam-era, recently separated veteran, Active war time or campaign badge veteran, Armed forces service medal veteran, or disabled veteran. Please contact us at hrviva-it.com for any complaints, comments and suggestions. Contact Details Please send your resumes to "staffing10viva-it.com" and one of our recruiter will get in touch with you. VIVA USA INC. 3601 Algonquin Road, Suite 425 Rolling Meadows, IL 60008 staffing10viva-it.com httpwww.viva-it.com</t>
  </si>
  <si>
    <t>Franlin Laes, NJ</t>
  </si>
  <si>
    <t xml:space="preserve">42-74 </t>
  </si>
  <si>
    <t>Data Analyst Location NYC, NY Contract12 months PhoneSype Given the current scenario with Covid 19 - we will have consultants start remote and once everything settles down they will be required to be onsite. Required Experience 7-10 Years of relevant wor experience required. Data catalogingdata profiling SQL Server, DB2, Oracle Must have nowledge of lineage and financial industry, technical metadata layer Sills needed for DB Analyst specific Data Scanning Data Profiling" Qualifications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 closely with business analysts to identify and specify complex business requirements and processes. May co-ordinate the activities of the section with the client area and other IT sections (e.g., data base, operations, technical support). Wor in conjunction with the data architectmodeler on the data warehouse reporting solution. Possess expertise in writing and tuning, view, stored procedures, and functions. Strong problem-solving, interpersonal, written and oral communications sills with demonstrated ability to simultaneously adjust to changing priorities, successfully completing multiple tass. Prepares deliverables such as source-to-target mappings transformation rules documentation. Please share resume to sajid.hussainrsrit.com or call me at (W) 248-504-6874 Sajid Hussain (W) 248-504-6874 sajid.hussainrsrit.com (22260 Haggerty Road, Suite285, Northville, MI 48167.</t>
  </si>
  <si>
    <t>Who We Are:
Maisonette is a curated, one-stop shopping maretplace that services a highly fragmented 300B+ children's goods maret. Vogue veterans of a combined 20+ years, co-founders Sylvana Durrett and Luisana Mendoza Roccia, started their business after becoming frustrated when trying to shop for their ids online, finding themselves spending an exorbitant amount of time on numerous sites trying to find unique, quality products they needed for their growing children. Maisonette was founded in 2017 and has recently closed their Series A round, raising 19.4M in total funding, led by venture capital firm NEA. Maisonette is also baced by top tier investors including Thrive Capital. We are at a pivotal point in our development and are primed for growth.
What You'll Do:
We're seeing an analyst with senior-level experience thining critically about how data can best support and inform organizational needs and culture. This person will be part of the team building data and analytics from the ground up.
The ideal candidate will have a bacground woring on analytics teams and communicating data insights to senior management. This position will be part of shifting the company's culture towards data fluency to continuously assess and maintain operational and financial health. Woring across all business units, the ideal candidate will be a self-starter and will wor well in a fast-paced environment with competing deadlines.
Dig into the root cause of reporting issues
Collaborate with mareting and operations teams to support analytics needs
Create an analysis, process, or reporting template that helps teams solve for common analytics problems
Help staeholders select, create, and report on ey performance indicators and then wal them through your findings and recommendations
Deliver actionable insights to relevant decision-maers
What You'll Bring:
An appreciation for the "why" in addition to the "how"
A value of diverse, inclusive teams and creating an environment where people of all identities, experiences, and bacgrounds can thrive
A desire to be exposed to a variety of products, business challenges, and growth opportunities
Demonstrated experience woring collaboratively with cross-functional teams and staeholders to achieve an organizational goal
Extensive SQL experience in writing complex queries that join data across multiple systems
Explicit experience designing, analyzing, and interpreting the results of experiments, and using those statistical results to communicate significance, confidence, or probability
Experience at an e-commerce company; startup experience preferred
Ability to provide technical mentorship and guide teammates through findings who have varying levels of statistical expertise
Experience creating insights in Looer and woring with Google Analytics or similar tools
Experience using languages lie R or Python to execute and share the results of analyses
Experience woring in an agile environment
Ability to thrive in a dynamic wor environment that embraces wor-life balance where any day is "Bring Your Child to Wor Day"!</t>
  </si>
  <si>
    <t>Enterprise Data Governance Project Overview:
The Enterprise Data Governance Project aims to enable COMPANY to manage its "Data-As-An-Asset‚Äù and to build the foundation for an enterprise data analytics platform at COMPANY. This program will focus on enabling data stewardship, improving the quality of our data assets, increasing data security and protection, simplifying data integration and establishing better audit trail on data usage at COMPANY.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What You Will Be Doing:
1. Execution of the Data Discovery Project Phase 2
o Conduct data discovery staeholder interviews with business and IT staeholders (selected applications)
o Identify data sets, develop data flows, understand data-related processes and identify ey data issues for each application
o Update of Enterprise Data Flow diagrams and Enterprise Data Catalog inventory
o Creation of Application Playbac decs and Data Discovery report &amp; presentation
2. Enablement of Data Roles within COMPANY
o Maintenance of datasets and data roles in the Enterprise Data Catalog - additions, updates and deletions
o Identification of updates / changes to existing data roles for the datasets in the COMPANY Data Catalog
o Perform onboarding, transition and education of COMPANY staeholders for the Data Roles at the enterprise (Data Owner, Data Steward, Data Custodian)
o Conduct of quarterly Data Owner meetings to communicate upcoming Data Governance initiatives / processes / policies / best practices
3. Lead in onboarding and implementation of Collibra Data Governance tool
o Onboarding of new datasets into Data Governance tool
o Establishment of Data Catalog and shop-for-data feature in Data Governance tool
o Manage metadata ingestion (manual and automated) from different sources
o Creation of new worflows in Collibra Data Governance tool
o New custom worflow for Data Access Request
o New custom worflow for Business Glossary ‚Äì from proposal to approval
o New custom worflow for asset creation, review and validation
o Training and onboarding of COMPANY staeholders to Collibra
4. Development of new Data Governance Policies, Procedures and Standards
o Develop and operationalize new Data Access Request process
o Design of new Enterprise Data Request Process, based on ongoing pilot feedbac
o Implementation of new Data Request Process - app by app ‚Äì woring with application owners and business staeholders
o Communication and training of all enterprise users on new Data Request Process
o Development and execution of Change Management plan for Data Discovery, Data Access Request and operationalization of new Data Governance worflows
Sills &amp; Requirements:
Level 2 (5-10 years experience)
‚Ä¢ Strong nowledge of Data Governance &amp; Quality - policies, processes and tools
‚Ä¢ Strong experience &amp; expertise in using Collibra Data Governance tool
‚Ä¢ nowledge (experience preferred) using Trillium Data Quality tool and integration with Collibra
‚Ä¢ Woring experience in implementing Data Governance policies and processes
‚Ä¢ Experience woring on teams that wor under Agile principles
Education:
‚Ä¢ Undergraduate degree in Engineering, Computer Science, Data Management, or similar field of study. Graduate degree preferred.
‚Ä¢ 3+ years of demonstrated Data Governance experience
‚Ä¢ Minimum of Level 2 Certification in Collibra required
* * *
Donnelly &amp; Moore is proud to be an Equal Opportunity Employer
We celebrate and embrace the diverse cultures, perspectives, sills and experiences within our worforce, and strive to empower each individual.
When you are hired by Donnelly &amp; Moore you enjoy these benefits:
A 401 Retirement Savings Plan administered by ADP
Eligibility to Purchase Medical, Dental &amp; Vision insurance through Donnelly &amp; Moore
"DONNELLY &amp; MOORE reserves the right to contract only with direct employers/sponsors of applicants and will not contract with intermediaries of applicants. Donnelly &amp; Moore Corporation may request proof of such direct employment/sponsorship prior to considering any applicant"</t>
  </si>
  <si>
    <t>About the Chief Data Office
The FDM Data Quality group is aligned to the Firmwide Chief Data Officer, Rob Casper. The CDO's vision is to create an industry-leading data environment in terms of control, cost, and revenue opportunity. The program scope continues to evolve and encompasses cultural, behavioral, procedural and systemic transformation across the full range of data domains. Firmwide &amp; CIB CDO offers a unique perspective into the role of data quality in the financial industry, and partners with a variety of staeholders across LOBs, Corporate Functions and other teams in the Firmwide Data Management organization. The Chief Data Office offers a unique opportunity to be part of a journey that drives the entire strategy of how we manage data in the future - our ey raw material for efficiently managing the business.
Department Description
With exponential year-over-year growth of data generated, strong Data Governance, including Data Quality, is critical to ensure clean, fit-for-purpose data for the firm. The Firmwide &amp; CIB Chief Data Office (CDO) is responsible for defining and implementing the Firmwide Data Quality strategy to ensure fit for purpose data. The Data Quality department is accountable for transforming the entire firm's approach to data quality by establishing clear ownership and accountability for critical data, and implementing effective Reactive, Proactive, and Preventative data quality standards, capabilities and processes.
The Reactive Data Quality team is responsible for defining how the Firm manages Data Quality Issue identification, analysis, and remediation effectively and consistently firmwide. Crucial tass include daily advisory support for our staeholders across the firm, the development of new Data Quality Metrics, and evolving the operating models, processes, and tooling to drive adoption and enable implementation of agreed best practices.
Bacground
The successful candidate will join a team focused on delivering business impact through transformation of Data Quality management:
Of importance in 2020 is the ensuring the successful roll out of a transformative new tool, the Intelligent Data Assistant (IDA). IDA is an artificial intelligence platform that enables end users to report Data Quality issues through an intuitive interface. The team would lie to expand the usage of IDA to incorporate additional use cases, such as managing issues that are already opened, and addressing data needs outside of Data Quality. The candidate will be expected to understand the business use cases of Data Management and configure/code them in the AI platform that powers IDA, or support staeholders in doing so themselves.
Also of significance in 2020 is establishing the Data Content owner as a new role across the Firm. The DCO is a new accountable role that will be tased, among other things, with ensuring effective Data Quality issue management. The candidate will be expected to drive process and tooling enhancements to accommodate the influx of new DCO users by leading small woring groups, documenting necessary updates, and holding action owners accountable.
The candidate will be expected support the team in implementing these two major CTB projects, as well as ensuring adequate governance and management of the existing boo of wor. Managing the existing boo of wor includes: serving as an escalation point or advisory service with staeholders regarding issue management processes; partnering with FDM Tech in managing requirements in JIRA with AGILE project management; and producing metrics (Excel, Qli or Tableau) for Sr. management on the Data Quality boo of wor.
This role provides an outstanding opportunity at JPMorgan Chase for the selected candidate to join a high profile team and tae a partnership role, woring with staeholders across the CIB, other LOBs and Corporate Functions, to support some of the Ban's most significant change programs.
ey roles and responsibilities:
The successful candidate will support the DQ Team's existing overall boo of wor:
Develop, enhance and present senior management MIS around Data Quality
Minimize riss of technology releases in Firmwide Data Quality applications through effective change management
Liaise with SMEs across the Firm on DQ issues to facilitate timely resolution of pressing matters, participating in / driving deep dive sessions where necessary
Partner with Controls Org to develop DQ processes in the context of Operational Ris
Contribute to the development and execution of the Firmwide Data Quality strategy:
Drive development and adoption of the Intelligent Data Assistant
Support the roll out of the new Data Content Owner role across the firm by leading efforts to train and support new DCOs
Use creative thining to help establish a culture of Data Quality across the firm (communications, training videos, Syphony posts, infographics, etc)
Liaise with the Firmwide &amp; CIB CDO teams to develop DQ in context of the wider data governance process, e.g. data cataloguing, data integration, etc.
Use Staeholder partnerships to maintain feedbac loop - receiving feedbac on DQ processes and tooling and raising to appropriate forum
Perform project management and business analysis on other data quality related projects as required
Sills Required:
Minimum 2 years experience in Financial Services
Excellent communication, presentation (both oral and written) &amp; influencing sills - candidate will be dealing with staeholders of varying degrees of seniority; ppt design sills a must
A demonstrated ability to conceive, design and implement business process improvements that improve efficiency and ris and control environments
Excellent analytical and problem-solving sills
Proficiency in manipulating and analyzing large data sets in Excel (pivots, formulas, charts, etc.). BI experience or a strong desire to learn
Effective change management sills - ability to support &amp; adapt within a changing environment
Self starter, able to wor autonomously with discipline, demonstrating strong time management sills; efficient at multi-tasing and able to wor under pressure to deliver multiple business demands on-time, to a high standard
Capacity to thin laterally and convey an understanding of the big picture
Basic understanding of the company's business practices and familiarity with the company's products and services
Basic understanding of project management lifecycle and Technology SDLC (software development lifecycle), including running a UAT testing program
nowledge and experience with ey Data Management principles would be advantageous
Preferred: Software QA/UAT experience and associated tools (ex. Selenium)
Preferred: Expertise with Qliview and/or Tableau
Preferred: Experience in developing AI tools such as Amelia, or Machine Learning expertise
JPMorgan Chase &amp; Co. offers an exceptional benefits program and a highly competitive compensation pacage.
JPMorgan Chase is an equal opportunity and affirmative action employer Disability/Veteran.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baning, consumer and small business baning, commercial baning, financial transaction processing and asset management.
We recognize that our people are our strength and the diverse talents they bring to our global worforce are directly lined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mae reasonable accommodations for applicants' and employees' religious practices and beliefs, as well as any mental health or physical disability needs.
Equal Opportunity Employer/Disability/Veterans</t>
  </si>
  <si>
    <t>Saratoga Medical Center, Inc. Is currently recruiting for a Junior Compensation Analyst to wor from our office in Midtown Manhattan. We have been operating clinics, providing occupational health and primary care services to corporate clients and individual patients in the Washington DC area since 1985. Saratoga also has provided the Federal Government with medical staffing services throughout the United States. This project employs the full range of health specialists: nurses, physicians, nurse practitioners, wellness/fitness specialists, emergency medical technicians, dietitians, and medical support personnel. We are a women and minority owned professional services firm, with over 400 medical worers employed at military and private facilities throughout the U.S.
Junior Compensation Analyst Job Responsibilities
Review job descriptions, conduct salary research, mae appropriate salary recommendations and complete price proposals.
Establish and maintain a salary survey database
Update th eperformance dashboard in a timely manner
Generate and distribute round-up report (daily snapshot of business activities) on daily basis.
Prepare and complete monthly and annual reports as directed
Perform in-depth research in clinical labor marets across the states Monitor federal, state and local compensation laws and policies to ensure company compliance
Partner with recruiters to provide appropriate guidance regarding compensation and benefits
Partner with HR department to provide appropriate guidance regarding contract renewals
Serve as liaison between contract management team and other departments to address compensation-related issues or requests
Perform any other compensation-related tass
Bachelor's degree or equivalent experience, preferably in Human Resources, Accounting, or other Business related fields. Proficiency in Excel required.
Saratoga Medical Center, Inc. is an equal opportunity employer and will not discriminate in recruiting, hiring, training, promotion, transfer, discharge, compensation or any other term or condition of employment on the basis of race, religion, color, age (over age 39), sex, national origin, or on the basis of disability if the employee can perform the essential functions of the job, with a reasonable accommodation if necessary.</t>
  </si>
  <si>
    <t>Fastaff, aiser Permanente, American Traveler</t>
  </si>
  <si>
    <t>If you are a current YAI employee, please clic this lin to apply through your Worday account.Position Summary: The Senior Data Analyst role is an Organization position that will help set the tone for the success of the overall operational strategy. This full-time position will hold overall responsibility for executing data analysis tass assigned under the supervision of the Organization IT Application Director. The candidate selected for this role will serve as a ey function in the execution of broad organizational and operational objectives. Some specific areas of responsibility are noted below.Essential Duties and Responsibilities:* Promotes the organization's vision, mission and strategy.* Understands YAI objectives and sets/accomplishes individual performance targets.* Ensure all reporting deliverables are accurate and on time.* Interpret data, analyze and validate results, and develop ad hoc and recurring reports to support strategic, operational and financial decision-maing in a timely manner.* Collaborate with subject matter experts and other staeholders to understand report requirements and develop textual and graphical reports against these requirements.* Enhance existing and newly developed reports in response to business feedbac.* Design Power BI dashboards based on existing reports and utilize Power BI destop version to automate supporting reports.* Validate data and testing dashboards before publishing, using big data platform to pull, retrieve and compile repair information.* Identify opportunities to standardize, automate and provide self-service reports in response to and in anticipation of business needs.* Strong nowledge of Azure BI platform.* Comply with organization policies, procedures, and expected standards of behavior.Supervisory Responsibilities: This position has no supervisory responsibilitiesQualifications: In order to perform this job successfully the individual must be able to perform each essential duty satisfactorily. The requirements outlined below are representative of the nowledge/sill and/or ability required.Required Education and/or Experience:* Bachelor's or advanced professional degree with a focus in Data Analytics, Computer Science, Information Systems/or equivalent experience.* 3-5 years of relevant professional experience in analytics performing exploratory data analysis to understand the characteristics of a data set and identify patterns.* 3-5 years of hands-on experience with MS SQL Server and relational databases with strong nowledge in Extract Transform Load (ETL) process and advanced Excel.* Experience with data visualization tools [Power BI/Tableau] to interpret data into business goals and effectively present meaningful PIs to all staeholders.* Experience with data analysis in Python or R, as a plus (but not required)* Data Engineering experience is a plus as is experience with DBA's, predictive analysis.* Experience woring with large amounts of complex relational data from different databases and data sources* Excellent technical writing sills to prepare outward facing publicly available analytical documents and reports and ability to accurately and concisely explain results to both technical/non-technical colleagues and staeholders* Provide day-to-day data analytics and reporting solutions using Microsoft's Business Intelligence suite of products (SSIS, SSAS, SSRS, etc).* Excellent presentation and data visualization sills* Excellent project and time management sills and ability to manage competing priorities* Excellent attention to detail* Great organization sills, with the ability to multi-tas and self-motivated* Ability to wor with peers and senior management as a team player* Consistently demonstrate professional demeanor, appearance, and attitude* Non-profit experience preferredReasoning Ability: Ability to apply common sense understanding to carry out instructions furnished in written, oral or diagram form. Ability to deal with problems involving several concrete variables in standardized situations.All qualified applicants will receive consideration for employment without regard to race, color, religion, sex, sexual orientation, gender identity, national origin, age, disability, or status as a Vietnam or disabled veteran. YAI is an Equal Opportunity Employer.</t>
  </si>
  <si>
    <t>YAI/NIPD Networ
3.1</t>
  </si>
  <si>
    <t>The Client
Our Client, operating in the Hospitality sector, is seeing an enthusiastic and ambitious Data Analyst.
Main Duties
Interpret data and analyze results
Provide analytical reporting and create data dashboards, graphs and visualisations
Mine and analyse large datasets, draw valid interpretations and present them successfully to management using a reporting tool
Assist in developing and implementing data collection systems, data analytics and other strategies that optimize statistical efficiency and quality
Requirements
Proven woring experience as a data analyst or business data analyst with excellent numerical and analytical sills
Strong aptitude for collecting data from many sources, carry out analyses and provide insight from
the findings
Technical expertise regarding data models, database development, data mining and segmentation
techniques
nowledge of statistics and experience using statistical pacages for analyzing data
Fluent in English
ALL CANDIDATES MUST BE ELIGIBLE TO WOR IN EU
Should you require further information, please, call David on +356 2099 4444 or +356 9999 0319
For all our active vacancies please visit: https://www.quadconsultancy.com/recruitment</t>
  </si>
  <si>
    <t>Big Data QA Analyst with Jupyter noteboo-Healthcare domain Duration 6+ Months Contract Location NJ Rate Depends on Experience Must Have Health Insurance domain experience and well versed with Enrollment, claims, eligibility , AWS (Athena, inesis, MongoDB) AND Bigdata with Jupyter noteboo Sills 7+ years of experience in QA Data Testing and handle large volume of Data Should have led Testing initiative, Write Test Strategy and Wor independently without supervision. Hands on experience in Healthcare Domain Big Data , ETL testing, Data Mappings, Python and Strong SQL sills are a must. Must have wored on Cloud Computing web services , preferably AWS data analytics (EMR, Glue, Athena, Redshift, inesis, SQS, Dynamo DB or MongoDB) Experience woring with open source web applications(eg Jupyter Noteboo ) Responsibilities You will be woring with project managers, business analysts and application developers, to quicly capture the major business functions and technology underpinnings to be able to design and implement tests of system functionality that exercise all critical inter-system integration points. Experience testing within multiple project management methodologies and utilization of SQL strongly preferred Experience managing multiple projects or demands with some development experience Experience testing software applications within the healthcare industry</t>
  </si>
  <si>
    <t>Responsibilities
Assist the Associate Director in designing, developing, improving and integrating processes to review, analyze, process and conduct statistical analysis on a range of data
Develop a high level of proficiency in the functionalities of the internal database and other systems utilized in the department; oversee their efficient administration; troubleshoot issues that arise; and liaise with the Information Technology department as necessary
Collaborate with Assistant Director to develop solutions to deliver quality and consistent service to internal and external customers
Ensure that accurate and timely project, outcomes and financial reports are prepared and submitted
Meet directly with Assistant Directors, Managers and staff to development report requirements; design, analyze, and review data; manage internal customer expectation in terms of deliverables. Follow up on pending items and troubleshoot as needed
Serve as the Project Manager on several projects to ensure accuracy and timely completion and submission of all deliverables
Collaborate with Information Technology and TEF to develop a standard reporting tool to report accurate data for the trustees‚Äô reports from all Funds, using data from the internal database
Provide ad-hoc reporting for information that is not reported by, or available in the internal database, using business intelligence tools; Qliview, MS Access, Excel and SSRS
Perform additional duties and projects as assigned by management
Qualifications
Bachelor‚Äôs Degree in Computer Information System or equivalent years of experience required
Minimum two (2) year related experience; to include nowledge of project management methodology, Business analysis, database structures, SQL query generation or report writing
Expert nowledge of Microsoft Word, Excel, Project, Visio, PowerPoint and Access required
Strong team player; proactive and able to follow up on multifaceted projects
Must be able to wor flexible hours, including some evenings</t>
  </si>
  <si>
    <t>Data Analyst, Capital Marets (Manager)</t>
  </si>
  <si>
    <t>Data Analyst, Capital Marets (Manager) - ITO032952
With a startup spirit and 80,000+ curious and courageous minds, we have the expertise to go deep with the world‚Äôs biggest brands‚Äîand we have fun doing it. Now, we‚Äôre calling all you rule-breaers and adventurous persons who see the world differently, and are aggressive enough to reinvent it. Come, transform with us.
We are inviting applications for the role of Business Analyst (Baning / Capital Marets
In this role, you will be responsible for mapping source to target flows of data attributes from systems of record to a data warehouse or from data warehouse to Analytics models and/or reports. This will go towards crafting requirements to automate feeds into the data warehouse and/or to downstream reporting/analytics layers.
Responsibilities
Brea down sophisticated Data into meaningful chuns and synthesize action plans relevant to the business
Proven analytical ability using tools to evaluate data and draw conclusions
Translate ey insights, trends and data into meaningful recommendations; prioritize project wor into client presentations, outlining findings and recommendations
Build a framewor, with a focus on improvement of data quality and the protection of critical data through policies and standards, principles, governance metrics, processes, related tools and data architecture
Crafts mapping of data sources, data movement, interfaces, and analytics. Builds flow diagrams, structure charts, and other types of system, process, data flow representations.
Optimize and update logical and physical data models to support new and existing projects.
Profile data, resolve trends, patterns, inconsistencies, draw conclusions in order to conceptualize DQ rules and recommend business rules.
Translate conceptualize DQ rules into scripts for validation of the proposed rules and recommend improvements based on data domains, product type, client specific data and systems layout.
Data Transformation, Data Enrichments, data warehouse and data delivery techniques using Ab Initio as ETL environment.
Define critical metric to measure and presenting data quality controls to senior management/partners
Coordinate User Acceptance Testing with business user community and QA teams. Develop UAT test cases and test scripts for manual and automated data load validation and approval. Execute UAT test scripts and document results of test scripts for review and approval.
Collaborate and coordinate with offshore and onsite team members to fulfill the BA responsibilities from project initiation to post-implementation.
Manage changes to requirements and baseline through a change control process
Qualifications
Minimum qualifications we see in you!
College education required (Preferably in financial/Data specialization)
nowledge of Capital Marets Finance domain.
Excellent verbal and written communication sills. Prior experience interacting extensively with users.
Good understanding of the capital marets is a plus
Prior data analysis/data profiling experience (quantifying the issue, identifying trends &amp; patterns)
Strong analytical &amp; problem solving capabilities to brea sophisticated problems into simpler ones.
Experience and detailed nowledge with Master Data Management, ETL, Data Quality, metadata management, data profiling, micro-batches, streaming data loads.
Experience on Informatica IDQ or in any DQ tools is added advantage
Experience in implementing database solutions on MS SQL Server, Oracle and DB2 required.
Preferred qualifications
Prior experience/exposure to traded products data modeling is highly preferred
Bachelor‚Äôs degree in information technology, business, or related field, or any equivalent combination of education and experience required.
Experience in CCAR calculation allocation to regulatory schedule line item level.
Experience in using Collibra tool for data management, prepare template for ready use/ upload and deployment is desirable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crafting a dynamic wor environment that values diversity and inclusion, respect and integrity, customer focus, and innovation. For more information, visit
www.genpact.com . Follow us on
Twitter ,
Faceboo ,
LinedIn , and
YouTube .
Job
Senior Principal Consultant
Primary Location
United States-South Carolina
Education Level
Bachelor's / Graduation / Equivalent
Job Posting
Jun 26, 2020, 5:46:49 PM
Unposting Date
Aug 25, 2020, 6:29:00 PM
Master Sills List Corporate
Job Category Full Time</t>
  </si>
  <si>
    <t>Job Description
At Lacoste, we thin Life is a Beautiful Sport and hope you do too. If you want to be a part of a culture that values performance, innovation and joie de vivre then eep reading. Are you naturally competitive? Do others loo to you for inspiration? Are you happy and upbeat? Do you want to play on the best team? If you answered yes, we want to tal to you! Lacoste strives to hire only the very best players who are at the top of their game.
We are searching for an energetic, self-starter who enjoys all things people, process, and data analysis to join our HR team. The Analyst, People Operations &amp; HR Data will be responsible for analyzing data and metrics to align our people strategy with our business strategy. You will partner with members of the HR, payroll, and finance teams to ensure our people data is accurate and being used as a competitive advantage when maing decisions affecting our most valuable asset ‚Äì our employees! Our ideal candidate isn‚Äôt afraid to roll up their sleeves and spend an afternoon digging into HR process, analyzing data, or processing employee payroll. The Analyst, People Operations &amp; HR Data reports to the Senior Manager of HR Data &amp; Compensation.
What you'll do:
‚Ä¢ Collect and compile HR metrics and data from a variety of sources including HRIS and payroll systems, management and employee surveys, exit interviews, employment records, government labor statistics, competitors‚Äô practices, and other sources.
‚Ä¢ Analyze data and statistics for trends and patterns with attention to recruitment, hiring practices, motivation, turnover, and compliance with employment laws and regulations.
‚Ä¢ Prepare reports, presenting and explaining findings to teammates and senior leadership.
‚Ä¢ Support maintaining HR Budgeting Forecasting files and retail bonus calculation
‚Ä¢ Assist with the designing, development and implementation of a new HR dashboard and HR analytics to help streamline processes
‚Ä¢ Review and analyze the data for ongoing and annual processes, including payroll, merit, incentive programs, company benefits, and special projects
‚Ä¢ Ensure accurate and timely reporting on all elements of payroll &amp; benefits:
o Build and prepare reports for Finance and HR as needed (including staff hours, payroll, vacation accrual, benefits, tax, etc.)
o Prepare headcount &amp; turnover reports, and provide various analysis versus budget
o Process internal monthly audits
‚Ä¢ Process payroll and manage attendance tracing; assist associates with questions as needed
‚Ä¢ Responsible for data integrity of company HR and payroll records
‚Ä¢ Research state and labor laws to ensure Lacoste is compliant
‚Ä¢ Manage leave administration (STD, LTD, LOA, FMLA). Ensure accurate administration of the company's disability programs by interpreting leave policies and liaising with employees, managers and vendors
‚Ä¢ Assist with other administrative duties (invoice management, etc.) as needed
Who you are:
‚Ä¢ Past experience in HR, operations, data analysis, finance, or another relevant field preferred
‚Ä¢ Advanced sills in Microsoft Excel (formulas, pivots tables, etc.)
‚Ä¢ Experience with HRIS and/or payroll systems ideal (ADP a strong plus)
‚Ä¢ Understanding of local, state, and federal employment law
‚Ä¢ Exceptional time management and attention to detail
‚Ä¢ Ability to wor in a fast-paced environment with shifting priorities
‚Ä¢ Excellent follow through, judgment, and common sense
‚Ä¢ Team player with a can-do attitude and excellent communication sills
Core Values and Traits:
Accountable -
Providing answers to questions
Proposing solutions
Integrating our role as a global economic player
Collaborative -
Woring &amp; succeeding together
Sharing information
Trusting each other
Caring -
Respecting our people
Caring for customers
Different points of view
Concern for others
Audacious -
Taing riss
Being creative &amp; innovative
Following the less taen path
Creating value</t>
  </si>
  <si>
    <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worforce are directly lined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mae reasonable accommodations for applicants' and employees' religious practices and beliefs, as well as any mental health or physical disability needs.</t>
  </si>
  <si>
    <t>Business Data Analyst (Financial Services)
This position is a remote position!
Responsibilities:
SME for Client Control and Data in a Financial Services environment.
Develop and supply expertise to become in house SME.
Need to develop a clear worflow/data connection from trade execution to position management.
Help to straighten out current data systems.
Wor with multiple data capture systems,
Wor on data flow transparency.
Don't need to have to build a process model or data warehouse.
Wor will be 60% tech and 40% operations focused.
Can interview and wor remotely.
Requirements:
Must have extensive experience woring in a Financial Services environment.
Must now the operational end-to-end life cycle in detail, and can tie it to associated data marers and technical process flows. Worflow/timing flow/channel management is critical.
Must be able to put together flow/channel charts to use Straight-through Processing (STP) or not and it has to lead to a woring model.
Must have experience with worflow/data connections from trade execution to position management.
Experiences woring with data capture systems.
Experience with data transformation/data modeling.
Experience with IntelliMatch and Broadridge systems for settlement.
Experience with data flow transparency.</t>
  </si>
  <si>
    <t>Tuxedo Par, NY</t>
  </si>
  <si>
    <t>Perform IT functions related to the addition of CCI and ACPNY responsibilities including project management and data management /analysis. Areas of responsibility include process improvement, disaster recovery, and business continuity. Ensure that vendor information is complete / accurate and in compliance with contractual agreements. Prepare weely scorecard reporting, infrastructure project, IT Root Cause Analysis (RCA) and annual Business Resilience &amp; Disaster Recovery program tracing.
Responsibilities:
Manage / perform data analysis and reporting on Service Level Agreements (SLA‚Äôs) to ensure that the vendor information is complete / accurate and in compliance with contractual agreements.
Translate business / technical requirements into functional specifications and detailed data and process flow design documents: analyze processes, system data and business requirements and convert them into technical solutions.
Develop and implement reporting / tracing mechanisms and prepare weely scorecards, infrastructure projects, IT Root Cause Analysis (RCA) and annual Business Resilience &amp; Disaster Recovery program tracing.
Communicate with operational business users up to the leadership levels of the company in order to identify business needs, especially as they relate to the enterprise‚Äôs ability to function in the aftermath of an emergency/disaster.
Complete ad hoc data analysis requests for current state, gaps and future state assessments.
Qualifications:
Bachelor‚Äôs Degree, preferably in an IT related field of study
Project management certification
ITIL (Information Technology Infrastructure Library) certification
Business Continuity / Disaster Recovery certifications
10 ‚Äì 12+ years of related experience, including large scale IT projects and disaster recovery/business continuity processes and projects required
Exceptional technical and analytical sills with proven ability in identifying and resolving problems, recommending solutions and process improvements required
Must have excellent written, verbal and interpersonal sills, with the ability to effectively communicate with operational business users up to the leadership levels of the company required
Experience performing current state analysis, gap analysis and future state analysis documentation (identifying and documenting procedures and process flows) required
Ability to analyze processes, system data and business requirements and convert them into technical solutions required
Ability to develop and implement data analysis, data collection systems and other strategies that optimize statistical efficiency and quality required
IT Infrastructure, Business Continuity &amp; Disaster Recovery experience required
High level of proficiency with MS Word, Excel and PowerPoint required
Ability to interface with other teams within the IT field such as security, networing and project managers to manage support and/or implementation issues required
Additional Information
Requisition ID: 200D3</t>
  </si>
  <si>
    <t>Title Data AnalystData Acquisition Speciliest with Financial Industry Exp Location NYC, NY Duration 6+ Months Education Qualification Bachelor's Degree in Computer Science, Information Technology (IT), or closely related field. Masterrsquos in Computer Science or related degree Job Description Data Acquisition Role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 closely with business analysts to identify and specify complex business requirements and processes. May co-ordinate the activities of the section with the client area and other IT sections (e.g., data base, operations, technical support). Wor in conjunction with the data architectmodeler on the data warehouse reporting solution. Possess expertise in writing and tuning, view, stored procedures, and functions. Strong problem-solving, interpersonal, written and oral communications sills with demonstrated ability to simultaneously adjust to changing priorities, successfully completing multiple tass. Prepares deliverables such as source-to-target mappings transformation rules documentation. 7-10 Years of relevant wor experience required.Data catalogingdata profilingbull SQL Server, DB2, Oraclebull Must have nowledge of lineage and financial industry, technical metadata layer Contact Details Name Sudheer Email ID sudheerrsrit.com Phone number 248-221-1432 ldquoReliable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buess need.rdquo</t>
  </si>
  <si>
    <t>Title Data AnalystData Scanning with Financial Industry exp Location NYC, NY Duration 6+ Months Education Qualification Bachelor's Degree in Computer Science, Information Technology (IT), or closely related field. Masterrsquos in Computer Science or related degree Job Description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 closely with business analysts to identify and specify complex business requirements and processes. May co-ordinate the activities of the section with the client area and other IT sections (e.g., data base, operations, technical support). Wor in conjunction with the data architectmodeler on the data warehouse reporting solution. Possess expertise in writing and tuning, view, stored procedures, and functions. Strong problem-solving, interpersonal, written and oral communications sills with demonstrated ability to simultaneously adjust to changing priorities, successfully completing multiple tass. Prepares deliverables such as source-to-target mappings transformation rules documentation. 7-10 Years of relevant wor experience required. Data catalogingdata profiling bull SQL Server, DB2, Oracle bull Must have nowledge of lineage and financial industry, technical metadata layer Sills needed for DB Analyst specificData ScanningData Profiling" Contact Details Name Sudheer Email ID sudheerrsrit.com Phone number 248-221-1432 ldquoReliable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buess need.rdquo</t>
  </si>
  <si>
    <t>At Jacson Hewitt, we are woring hard for the hardest woring and we are on a mission to completely change the way our customers engage with their personal finances. Jacson Hewitt combines the fun, fast-paced culture of a startup with the scale and reputation of one of the nation's largest retailers (over 6,000 locations).We have a passion for our employees and our customers. We recognize and appreciate that our team members are our single greatest competitive advantage. Being an industry leader requires a consistent focus on quality, innovation, performance and results.If you love to roll in data, have an eagerness to find insights from disparate data sources, help improve products and operations with data-supported hypothesis testing, then this role is for you. This is a hands-on technical role with significant overlap engaging with business leaders. Excellent opportunity for those who want to grow into a technical manager role in data and business analytics.The Sr. Business Analyst, Data Science has a ey role in Jacson Hewitt's strategic planning and data-driven decision maing. This role will wor closely with members from Strategy and Data Science teams. The Sr. Business Analyst is expected to perform rigorous data analytics, data visualization, and support other data initiatives across the org.What you'll do here:* Data extraction, synthesis, and finding insights from production databases* Translate business objectives into actionable technical wor* Perform hypothesis testing via statistical pacages, scripting and visualization* Design and implementation of analytical models, including machine learning modeling with guidance* Translate data insights into business recommendations* Prompt staeholder management via excellent written and verbal communication sillsSills you'll bring for success:Minimum Qualifications* Bachelor's degree in analytical field and 2+ years of industry experience in an analytical role (or) a Master's degree with 1+ years' experience in an analytical role* Exceptional SQL sills, at least 1+ year's professional experience extracting large sets of data, and design of ETL flows or data pipelines* Strong Python sills, at least 1+ year's professional experience woring with statistical pacages (ex: Pandas, NumPy, SciPy, Sciit-learn etc.)* Prior experience developing analytical models using scripting languages* Prior experience with data visualization (e.g. Matplotlib, Tableau, Qli, Power BI, etc.)* Proven problem solving sills, project management sills, attention to detail, and exceptional organizational sills* Self-driven and able to deliver on ambiguous projects with incomplete dataPreferred Qualifications* Master's degree in Business Analytics, Data Science, Statistics, Econometrics, Mathematics or related quantitative field or an MBA with a concentration in Quantitative Analysis* 2+ years of relevant industry experience as a Business Analyst, Data Analyst, Data Scientist or a statistical analysis role* Prior experience in software development* Prior experience in performing analytical wor with AWS components* Prior experience developing requirements and formulating business metrics for reporting* Proficiency in Excel and PowerPoint* Woring nowledge of data mining using advanced ETL tools (ex: Beam, DataFlow, Spar, etc.)What you will get if you join us:* Competitive Salary + Bonus* 21 Days Paid Time Off + 11 Paid Holidays* 401* Medical, Dental, and Vision* Commuter Benefits* Pet Insurance* Company Celebrations and Appreciation Events* Fast-paced, innovative culture with an open and collaborative environment* Ample opportunity to develop core and new sillsets and have a stae in your own success* Freedom to create your best wor and mae a visible impact on the organization* Opportunities for advancement within the organizationWe appreciate your interest in Jacson Hewitt Tax Service. Jacson Hewitt Tax Service is an equal employment opportunity employer. The Company's policy is not to discriminate against any applicant or employee based on race, color, sex, religion, national origin, age (40 and over), disability, gender identity, sexual orientation or any other basis protected by applicable federal, state, or local laws. Jacson Hewitt Tax Service also prohibits harassment of applicants or employees based on any of these protected categories. It is also Jacson Hewitt Tax Service's policy to comply with all applicable state and federal laws respecting consideration of unemployment status in maing hiring decisions.Other details* Pay Type Salary* Employment Indicator Corporate* Travel Required No* Required Education Bachelor's Degree* Jersey City, NJ, USA</t>
  </si>
  <si>
    <t>Jacson Hewitt
3.6</t>
  </si>
  <si>
    <t>H&amp;R Bloc, Liberty Tax Service, Intuit</t>
  </si>
  <si>
    <t>Role Senior Data Analyst - Data Governance Location Remote for now (Must live in NJ or NY or be willing to relocate once cities open) Duration Long Term Required Sills Strong data analysis and data modeling sills on large, enterprise-based initiatives. Data Catalogs Data mapping logical models to physical models Woring nowledge of data architectures, data normalization and data classification Hands-on experience with industry leading data governance tools. In depth experience in applications project-related data analysis. Excellent analytical, problem solving and conceptual sills. Good project discipline, operating as part of a team or across teams to reach agreement to the enterprise view of the data Implementing best practices for data governance practices related to standard naming, data definitions, taxonomy SOFT SILLS Excellent verbal and written communication sills with an ability to express complex business rules in a data model and to interpret the data rules from a data model. Strong interpersonal sills. Presentation sills Ability to shape communication for different audiences Ability to wor well on cross-functional project teams within Technology, Product and the business environment. 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</si>
  <si>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National idney Foundation
3.2</t>
  </si>
  <si>
    <t>ChecedUp
2.5</t>
  </si>
  <si>
    <t>Ris Adjustment Data Analyst</t>
  </si>
  <si>
    <t>Job Summary:
The Data Analyst leads the technology process for the end to end Ris Adjustment Processing System (RAPS) and Encounter Data Processing System (EDPS) data flow and wors within ey regulator guidelines for acceptable data submission. Using SQL and SAS programs lead the gathering of data for submissions Ris Adjustment. As the senior analyst of data, will be responsible for leading the manipulation of large amounts of data and managing data submission with minimum supervision
Lead the coordination with IT and other departments involved in running Edge Server and/or Ris Adjustment data submission, as well as all other mandatory aspects of Ris Adjustment and -Ris Adjustment Data Validation (RADV)
Oversees the creation of technical documents and high level solution designs
Recommends best practices for delivering business solutions
Leads the development, testing and implementation of system specifications
Oversee the coordination with IT and other departments involved in running Edge Server and/or Ris Adjustment data submission, as well as all other mandatory aspects of Ris Adjustment and Ris Adjustment Data Validation (RADV)
Interact with RA leadership to create predictive models using information obtained from data mining or analysis
Lead, manage, develop and train less-experienced staff by providing guidance to other analysts and quality review their wor
Conduct gap analysis, data collection and validation related to Ris Adjustment activities
Performs other functions as assigned by management
Qualifications:
BA/BS in Mathematics, Statistics, Computer Science, Actuarial Science or other strong analytical field required; MS or MA is a plus
IT experience strongly preferred
Actuarial experience and passing of Actuarial exams is a plus
Requires 7 years‚Äô experience with analytics in health care, insurance or related field; clinical and medical claims data and disease diagnostic coding practice a plus
nowledge of ris adjustment programs for Medicare/Medicaid, or ris mitigation programs under ACA, is a plus
Strong analytical sills; experience with relational database and techniques
Strong problem solving sills
Strong written and oral communication sills
Expertise with statistical software tools in order to perform data manipulation and analysis
Computer sills:
Advanced nowledge in Excel (including pivot tables) and Access required
Advanced nowledge of SAS or SQL required
nowledge of R and Python is a plus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t>
  </si>
  <si>
    <t>The Data Analyst III assists with contract activities specifically related to External Quality Review (EQR) requirements including performance measure validation, performance improvement and data validation projects. They assist in the design of quality improvement studies, conduct quantitative and qualitative data analysis, compile results, and write reports for both technical and lay audiences. In addition, the Data Analyst III is responsible for the implementation of these activities and coordinates the resources needed. The Data Analyst III will also assist in performance measure development including the alignment of these measures with national standards, practice guidelines and/or published best practices. Reports for these studies may require small- and large-scale bacground research. This individual participates in departmental worgroups to improve the efficiency of review and analysis processes. They must also maintain close communication with the client and participating MCOs for the purposes of providing support and guidance towards the successful completion of these activities. The Data Analyst III plays a ey role in coordinating IPRO-MCO quality improvement activities.
QUALIFICATIONS:
Strong communication sills (written and verbal) with the ability to clearly and thoroughly present quantitative and qualitative project findings to interested parties with varying technical bacgrounds.
Strong interpersonal sills with the ability to interact effectively with internal and external customers.
Strong analytical sills with the ability to prepare cogent analyses using a variety of statistical, spreadsheet, graphic and database programs.
Ability to handle all stages in the full cycle of a research project.
Strong time management sills with the ability to meet deadlines and client deliverables.
nowledge of managed care operations, performance measurement and research methods preferred.
Ability to analyze and interpret health care data, e.g., claims, encounters, health records.
Ability to coordinate worgroups to design quality improvement studies and other health care studies.
Ability to wor well independently, with minimal supervision, as well as in a team environment.
Strong computer sills in various software pacages (Word, Excel, Access and PowerPoint). Willingness to learn new software sills as needed.
EDUCATION &amp; EXPERIENCE:
Bachelor‚Äôs degree in an analytical, research or health-related field, required. Master‚Äôs degree in public administration, public policy, public health or related social science with course wor including both statistical and process analysis, preferred.
A minimum of two (2) years external experience woring in a health care field or equivalent experience in a Managed Care department, required.
Significant experience with a variety of software pacages, particularly Word, Excel, Access, and PowerPoint. SAS/SPSS and visual analytics tools (e.g., Tableau) experience preferred.
IPRO offers a comprehensive benefits pacage.
IPRO is an Affirmative Action/Equal Opportunity Employer. All qualified applicants will receive consideration for employment for without regard to race, color, religion, sex, sexual orientation, gender identity, national origin, disability or protected veteran status</t>
  </si>
  <si>
    <t xml:space="preserve">77-132 </t>
  </si>
  <si>
    <t>Who we are
Criteo (NASDAQ: CRTO) is the global technology company powering the worlds mareters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now and serve their customers.
A Sr. Data Analyst on the Brand Analytics team is a ey player in understanding every aspect of Criteos complex business. This role interfaces across the organization to answer challenging analytical questions related to the performance of Criteo products for Brands. The scope involves both technically rigorous wor, including the use of leading-edge data analysis technologies, and daily interaction with other cross-functional business units as well as external clients.
What will you be doing?
As a member of Brand Analytics, you will be joining a team that is growing and in spotlight with focus to turn rich data into actionable insights. We are looing for experienced individual who enjoys collaborating with various Executives, Account Strategy, Sales or Mareting and help them mae data driven decisions.
Whether you are delivering clear and actionable insights to advertisers or retailers, analyzing customer behavior and trends, setting up testing or data mining you will be woring with sharp individuals leveraging cutting edge technology and mining multi-terabyte datasets. You have proven trac record of strength in quantitative analysis, committed to rapidly advancing in your career and strong interest in learning and shaping the e-commerce retail.
Who you are
Bachelors degree or higher in a quantitative field (Data Science, Engineering/Computer Science, Economics, Mathematics, Statistics, Finance, etc.)
3+ year wor experience with a SQL-lie query language, Python, and/or R
Clear communicator who can explain and understand complex problems while dealing with both non-technical and highly-technical teams
Ability to structure and solve difficult problems with minimal supervision
Intellectual curiosity coupled with exceptional attention to detail
At Criteo, we dare to be different. We believe that diversity fuels innovation and creates an energy that can be seen and felt all over Criteo. We champion different perspectives and are committed to creating a worplace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clicing the "Apply" button you expressly give your consent.</t>
  </si>
  <si>
    <t>Perform IT functions related to the addition of CCI and ACPNY responsibilities including project management and data management /analysis. Areas of responsibility include process improvement, disaster recovery, and business continuity. Ensure that vendor information is complete / accurate and in compliance with contractual agreements. Prepare weely scorecard reporting, infrastructure project, IT Root Cause Analysis (RCA) and annual Business Resilience &amp; Disaster Recovery program tracing.
Responsibilities:
Manage / perform data analysis and reporting on Service Level Agreements (SLA‚Äôs) to ensure that the vendor information is complete / accurate and in compliance with contractual agreements.
Translate business / technical requirements into functional specifications and detailed data and process flow design documents: analyze processes, system data and business requirements and convert them into technical solutions.
Develop and implement reporting / tracing mechanisms and prepare weely scorecards, infrastructure projects, IT Root Cause Analysis (RCA) and annual Business Resilience &amp; Disaster Recovery program tracing.
Communicate with operational business users up to the leadership levels of the company in order to identify business needs, especially as they relate to the enterprise‚Äôs ability to function in the aftermath of an emergency/disaster.
Complete ad hoc data analysis requests for current state, gaps and future state assessments.
Qualifications:
Bachelor‚Äôs Degree, preferably in an IT related field of study
Project management certification
ITIL (Information Technology Infrastructure Library) certification
Business Continuity / Disaster Recovery certifications
10 ‚Äì 12+ years of related experience, including large scale IT projects and disaster recovery/business continuity processes and projects required
Exceptional technical and analytical sills with proven ability in identifying and resolving problems, recommending solutions and process improvements required
Must have excellent written, verbal and interpersonal sills, with the ability to effectively communicate with operational business users up to the leadership levels of the company required
Experience performing current state analysis, gap analysis and future state analysis documentation (identifying and documenting procedures and process flows) required
Ability to analyze processes, system data and business requirements and convert them into technical solutions required
Ability to develop and implement data analysis, data collection systems and other strategies that optimize statistical efficiency and quality required
IT Infrastructure, Business Continuity &amp; Disaster Recovery experience required
High level of proficiency with MS Word, Excel and PowerPoint required
Ability to interface with other teams within the IT field such as security, networing and project managers to manage support and/or implementation issues required
Job Type: Full-time
Additional Compensation:
Bonuses
Benefits:
Health insurance
Dental insurance
Vision insurance
Retirement plan
Paid time off
Schedule:
Monday to Friday
Company's website:
www.emblemhealth.com
Wor Remotely:
Temporarily due to COVID-19</t>
  </si>
  <si>
    <t>Senior Mareting Data Analyst</t>
  </si>
  <si>
    <t>About us
ERGO is a mareting technology company that drives the relevance of what‚Äôs inside an email with Smart Content. The best way to understand what we do is to imagine that you‚Äôre reading your favorite magazine, and with every page you turn, the magazine learns to anticipate your needs and interests and adapts with relevant content.
Our platform leverages big data to drive our Smart Content modules in digital channels. We use our technology platform and professional-services offering to help grow Fortune 1000 brands.
About the Role
We are looing for a Senior Data Analytics Manager to join our team. Your primary responsibility will be to analyze data and develop visually appealing easy-to-understand charts, graphs, reports, dashboard views and insight narratives and recommendations. More specifically, you will be responsible for:
Designing and automating reports for specific products, customers and programs using Python, SQL, and Tableau
Developing and presenting reports with insights to help drive customer and internal decisions
Performing ad-hoc analysis of composite data to quantify trends in maret/customer behavior
Designing visually compelling dashboard views for our clients
Developing a thorough understanding of email user data flow
Developing and maintaining internal and external controls to store and retrieve client data, reports, mareting material, and other data
What The Role Requires
Have a deep passion, curiosity, and understanding of advanced data analysis and a strong business sense
Are a self-starter, problem solver, resourceful and are able to wor with limited supervision
Are flexible and able to manage multiple tass and deadlines
Have a strong team spirit
Are a strong verbal and written communicator and excellent collaborator that values building strong relationships with colleagues, clients, and other staeholders
Have the ability to understand complex topics/processes/problems and explain them to your colleagues in simple terms
Are customer, results, and solutions oriented
Have 3+ years of experience in a role that required advanced analytics, extensive reporting, and abstracting insights/recommendations from large datasets
Have a University Bachelor‚Äôs Degree in Science, Computer Science, Statistics, Economics, Applied Mathematics, Operational Research, Business Intelligence or similar quantitative discipline
Have an excellent nowledge of Tableau and Excel (VLooups, Index, Match, SUMIFS, COUNTIFS functions a must)
Have or can quicly develop a woring nowledge of email mareting and web analytics
Ability to help us win on Trivia Night
Pers
Choice of Blin Gym or Citibie membership
Bagel Mondays
Woring From Home Fridays
Total of 24 PTO pacage that includes things lie: company shut down between Christmas and New Years, Presidents' Day, Martin Luther ing, Jr. Day, two 4-day weeends on the summer holidays, July 4th and a 4-day Thansgiving brea. This also includes 10 PTO days to use at your convenience.
Office bar cart, daily produce, healthy and unhealthy snacs, Nespresso
Pool table
Health, vision &amp; dental benefits
401 plan with matching
Pet-friendly office
Referral bonus program
A comprehensive career development program and training
Fun company outings and events
Very cool industrial-style West Village studio space
The best per? Our people. If you‚Äôre ready to join us, apply now!</t>
  </si>
  <si>
    <t>Job Description:
Position Summary
A data management/analyst who enjoys woring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 remote for now, applicants should live in the Dallas/Fort Worth area.
Job Responsibilities:
Understand the needs and opportunities across our internal and external staeholders
Create, update, and distribute analytic reports on a recurring basis
Learn new data related sills and processes
Learn health care claim (UB04, HCFA 1500) formats and analysis
Share and teach sills to others on the data team
Wor as part of a larger team and helping other teams in achieving their goals
Continue to push the boundaries of what technology can do to empower our caregivers and clinicians to improve health outcomes for our patients
Requirements:
A College degree (required)
5+ years experience woring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Position Urgency:
Normal
Shifts:
M-F 8am to 5pm
State License Details:
Not Needed
Minimum Years of Experience:
5
Specialty Type:
Clerical
Sub Specialty:
Business Analyst- Associate
Bilingual:
No
Holiday Coverage Required:
No</t>
  </si>
  <si>
    <t>Tefortune Inc.
4.8</t>
  </si>
  <si>
    <t>Job PurposeThe Senior Content Control Analyst is part of a team whose function is to manage all worflows for the Feeds and Destop businesses as they relate to data entitlement and reporting. This role will design and develop programs and reports in Microsoft centric environment.This is a senior level position on the team that has a tremendous opportunity to showcase not only nowledge but also leadership ability with room for growth based on these abilities.Responsibilities* Primary resource for Exchange/Vendor reporting* Maintain VARS reporting via TCBData* Expert level proficiency in SQL. Ability to perform complex data analysis with large volumes of data* Wor with business users to review and analyze needs* Design and develop reports, and queries as appropriate* Build, maintain and troubleshoot SSRS* Review, analyze and develop reports on a variety of projects* Wor with Governance and Control teams to understand Exchange/Vendor reporting rulesnowledge and Experience* Expertise in the SQL language, report writing tools, specifically SSRS* SQL coding experience, including the creation of tables, views, stored procedures, triggers* In depth nowledge of maret data vendor commercial concepts (exchange rules, use cases, reporting structures, etc.)* Experience in the data warehouse space* nowledge of data warehouse principals, hierarchies and tools* Superb communication sills with the ability to easily explain concepts to others including internal staeholders and customers* Good listening and analytical sills with the ability to absorb rules and/or reporting requirements as provided by our Governance, Content Acquisition teams, and Product Management teams* Ability to wor in a fast-paced environment where managing many tass at once is ey* A self-starter who can quicly apply their existing experience to a brand-new system that is proprietary to ICE* Wor with sensitive information with the highest degree of integrity and confidentialityPreferred* Experience using SQL for the creation of custom and/or ad-hoc reports* Experience creating business requirements relating to entitlement system enhancements based on feedbac from staeholders* Finance Industry experience a plus* Experience with CRM applications a plus* Ability to plan and wor effectivelyIntercontinental Exchange, Inc. is an Equal Opportunity and Affirmative Action Employer. All qualified applicants will receive consideration for employment without regard to race, color, religion, gender, sexual orientation, gender identity, national origin or ancestry, age, disability or veteran status, or other protected status.Additional Information* Job Type: Standard* Schedule: Full-time</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</si>
  <si>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ZPQRqYj0s4</t>
  </si>
  <si>
    <t>Current position is Full Time with the End Client MUST sills - Power Pivo, DAX calculation, Power BI Description of Position The candidate will be a part of our Technology Group. The Data Analyst collaborate with various team members across the firm to understand business needs and identify how technology can meet those needs through the design and implementation of efficient and standardized use of Excel Power Pivot based reporting connected into Qli Infrastructure. Data Analysts wor with Business Analysts and Staeholders to understand the business problem we are solving for and the intended outcome. They strategize on the approach, collaborate on requirement definitions and partner with the Development Team to test and deploy the solution. RESPONSIBILITIES The Excel Data Analyst will be responsible for bullCreating, implementing, and maintaining data file structures. bullEnsuring procedures are being properly documented. bullProviding ad-hoc reporting in response to client specific requests bullRefining and automating regular processes, tracing issues and documenting changes. bullAssisting other analysts with complex query tuning and schema refinement. NOWLEDGE, SILLS AND ABILITIES bullMinimum of three to five years of advanced Microsoft Excel wor experience combining and analyzing data from various sources, and generating reports and graphics bullnowledge of Excel Power Pivot, Slicer functionality, DAX calculation is a must bullnowledge of Accounting a plus bullnowledge of Business Intelligence tools and Data normalizations a plus bullStrong analytical sills and technical orientation. bullStrong customer service orientation with the ability to interface with all levels within our clients' organizations. bullDemonstrated attention to detail with reliable time management, follow through sills. bullExcellent written and verbal communication. bullAbility to be flexible and adapt to change quicly. bullMust possess a strong sense of teamwor and the ability to effectively collaborate with others. Ability to wor well in a team environment. bullHigh level of accountability and ownership. Ability to "get-it-done" and follow through. bullAbility to organize, plan and prioritize wor with a high level of independence and autonomy. bullAbility to wor in a rapidly changing environment and wear a variety of hats. Demonstrated ability to effectively multi-tas and context switch effectively between different activities and teams. bullEnergy industry experience a plus</t>
  </si>
  <si>
    <t>8 Miles Software Services, Inc.
3.7</t>
  </si>
  <si>
    <t>ABOUT VTSVTS is the fastest-growing Proptech company in the history of commercial real estate (CRE). We have transformed a 15 trillion dollar industry with our award-winning platform which is used to manage over 60% of all office buildings. We're continuing to expand our product offerings and are building the industry's first and only online mareting software and end-to-end leasing maretplace, VTS Maret. VTS Maret will enable landlords to maret their available spaces more effectively, and help tenant rep broers and their tenants easily find and lease space online - a process that has traditionally been offline and difficult.It's an exciting time to join the VTS team - we recently reached unicorn status after raising 90 million in series D funding led by our clients (believed to be the largest venture financing in the history of commercial real estate software), we recently made the Forbes Cloud 100 list of the hottest private cloud companies, and were named one of Crain's best places to wor!Our headquarters are in NYC, but we have hubs in other major US cities, Toronto, CA, and London, U.Learn more at vts.com or follow us on Instagram (@WeAreVTS), Twitter (@WeAreVTS), or LinedIn.What This Position Does to Help VTS Succeed:Solutions Consultants are ey members of the Sales team, serving as product, technical and commercial real estate industry experts, aligning VTS solutions to prospects' pain points and demonstrating how to achieve meaningful business outcomes using those solutions. Through partnerships with Customer Success, Product Management, Mareting and Sales, the Solutions team serves as a critical voice of the customer and develops unique solutions that help VTS' customers transform their businesses. Solutions Analysts practice the art of the consultative sale, uncovering business needs and opportunities for process improvement and ROI, and validating the right solution for each customer through product demonstrations and proof of concept execution.The Senior Solutions Analyst - Data Specialist has a particular focus on VTS' data solutions and has three main priorities: 1) serve as an escalation point for the Solutions Consulting team on data-intensive opportunities, 2) helping our product team develop the best data products and solutions possible to serve the unique needs of VTS' clients, and 3) educate and arm the broader Solutions Consulting and Sales teams with the tools they need to understand and position those solutions to our prospects and customers.What Maes This Job Awesome:* Leveraging Business Acumen to Deeply Understand Customer Pain:* Rely on wealth of nowledge of how agency broers use data to win, serve their clients' needs and maintain and develop new relationships* As the right questions to get at the heart of what customers need from data to mae the right investment, leasing, and asset/portfolio management decisions* Demonstrate nowledge of processes, procedures, roles, responsibilities and relationships in typical commercial real estate transactions involving leasing teams and broers* Need to be comfortable discussing the needs and challenges of the industry with C-level executives in high-pressure sales environments* Maintain credibility as an expert in commercial real estate and in using data and insights to inform critical decisions* Understand and articulate business pain, desired outcomes and capabilities across multiple staeholder groups: practitioners, managers and C-Suite* Assist Solutions Consultants in the discovery process to ensure understanding of the real problems to be solved for our customers* Delivering Solutions Using a Consultative, Customer-Oriented Approach:* Assist Solutions Consultants in capturing the right outcomes, capabilities and metrics that VTS data products can add to a broader VTS solution in a way that aligns with customer pain and critical PIs* Present VTS data products via sales pitches, product demonstrations and webinars in a way that tells a story about how VTS solves a customer's real business problems* Anticipate and overcome objections related to VTS and data products/solutions in order to increase win rate, decrease average deal time and increase deal size* Influence decision criteria of prospective customers in VTS' favor* Assist Solutions Consultants in and tae ownership of data-related proof of concept (POC) events* Educating &amp; Evangelizing:* Serve as internal subject matter expert on all things data* Teach broader Solutions and Sales teams about how data is used by landlords and agency broers to gain competitive advantage to help them spot opportunities with which to align VTS solutions* Serve as voice of the customer to Product and Engineering teams to help them develop and refine VTS data products and solutions* Assist Product Mareting in developing messaging and sales collateral* Develop and train Solutions team on delivering effective data solution demonstrations, and manage related demo environmentsWhat Maes You Awesome For The Job:* Bachelor's degree* 4+ years of full-time wor experience in a customer-facing role as an analyst, associate or otherwise at an agency broerage* Experience incorporating industry and first-party data and insights into customer presentations, particularly in new business pitches* Excellent written and verbal communication sills, especially an ability to communicate technical/product value to a business audience* Understanding of financial terms and calculations that drive commercial real estate decisions, including ey financial measures (NER, NPV, etc.)* Proven ability to deliver compelling and engaging presentations to ey decision maers and executives* Ability to quicly adapt in client meetings to position products based on ey value drivers* Strong problem-solving sills to identify, deliver and create best-fit solutions* An intrinsic curiosity and desire to learn more - growth mindset* Positive, team-first attitude* Ability to travel up to 50%, as required and allowable* Bonus Points if:* Experience with CRE data systems* Database/SQL experience* Understands the dynamics of the CRE industry including the implication of different company types (CPs, LPs, REITs, Fund Managers, Developers, etc.)VTS embraces diversity and equal opportunity in a serious way. We are committed to building a team that represents a variety of bacgrounds, perspectives, and sills. The more inclusive we are, the better our wor will be.All your information will be ept confidential according to EEO guidelines.</t>
  </si>
  <si>
    <t>Sy I.T. Group (Sy Business Intelligence Team)</t>
  </si>
  <si>
    <t>DescriptionA large professional services firm in Jersey City, NJ is currently seeing a Human Resources Data Analyst to assist on a long-term project. The Human Resources Data Analyst will be heavily involved with conducting compensation analysis, performance management data analysis, and human capital resource analysis. The Human Resources Data Analyst will be tased with building reports, tools, and analytics, as well as testing data and reports. The ideal Human Resources Data Analyst must have recent experience woring with Power BI, Worday, Excel, and Access.If you are interested in applying for this Human Resources Data Analyst position, please contact Robert Half Management Resources at 201-843-5077 or email your resume to david.serrano@roberthalf.com.RequirementsPower BI, Human Resources Data Analytics, Worday, Excel, Access Robert Half Management Resources matches senior-level financial consultants with a variety of unique interim and long-term project opportunities in areas such as internal auditing, mergers and acquisitions, tax initiatives, and much more. Our personalized approach, innovative matching technology and global networ with local maret expertise help you find the legal opportunities that match your sills and priorities - fast. By woring with us, you have access to challenging opportunities, competitive compensation and benefits, and training to enhance your sill sets. From philanthropy to environmental stewardship to employee programs, Robert Half is proud to have an active role in the communities in which we live and wor. Our company has appeared on FORTUNE's "Most Admired Companies" list every year since 1998. Download our mobile app to tae your job search on the go! Contact your local office at 888.490.3195 or visit www.roberthalf.com/jobs/management-resources to apply for this job now or find out more about other job opportunities. All applicants applying for U.S. job openings must be authorized to wor in the United States. All applicants applying for Canadian job openings must be authorized to wor in Canada. ¬© 2020 Robert Half Management Resources. An Equal Opportunity Employer M/F/Disability/Veterans. By clicing 'Apply Now' you are agreeing to Robert Half Terms of Use. **Salary:** DOE**Location:** Jersey City, NJ**Date Posted:** July 7, 2020**Employment Type:** Temporary**Job Reference:** 02680-0011451490**Staffing Area:** Interim Project-Based Financial</t>
  </si>
  <si>
    <t>Healthcare Data Analyst - HEDIS
VillageCare is looing for a self-motivated Data Analyst, with a strong MLTC and HEDIS bacground who will support the Quality and Data at VillageCareMAX. The Data Analyst will provide information and analytical insight to drive business decisions, utilizing AWS redshift and SQL to implement performance and quality improvements.
We would lie to spea to those who have a Bachelor's degree in relevant field, seeing those who bring 3-5+ years of experience in Healthcare analytics. The ability to run complex queries, manipulates, transform, and generate reports using SQL, MS Excel, and BI tools. Experience with MLTC or HEDIS will be vital to this position.
There are many benefits to woring for VillageCare. If you are someone who lies being part of a team, enjoys highly competitive compensation and benefits pacage, a 403(b) retirement plan and much more than we would love to spea with you! VillageCare offers a wide range of at-home and community-based services, as well as managed long-term care options that see to match each individual's needs to help them attain and maintain the greatest level of independent living possible. We are committed to superior outcomes in quality health care.VillageCare is a Drug-free worplace. Equal Opportunity Employer.
Job Posted by ApplicantPro</t>
  </si>
  <si>
    <t>Loo for more than answers.At Quest, we are on a continuous journey of discovery and development. Its this attitude that has made us an industry leader and the #1 Diagnostic Lab in the US. For those joining us, we offer exciting and fast-moving career opportunities where you can affect change at a rate unheard of in many organizations of our size and scope. While we invest in and develop technology to drive our innovations, our ongoing success relies on our people.
As a Senior Data Quality Analyst, you will wor for the world leader in the industry, with a career where you will have the opportunity to collaborate and affect change while expanding your leadership sills and technical nowledge. You can mae a real impact in a maret that is growing and developing.
Senior Data Quality Analyst, the role:
The Senior Data Quality Analyst provides data analysis expertise for the Data Governance program and is expected to have extensive nowledge of Quest applications and data. This professional supports the Enterprise Data Managers (EDM) in their support of our governed data domains, and serves as a Lead for our Data Quality Analyst team, representing Data Governance in meetings, discussions and by providing informative presentations. The Senior Data Quality Analyst must be able to wor independently and apply technical and domain expertise to suggest and, upon approval, execute enhancements and improvements to serve the data governance program.
Job responsibilities:
‚Ä¢ Data investigation, root cause analysis, data profiling and data lineage activities
‚Ä¢ Identify, analyze, and interpret trends or patterns in complex data sets
‚Ä¢ Build graphs, charts, animations, reports and presentations to clearly show data quality, and insights from data
‚Ä¢ Support the development, maintain/monitor data quality rules, data standards and Governance policies
‚Ä¢ Wor with Data Governance Technical resources to develop and maintain Business Glossary Definitions, Metadata Definitions and Data Lineage
‚Ä¢ Drive assigned corrective action to resolve identified data quality problems
‚Ä¢ Lead and coordinate offshore Data Quality Analyst team members in methodologies, principles, practices, and tools as assigned
‚Ä¢ Provide expertise in the implementation of the Data Governance toolset
‚Ä¢ Support special project wor as dictated by the Director and Enterprise Data Managers
‚Ä¢ Provide support for Data Governance initiatives
To qualify, the ideal candidate will have the following sills and experience:
‚Ä¢ 4+ years of experience woring in a data analyst or similar role
‚Ä¢ 3+ years of experience with Quest internal systems is preferred
‚Ä¢ BS/BA in relevant field of study, or more experience may be used in lieu of degree
‚Ä¢ Strong SQL, Visio and database sills; i.e. MS Access
‚Ä¢ Proficient Metric / Report design and development, preferred
‚Ä¢ Strong Analytical sills and the ability to identify trends
‚Ä¢ Expertise in creating data quality rules to support governance initiatives
‚Ä¢ Comfortable in creatively woring with large sets of data
‚Ä¢ Expertise in MS Excel, VB, and Tableau Reports
‚Ä¢ Strong presentation sills focused on communicating current state driving change management
‚Ä¢ Demonstrated leadership sills (project and personal) required
‚Ä¢ Ability to communicate effectively with various levels in the organization (written and oral)
‚Ä¢ Ability to explain complex or technical processes to someone who has little nowledge of the subject
‚Ä¢ Demonstrated ability to understand complex concepts and processes quicly
‚Ä¢ Previous clinical laboratory, health care or health related industry experience preferred
Apply Today
Join us for competitive benefits and development opportunities in a progressive and supportive environment. Help us improve our service, and the experiences of our patients and colleagues. Wor with us and together we can be better.
Your Quest career. See it out.
All requirements are subject to possible modifications to reasonably accommodate individuals with disabilities. Quest Diagnostics is an Equal Opportunity Employer: Women / Minorities / Veterans / Disabled / Sexual Orientation / Gender Identity or Citizenship.
Job Requirements:</t>
  </si>
  <si>
    <t>We are looing for a passionate Technology Data Analyst with experience in Litigation related projects, and experience woring with Attorneys.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Sills
Technology- Data analysis expert, extremely good SQL. Database can be SQL Server, Teradata or oracle.
Need to have forensic monitorship or investigation experience.
Prior experience in legal-related wor
Understands the litigation process and have experience woring with attorneys.
client and adverse interview experience
Job Types: Full-time, Contract
Experience:
business analysis: 8 years (Required)
data analyst: 8 years (Required)
analytics: 8 years (Preferred)
sql: 7 years (Required)
data analysis: 8 years (Required)
Contract Renewal:
Liely
Full Time Opportunity:
No
Wor Location:
Fully Remote
Benefits:
None
This Job Is Ideal for Someone Who Is:
Dependable -- more reliable than spontaneous
People-oriented -- enjoys interacting with people and woring on group projects
Achievement-oriented -- enjoys taing on challenges, even if they might fail
Schedule:
Monday to Friday
Wor Remotely:
Yes</t>
  </si>
  <si>
    <t>nowledgePro, LLC</t>
  </si>
  <si>
    <t>Job Description Quantitative Data Analyst/Developer - Delta One eTT
Who we are:
We are a fast-paced high-energy small global team that continually leverages a unique mix of quantitative and technology sills to create disruptive electronic trading products to drive business revenues, while efficiently managing operational ris, and ensuring high control standards. Our three core areas are (1) Electronic &amp; Systematic Ris Trading (2) Quantitative Pricing (3) Data.
Electronic &amp; Systematic Ris Trading:
We built the ETF Nitro platform, one of the largest off-exchange cross -product, dynamic auto-hedging and automated ris-trading platforms for ETFs on the street. The platform prices bloc liquidity, and hedges orders in fractions of a second by tapping into various sources of liquidity. We aim to build, fine-tune, and improve technologies and quantitative strategies to effectively systematically trade ris across different product types.
Quantitative Pricing:
We developed a quantitative pricing platform which systematically prices hundreds of ETFs covering over 20 stocs, 80 currencies and across over 100 exchanges.
Data:
Data sourcing, managing, and analytics are a huge part of what we do. We use different sources of data, in addition to our synthetically derived prices, in doing quantitative analytics with the aim of improving our trading and pricing platform. Data ware-housing, enrichment, consolidation, structuring, and normalization for millions of data points across thousands of ETFs and Indexes are part of our day-to-day function.
Job Details:
You will contribute to developing innovative electronic trading quantitative analytics, technologies and products. As our team is small and very entrepreneurial, we are very results driven and believe every member from the most junior to the most senior brings a unique value and is pivotal to the team's success.
We are looing for someone who is not afraid to challenge the status quo and is open to being challenged with thining creatively and finding solutions to questions that sometimes have never been ased.
We are looing for someone having the following sills.
" Strong C# .NET Sills
" Good nowledge of Unix, Linux
" Strong programming sills in C# with experience developing highly performant multithreaded applications.
" Good Database sills
" Comfort with basic Math and Statistics
" Experience with Equity and Futures execution venue and some exposure to Maret Microstructure
" Some nowledge of Low latency Maret Data
" nowledge of Index &amp; ETF composition data
" Some understanding of Futures, ETFs, Swaps
" Some understanding of Liquidity Transformation
" Theoretical Pricing
" Algorithmic Trading and Hedging Strategies
" Basic nowledge of Financial Modeling and Forecasting
" Woring nowledge of Machine Learning algorithms is a nice-to-have
" Woring nowledge of Quantitative Bac-testing with Matlab, R, or python is useful</t>
  </si>
  <si>
    <t>Sr Business Data Analyst SAP, SU, Supply Chain</t>
  </si>
  <si>
    <t>Business Data Analyst - long term consulting role with our Fortune 100 client.
You will be joining our team of 50 professionals .
No 3rd party candidates will be considered
You will wor under the supervision of the NA &amp; Global Customer Product Line
Owner and support the execution of Global Customer and E-Commerce strategy,
data platform architecture, and integration of new customer data intoclients
data ecosystem.
Requirements:
A passion for data and a deep rooted belief on the value data can bring
to an organization
A passion for eeping up with industry and technology trends
Experience in customer &amp; product sales data integration for Customer &amp;
Sales Analytics is a must.
Experience with Financial metrics, SAP SD, COPA, FI, ECC, SAP BW
Experience in woring with APIs for data integration.
Hands-on experience with data visualization tools (Tableau / Power BI /
Qli)
Strong experience with SQL, ETL tools, programming languages (Python) is
an asset.
Experience in one or more database technologies (e.g. Oracle, MySQL/MS
SQL, PostgreSQL) and
utilizing cloud-based technologies and platforms (e.g. AWS, Azure, Google
BQ)
Strong leadership and communication sills
Self-motivated and can wor with minimal guidance
Proven ability to create clear, detailed, concise documentation and
recommendations -- including best practices documentation, roadmaps, and
production schedules.
Proactivity in identifying competing requirements and navigating towards
an accepted solution across a large number of cross functional
staeholders.
Strong collaboration and ability to partner with cross functional team is
a must.
Able to communicate complex technical concepts and ideas in a simple,
organized business language to clients and management
Ability to manage multiple projects and schedules
nowledge of agile methodology is a plus
Results-oriented, high energy style and drive to succeed
Bachelor's degree in Computer Science, Computer Engineering, IT, or
related technical field is required.</t>
  </si>
  <si>
    <t>About us
National Grid is hiring a Senior Data Analyst for our Gas Planning and Design Engineering department in Greenpoint (Broolyn), NY.
Every day we deliver safe and secure energy to homes, communities, and businesses. We are there
when people need us the most. We connect people to the energy they need for the lives they live. The
pace of change in society and our industry is accelerating and our expertise and trac record puts us in
an unparalleled position to shape the sustainable future of our industry.
To be successful we must anticipate the needs of our customers, reducing the cost of energy delivery
today and pioneering the flexible energy systems of tomorrow. This requires us to deliver on our promises and always loo for new opportunities to grow, both ourselves and our business.
Job Purpose
Develop and build on existing relational database systems and data visualizations to enhance business processes including processing invoices, performance metrics and financial reports.
ey Accountabilities
Position Responsibilities (including but not limited to):
Design and develop reports and dashboards
Wor with large datasets to import, cleanse, and analyze data
Identify opportunities to improve processes using tools such as Excel (VBA), Microsoft Access, Filemaer and/or PowerApps
Distribute your nowledge with others throughout the organization through training programs
Understand the importance of building relationships across internal teams within the company to get projects completed
Prepare business analysis to understand the business requirements within the business and propose reliable solutions
Qualifications
Bachelor of Science in Information Systems/Information Management/Computer Science or a related field required
1+ years of experience in analysis and/or software development
1+ years of experience in database programming, data cleaning and query creation.
1+ years of Python/R experience
1+ years of experience with a data visualization tool such as Power-BI/Tableau
1+ years of experience with a rapid development tool such as Filemaer/Access/ or PowerApps
1+ years of experience with manipulating and creating relational database systems
Valid drivers license required with a safe driving history that meets National Grids Safe Driver policy.
More Information
This position has a career path which provides for advancement opportunities within and across
bands as you develop and evolve in the position; gaining experience, expertise and acquiring
and applying technical sills. Internal candidates will be assessed and provided offers against
the minimum qualifications of this role and their individual experience.
National Grid is an equal opportunity employer that values a broad diversity of talent, 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</si>
  <si>
    <t>Data Analyst - Cardiac Cath Lab
Req #: 0000048995
Category: Nursing
Status: Full-Time
Shift: Day
Facility: RWJBarnabas Health Corporate Services
Location:
Cardiac Surgery Admin, 95 Old Short Hills Road, West Orange, NJ 07052
Job Summary:
The Cardiac Cath Lab Data Coordinator is primarily responsible for abstracting data from the electronic medical record and using proprietary software to enter data into specific cardiac registries. The candidate must be detail oriented, committed to high quality data abstraction, meet quality and productivity standards, function well independently and wor well under time constraints to ensure deadlines are met.
Essential Functions:
Tracs and validates data accuracy and timeliness in accordance with specific registries.
Performs quality assurance tass such as inter rater reliability (IRR) and validation tass through audits as assigned.
nowledge base must remain current regarding all registry updates and definitions including, but not limited to glossary specifications changes and additions.
The individual will be an integral part of the Cardiac Cath team attending meetings as required and participating on committees as needed.
Leveraging data abstraction and registries will assist in driving performance improvement efforts and reduce variation.
This individual will serve as an educational resource and subject matter expert to the professional staff, which will improve their understanding of required data required by registries.
Job Requirements:
Must be an Registered Nurse licensed in New Jersey with 3 years of recent Cath Lab experience.
nowledge of cardiac anatomy and disease process is preferred.
Basic computer sills, that include the navigation of several electronic databases (Cerner, Allscripts, Epic, Excel, Lumedx, MERGE).
Excellent communication sills is a must serving as an educational resource on the Cardiac Cath registry for internal and external audiences as needed.
Ability to wor remotely several days a wee but travel to specific hospitals is required.
Hours are flexible.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Additional Information:
We offer a great wor environment, competitive rates and excellent benefits, including:
Medical/Dental/Vision plans
401 ()
Vacation/Personal/Holiday/Sic Time Off
Short &amp; Long Term Disability
Basic Life &amp; Accidental Death Insurance
Tuition Reimbursement
Health Care/Dependent Care Flexible Spending Accounts
RWJBarnabas Health is the most comprehensive health care delivery system in New Jersey and the state s second largest private employer with more than 32,000 employees, 9,000 physicians and 1,000 residents and interns. The system includes eleven acute care hospitals, three acute care children s hospitals and a leading pediatric rehabilitation hospital (Children s Specialized Hospital).
RWJBarnabas Health is an Equal Opportunity Employer
Company Description:
Barnabas Health is New Jerseys largest integrated health care delivery system, providing treatment and services to more than two million patients each year. Throughout Barnabas Health, our dedicated physicians, nurses, and health professionals are committed to providing the highest quality of patient care and health education to the community and region.
Barnabas Health offers a broad depth and breadth of services and is one of the leading health care systems in the nation, receiving widespread recognition for clinical excellence and patient safety. Barnabas Healths networ includes seven acute care hospitals, two childrens hospitals, a behavioral health center, including a statewide behavioral health networ, ambulatory care facilities, geriatric centers, specialized womens health services, and comprehensive home care and hospice services. Our 5,200 doctors and 21,000 employees deliver top quality care to 1.5 million outpatients, 220,000 inpatients, and 540,000 Emergency Department patients, and deliver 20,000 babies each year.
We want our patients and their families to now that they can expect the highest level of care, delivered cost-effectively, wherever they see the name Barnabas Health. Each Barnabas employee contributes to a culture of responsibility, improvement, and quality at every one of our facilities, every day.</t>
  </si>
  <si>
    <t>Business Analyst/Data Analyst - Capital Marets Data</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</si>
  <si>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baning and credit, corporate and investment baning, securities broerage, transaction services, and wealth management. The Capital Marets Data Strategy team is building a next generation Data Fabric to solve the evolving Business, Analytical and Regulatory needs of a Major Global Ban's Client. The Fabric will bring together disparate data sources for the Global Marets Institutional Clients organization and enable industry-leading analytics, client reporting, regulatory, surveillance, supervisory reporting(s) and data science solutions. One of the data sources ndash Maret Data will support Transaction Monitoring capability within the 1st Line of Defence (1LOD) to ensure appropriate ris-based global coverage of maret manipulation and abuse behaviours, complementing the 2nd Line of Defence (2LOD) Trade Surveillance function. The ideal candidate will have some Financial Services nowledge as well as a deep bacground in dealing with Maret Data across asset classes lie Equities, Rates, and FX etc. Experience woring with nown Maret Data vendors lie Reuters, Bloomberg etc. is a huge plus. The candidate will wor closely with the product owner, other Business Analysts, Internal partner system teams, System Architects, Data Scientists and core developers. Strong analytical and staeholder management sills are essential to help integrate Maret Data with the Architecture. Please see our complete list of jobs at www.rmscorp.com</t>
  </si>
  <si>
    <t>Job Description
Daily price capture &amp; validation of all investment types.
Produce and analyze valuation movements within client portfolios on a daily basis.
Review of price confirmation collection within department.
Analyze price movements against maret expectations.
Provide subject matter expertise support to downstream teams and clients.
Liaise with pricing vendors, broers and clients to resolve issues and minimize ris.
Qualifications
1 to 3 years asset pricing or fund accounting experience
Pricing vendor nowledge, i.e. Bloomberg, Reuters
nowledge of industry activities, particularly corporate actions, index tracing and stoc marets and fixed income
products
Understand the effect that changes in prices and other data elements have on the maret value of an account and be
sensitive to these changes.
Self motivated and proactive with the proven ability to wor accurately and under pressure to meet deadlines.
Demonstrate an understanding and interest in stocs, bonds, options, and financial marets and products.
Intermediate to Advanced MS Excel sills, including pivot tables and v-loo ups.
Strong database/SQL nowledge a plus
Mathematical mindset demonstrating strong numerical sills.
Familiarity with statistical analysis and time series data
Strong analytical/problem solving sills and attention to detail.
Demonstrate ability to effectively communicate within a team environment and interact across departments.
Demonstrate customer focus and follow-up sills.
Ability to wor independently and multi-tas in a fast paced environment.
The role holder will be required to operate flexible woring hours to cover early starts and/or late finishes as demanded
by the business.
Bachelor degree with preference in Computer Science, Engineering, Finance, Accounting, or Economics.
JPMorgan Chase &amp; Co. offers an exceptional benefits program and a highly competitive compensation pacage.
JPMorgan Chase is an equal opportunity and affirmative action employer Disability/Veteran.JPMorgan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baning, consumer and small business baning, commercial baning, financial transaction processing and asset management.
We recognize that our people are our strength and the diverse talents they bring to our global worforce are directly lined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mae reasonable accommodations for applicants' and employees' religious practices and beliefs, as well as any mental health or physical disability needs.
Equal Opportunity Employer/Disability/Veterans</t>
  </si>
  <si>
    <t>Strong Healthcare Domain bacground Collects, analyzes and interprets provider data. Provides ad hoc reporting, querying data and creating usable reports. Experience woring with EMR's, Athena, Provider Data experience is must Hands on experience analysing large complex databases, t-SQL. Must have excellent written and verbal communication sills, good documentation experience.</t>
  </si>
  <si>
    <t>St. John's Episcopal Hospital is recruiting for a Data Analyst, Quality &amp; Patient Safety. This is a non-union position, full time days and offers, benefits, tuition reimbursement, paid time off, etc.
Job Description:
The Data Analyst for Quality &amp; Patient Safety reports directly to the Manager of Quality &amp; Patient Safety department. Will serve as a ey member of the Quality &amp; Patient Safety department to facilitate and manage data from various sources and produce comprehensive analysis. The Date Analyst will coordinate databases and monitor for requirements as needed. Must be able to wor with minimal supervision.
Duties include but are not limited to:
Serves as ey operative and wors closely with the IT department to ensure timely and accurate e-CQM and Midas Reporting.
Serves as the NYS Health Commerce System Coordinator for the facility. Maintains accounts and manages requests from the NYS DOH.
Collects and analyzes data. Develops written reports of findings. Assists in data analysis including development of graphs, quality dashboard, flowcharts, analysis tools including FMEA and scorecards, as requested. Supports performance improvement initiatives through the hospital, including data collection, validation and reporting.
Ensures timely generation, validation and submission of accurate performance data to designated regulatory agencies and government entities as required including HCAHPS, LiveON NY, Leapfrog, AHRO and Quintiles GWTG.
Manages the day to day operational aspects of assigned projects to include, but not limited to , Timeliness, Measurements, Efficiency of activities, Coordination, Communication of issues, Fully detailed wor plans.
Bachelor's Degree
Excellent Communication sills
Strong analytical sills
Strong Microsoft Office
E O E</t>
  </si>
  <si>
    <t>Far Rocaway, NY</t>
  </si>
  <si>
    <t>This is an outstanding 2 year contract opportunity with our client, a well-respected maret leader, located in Lae Success, NY. Job responsibilities require that the QA Data Analyst meet the critical job demands, including but not limited to, the following ey areas:
Confirm the accuracy of initial import of data involving thousands of records
Confirm the accuracy of various data updates and extracts, which involves understanding the logic of complex queries/stored procedures based on requirements, writing appropriate test queries, and executing them to verify the logic and data
Wor closely with business partners and the application development team in eliciting project requirements to create test cases
Review requirements specifications and identify gaps and inconsistencies
Wor closely with development engineers, business analysts, and other QA team members to identify, report, and troubleshoot defects; verify problem fixes in a detailed, efficient, and timely manner
2+ years(TM) of very strong experience in database testing with the ability to understand, write, and execute very complex SQL queries, and understand the logic of stored procedures
1 + years experience woring with T-SQL, or ANSI-89 / ANSI-92.
Intermediate level T-SQL to include thorough understanding of the following concepts:
o Aggregates: COUNT, SUM, MAX/MIN, DISTINCT, GROUP BY, HAVING
o JOIN
o UNION vs UNION ALL
o NULL handling
o Sub queries: IN, EXISTS, and inline views, Correlated Subqueries
o Constraints, Primary eys, foreign eys, defaults
o Error trapping
o Transactions
o Indexing
o Advanced stored procedures and user defined functions programming
o Triggers
Should have at least 3 + years experience in a Software QA role understanding the entire software life cycle and various QA/testing methodologies/techniques
Excellent verbal and written communication sills; Excellent analytical and organizational sills; Strong deductive reasoning
Ability to multi-tas and wor separate projects in a fast paced &amp; dynamic company environment and extremely tight timelines
Demonstrated ability to wor independently with limited direction or as part of a team
THIS POSITION IS OPEN TO W-2 CANDIDATES ONLY. NO THIRD PARTIES PLEASE.</t>
  </si>
  <si>
    <t>Sr Data Analyst for Customer Based ManagementJob ID: 2020-24271Location:Long Island City, NY 11101Altice USA (NYSE: ATUS) is one of the largest broadband communications and video services providers in the United States, delivering broadband, pay television, telephony services, proprietary content and advertising services to approximately 4.9 million Residential and Business customers across 21 states through its Optimum and Suddenlin brands.From high-speed broadband and ultra-HD video, to digital advertising solutions, local news and voice offerings, we are maing connections possible around the country -- to businesses, to consumers, to communities, to schools, to hospitals, and everyone in between.OVERVIEW OF ROLEThis position is responsible for supporting the Director, CBM Operations Analysis in all Customer Base Management budget and forecast planning and analysis, particularly for B2B. This includes building and maintaining planning models for disconnects, retention PIs, promotional roll-offs, rate events and more. It will require collaborating with the rest of the CBM Analytics team for data sourcing, validation, and integrity. Building refined, flexible, simple and transparent models, thereby reducing cycle times, to produce plans in compliance with organizational timelines will also be extremely important for success. In addition, collaboration with ey strategy and operational CBM resources to develop and model impacts of strategy decisions will be essential. Reporting on performance relative to established plans and insights into variance drivers will also be critical for success in this role.This role will be responsible for:* Manage end to end planning process for CBM, including disconnects, retention, promotional roll-offs and rate events.* Compliance with organizational timelines.* Assess appropriateness of all modeling on a regular basis and revise as necessary to improve accuracy, efficiency and clarity.* Proactive reporting to internal customers on daily, weely, monthly trends vs plans.* Meaningful variance analysis explaining misses to plans and trends.* Highlight areas of ris to plans and provide recommendations/guidance for mitigation.* Provide guidance on strategic decision maing through analytical evaluation and holistic CBM impacts.* Prioritize and balance multiple projects while fielding frequent ad hoc requestsMeasurements of Success/PIs:* Churn by category, customer segment and mix* ARPU growth* Relationship NPS* Reduced cycle times for acquiring data and delivering analysis and reportingReports to:Reports to Director, Customer Base Management Operations AnalysisManages:0 direct reportsQUALIFICATIONS* 2+ years of experience in a financial or analytical role* Bachelor's degree in finance, business or related field.* Financial modeling experience is essential* Intermediate Excel experience* Intermediate PowerPoint/presentation experience* Tableau or related Business Intelligence Tool experience* Alteryx Designer experience a plus* Intermediate SQL experience a plus* Intermediate experience transforming large data sets into concise, meaningful information* Meticulous attention to detail building in mechanisms to ensure zero defects in all deliverables.* Intermediate analytical sills, and the ability to analyze qualitative and quantitative data* Ability to wor in a fast-paced environment under tight deadlines* Solid business and financial acumen* Willingness to see opportunities to develop and execute plans that drive improvement and efficiency* Tireless desire to expand nowledge base and sill setAltice USA is an Equal Opportunity Employer committed to recruiting, hiring and promoting qualified people of all bacgrounds regardless of gender, race, color, creed, national origin, religion, age, marital status, pregnancy, physical or mental disability, sexual orientation, gender identity, military or veteran status, or any other basis protected by federal, state, or local law.Altice USA, Inc.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 authorization, FCRA-compliant bacground screening, human resource administration and compliance with federal, state and local law.Can't find the job you're looing for?Join our Talent Community and receive job alerts when we have new opportunities that match your interests.Share This Page</t>
  </si>
  <si>
    <t>Overview
The Data Analyst is a part of the Ris and Regulatory Applications group within JRI-A. This individual is responsible for managing IT projects, and providing specifications, configurations, test plans and test scripts for complex technology initiatives. This role participates in the design, build and implementation of Ris and Regulatory Reporting platforms in collaboration with technical development teams. Also coordinates wor efforts to address functionality enhancements, application updates and application performance issues. Provides technical nowledge and expertise when developing solutions to meet complex business requirements. Reports to the Head of Ris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 Sumitomo Mitsui Baning Corporation ("SMBC") by asset size and a Fortune Global 200 company offers a broad range of financial services, primarily baning-related.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
Responsibilities
Completes projects or assigned tass in accordance with defined project management methodology.
Designs and implements regulatory reporting projects and data interfaces.
Wors with business leaders to write and obtain approval for business requirements documents (BRDs) and project requirements document as needed.
Prepares detailed specifications from which programs are developed and coded.
Ensures programs meet standards and technical specifications, performs technical analysis and component delivery.
Collaborates with functional teams (e.g. Application Architecture and Information Security) to understand how changes affect current and future applications/systems/functions; ensures effective implementation and communication of those changes throughout the project lifecycle.
Performs impact analyses to identify the impacted areas and develops the required tests/tests sets for the required build; ensures policies and procedures are followed for testing new technology.
Provides strong vendor management by coordinating initial contracts, resolving issues, maintaining communication, accountability and financial discipline.
Research various data sources to identify required data for Regulatory Reporting requirements.
Ability to gain buy in and support of staeholders on data requirements for regulatory reporting.
nowledge and proficiency in BHC/IHC regulatory reporting, in particular, FRY 15.
Demonstrated experience designing PL SQL/ETL and integration to reporting platforms.
Formal project management expertise and nowledge of project management methodology/SDLC/PLC/Agile processes in IT financial services environments.
Expert understanding of data quality and data lineage.
Detailed, thorough, diligent individual with robust data analysis, customer service and time management sills.
Excellent verbal, written and interpersonal communications sills.
Highly collaborative with ability to wor in a culturally diverse and team oriented environment.
Understanding of financial products including loans, leases, collateral, derivatives.
Understanding of baning including payments, direct deposits. etc..
Qualifications
6 + years' experience at a financial institution woring in Capital Marets and woring on IHC/BHC formation projects.
BA / BS in Computer Science or Finance or comparable discipline required. Preferred: MA / MS / MBA.
Software Systems / Programming Languages.
PL SQL and/or T SQL development.
Familiarity with IBM Datastage, Familiarity with IBM Infosphere Information Analyzer, and Governance Catalogue.
#LI-CG1</t>
  </si>
  <si>
    <t>Sumitomo Mitsui Baning Corporation (SMBC)
3.4</t>
  </si>
  <si>
    <t xml:space="preserve">98-114 </t>
  </si>
  <si>
    <t>Founded in 1984, Geller &amp; Company is a premier strategic financial and advisory firm serving high net worth individuals and families, corporations, non-profits and foundations. Headquartered in Manhattan, Geller &amp; Company employs more than 500 professionals to help shape and drive our client‚Äôs financial strategies. Our team wors closely with clients to understand their needs and deliver a tailored suite of services including strategic CFO Consulting, Financial Reporting and Accounting, Technology, Wealth Management and Family Office Services.
Geller‚Äôs ey client is a leading multi-billion dollar financial services company that outsources its finance organization to Geller. This includes financial planning, analysis and reporting; budgeting and forecasting; and accounting and tax wor, with strategic and operational oversight of compensation, capital expenditures, real estate and other worldwide areas. Geller provides world-class finance, accounting and strategic outsourced solutions to CFO‚Äôs and other senior-level financial decision maers.
Senior Financial Analyst - Enterprise Data
Your Impact:
Supporting FP&amp;A function by preparing management reporting and analysis for all expenses, headcount, allocations, and business unit product P&amp;Ls.
Liaising with corporate FP&amp;A on business group performance vs. business plans and business metrics.
Partnering with the business across Product, Operations, and Sales to develop the annual operating budget including operating expenses, headcount, compensation and capex.
Synthesizing large amounts of raw data and financial information to communicate a meaningful story to business partners.
Acting as a ey contact for the CFO team to the business and across the organization for financial data requests and ad-hoc analysis.
Manage the general ledger hierarchy for new product codes, cost centers and business areas.
Monitoring the monthly close process as it relates to expenses and headcount.
Preparing monthly and quarterly financial information for Management discussing year to date performance against business plan and financial outloo.
Developing processes and tools to identify automation opportunities and improve efficiency of CFO team.
Ensuring compliance with applicable internal and external accounting standards and financial policies.
What you‚Äôll offer:
Bachelors in Accounting or Finance.
Approximately 6 to 10 years of Finance experience with at least 3 years in a finance role supporting a business unit.
Strong quantitative, financial, and analytical sills.
Ability to be flexible and adapt to changing priorities and deliverables in a fast-paced environment.
Strong organizational, written and interpersonal communication sills are essential.
Strong Excel and PowerPoint sills and comfortable woring with large data sets and various systems.
Experience with SAP, Business Warehouse, and Hyperion
We‚Äôd love to see:
Familiarity with the Bloomberg terminal
Comfortable with learning new systems
Why join Geller &amp; Company?
Opportunity to scale your experience beyond the scope of your role
100% funded health, vision, and dental insurance
401 plan with company match
Generous PTO and paid holidays
Philanthropic opportunities
A wide variety of free and healthy snacs available all day in our caf√©
Discounted health club reimbursement
What's next?
If this sounds lie you, apply today and Talent Acquisition will review your application and get in touch if there is match.
Geller &amp; Company is an equal opportunities employer. We do not discriminate on the basis of race, religion, color, national origin, gender, sexual orientation, age, marital status, veteran status, disability status, or caregiver status.</t>
  </si>
  <si>
    <t>The Senior Business Consultant will be involved in the strategic planning of an engagement or helping the client mae decisions about their future IT direction. Once a project has begun, the Senior Business Consultant will facilitate ey requirements with staeholders and customers using standard and User Experience techniques. The Senior Business Consultant may be responsible for functional designs, detailed designs and system mapping, wireframes, requirement specifications, and prototypes. Responsibilities 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Wors closely with client management to identify and specify complex business requirements and processes. Researches and evaluates alternative solutions and maes recommendations. Top three sills Data Catalog, Informatica IDC, Informatica EDC Build stitching linage inside data catalog tool bull Must have nowledge of lineage and financial industry, technical metadata layer bull ASG DI or shade tool, IBM ISGWatson, Informatica IMM or ECD (data lineage tools) Sills Needed for Application Analyst ASG Rochade, BecubicData LineageData Stitching.</t>
  </si>
  <si>
    <t>Senior Maret Data Content Acquisition/Procurement Analyst</t>
  </si>
  <si>
    <t>Job PurposeIntercontinental Exchange Inc. (ICE) is a leading global financial information services provider with an established trac record of providing mission-critical, high quality financial information and value-added services, including real-time data, pricing and reference data, fixed income evaluations, security and portfolio analytics and customized financial information portals and terminals.We see highly motivated candidates for an opportunity to join the Content Strategy &amp; Acquisition team which supports ICE's maret data content requirements, procurement and analysis. The primary responsibility of this position will be to support the content acquisition process and strategy at ICE by managing contract reviews &amp; negotiations with focus non-exchange maret data providers.Responsibilities* Coordinate with business staeholders on content requirements and strategy* Review, negotiate and process license agreements to ensure broadest content use at the lowest possible price* Negotiate and process amendments to existing maret data agreements* Coordinate with Finance on content acquisitions, fee changes and budget forecasting* Manage commercial relationships with maret data providers as required* Communicate and interpret rights based on license agreements, exchange policies and other rules, and promote rights management best practices* Act as Subject Matter Expert on maret data used throughout firm and leverage that nowledge accordingly to shape and support ICE's content strategy* Manage and/or participate in content related projects &amp; initiatives* Participate in industry conferences and worshopsnowledge and Experience* Advanced understanding of maret data and the financial marets* Excellent communication sills* 5+ years of experience negotiating commercial agreements and strong negotiation sills* 5+ years of contract administration experience* Relationship management experience* High proficiency in Microsoft Office* Familiarity of real time business use cases, end-of-day business use cases, and derived data use cases* Prior experience with a maret data vendor and/or maret data management within a financial institution encouragedIntercontinental Exchange, Inc. is an Equal Opportunity and Affirmative Action Employer. All qualified applicants will receive consideration for employment without regard to race, color, religion, gender, sexual orientation, gender identity, national origin or ancestry, age, disability or veteran status, or other protected status.Additional Information* Job Type: Standard* Schedule: Full-time</t>
  </si>
  <si>
    <t>The Senior Business Analyst, Data Management will be part of a team focused on the design, development and delivery of ey operating metrics across the Plymouth Roc enterprise.
Essential Functions and Responsibilities:
Align metrics across the enterprise and document associated business logic and definitions.
Effectively manage projects of high complexity and maintain documentation of ey decision points.
Analyze needs of various business staeholders to identify and implement the best solution.
Coordinate business &amp; IT data project discussions.
Design and implement test plans.
Validate data quality against business requirements.
Conduct post-release / post-implementation testing.
Ensure that datasets are maintained according to best practices.
Maintain a comprehensive library of technical terminology and documentation.
Build relationships and provide excellent customer service to internal and external business partners.
Ensure that the final product satisfies the requirements and meet end-user expectations.
Spot areas for improvement to enhance the team‚Äôs efficiency.
Qualifications and Education:
A Bachelor's degree from an accredited four-year college or university.
Understanding of and experience within the insurance industry is required.
Property and casualty industry experience preferred.
Expert SQL sills and experience with a data visualization / BI tool (Tableau).
Proficient woring nowledge of Microsoft Office Suite products specifically Excel.
Excellent verbal and written communication sills.
Ability to communicate effectively to both technical and non-technical audiences.
Analytical and problem-solving abilities, with een attention to detail.
Demonstrate strong organizational and time management sills in a project-based environment.
Ability to prioritize wor independently, ensuring accuracy while meeting rigid deadlines.
Confidence in taing ownership of challenging business issues, maing decisions with limited or incomplete data and seeing issues through to resolution.
About the Company
The Plymouth Roc Company and its affiliated group of companies write and manage over 1.4 billion in personal and commercial auto and homeowner‚Äôs insurance throughout the Northeast and mid-Atlantic, where we have built an unparalleled reputation for service. We continuously invest in technology, our employees thrive in our empowering environment, and our customers are among the most loyal in the industry. The Plymouth Roc group of companies employs more than 1,800 people and is headquartered in Boston, Massachusetts. Plymouth Roc Assurance Corporation holds an A.M. Best rating of ‚ÄúA-/Excellent‚Äù.</t>
  </si>
  <si>
    <t>Plymouth Roc Assurance
3.4</t>
  </si>
  <si>
    <t>Our client, one of the most reputable food manufacturing companies, is seeing a temporary to permanent Data Analyst to wor directly with the Warehouse Director and Supply Chain team.
Salary/Hourly Rate:
25 ‚Äì 30/hr DOE
Position Overview:
The Data Analyst will be the main point of contact for all tracing, managing, cost maintenance, inventory and deliveries for their 5 domestic distribution centers.
Responsibilities of the Data Analyst:
Maintain communication with couriers for logistics
Trac inventory of warehouses
Warehouse PI consolidation
Creation of IOP &amp; SOP‚Äôs
Create reports to trac metrics
Create Purchase Orders
Follow up with finance for payments for distribution centers
Qualifications for the Data Analyst:
Must have experience with Excel and SAP
Ability to wor independently and good communication sills
Position will require roughly 25% travel down the road
Prior experience with PI‚Äôs and reporting
Education Requirements:
Bachelor‚Äôs Degree is preferred
Benefits:
Eligible for Atrium Care Pacage
The post Data Analyst appeared first on Atrium.</t>
  </si>
  <si>
    <t>elly</t>
  </si>
  <si>
    <t>Technical Business Analyst with Retail Baning and Large Data Program</t>
  </si>
  <si>
    <t>Job Title: Technical Business Analyst with Retail Baning and Large Data Program
Location: NYC, NY
Duration: Full Time
Candidate should have good nowledge in Retail baning concepts with clear understanding of life cycle and terminologies of 2-3 products.
Expert in requirements gathering and drafting BRD, FRD, Test Scenarios / Cases.
He/she should have wored in handling data, preparing reports using Excel or any other data tool.
He/she should be able to handle staeholder communication in a very clear and precise manner.
He/she should have good nowledge in basicSQL queries and data extraction using SQL.
Candidate should be a team player.</t>
  </si>
  <si>
    <t>Overview
Role: Sr. Tableau Consultant
Wor location: Whippany, NJ
Duration: 6 Months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server based databases in development and test environments including database software installation, database creation, performance and capacity design, bacup and recovery design, security design.
Qualifications: 3-9 years experience, Bachelor's Degree.
Should be proficient in Software Engineering Techniques, Software Engineering Architecture, Software Engineering Lifecycle and Data Management.
Should have progressing sills in Business Analysis, Business nowledge, Software Engineering Leadership, Architecture nowledge and Technical Solution Design.
5-8 years experience in Tableau
Lead engagements with business staeholders to identify and define analytics use cases with hypotheses for measurable business value
Identify and define leading PI's and variables to target business outcomes and goals
Create dashboard designs (wireframes) and product features to mae dashboards outcome-driven and actionable
Create interactive dashboards and visualizations leveraging Tableau based on PI definitions and dashboard designs
Design and build performance-optimized Tableau data extracts
Deliver transformative solutions to clients via adoption best practices and promotion of an analytics culture
Provide thought leadership in data space
In the COMMENTS include:
Legal name:
Phone #:
Email address:
Daily Rate:
DOB (Date and Month) :
Sype ID :
Location (City and State):
Relocate:
Availability to start:
Visa type and expiration:
Hiring Status: C2C/W2/1099
Open for CTH:
Timeslots for phone conversation:
Timeslots for WebEx/video interview :
Summary:
Thans Regards,
Syed Raza
Des Number: 585 - 532 - 7200 Extension 9002
687 Lee Road, Suite 250, Rochester, NY 14606
Email : Syed.j@avanitechsolutions.com
Email: syed_j@iic.com
Gmail hangouts: syedraza199025@gmail.com
www.iic.com
www.avanitechsolutions.com</t>
  </si>
  <si>
    <t>Description
Data Services Lead Analyst -PM/BA/DA
Title Vice President
Salaried plus Benefits
Location: Tampa or Buffalo
No Third Parties/No Sponsorship
====================================
Respond to:
The Data Services Lead Analyst is a strategic professional who stays
abreast of developments within own field and contributes to
directional strategy by considering their application in own job and
the business. Recognized technical authority for Secured Financing
Products, specifically Repurchase agreements. Developed communication
and diplomacy sills are required in order to guide, influence and
convince others, in particular colleagues in other areas. Significant
impact on the area through complex deliverables. Provides advice and
counsel related to the technology or operations of the business.
Responsibilities: Business Analyst and Project Manager Lead for
migrating systems associated with Secured Financing Transactions.
Products include Repurchase Agreements and Buy/Sells.
Meet with constituents to understand and document the business
requirements for the migration of these SFT products to a new bac
office clearance system.
Woring with a team of Finance, Operations, Front Office and
Technology professionals to build the requirements for a Global
Product Processor for all Repos and Buy/Sells. This single Product
Processor will cover the requirements for all regions and settlement
platforms.
Partner and drive Technology solutions including:
Own Business Requirement Documents (BRD)
Coordinate with business and technology partners throughout the SDLC
lifecycle
Oversee and steer functional requirements process with technology
partners
Oversee and write test scenarios and drive UAT planning and
implementation and data acquisitions
Coordinate and provide analysis and interpretation of UAT results
System / Enhancement rollout and training
Plan and develop cost analysis, design considerations, and
implementation timelines
Present ideas and recommendations to senior management
Mae strategic decisions as to future of infrastructure and process
decisions related to Data Quality initiatives
Qualifications:
8-10+ years of experience in business analysis, audit, financial
reporting, system integration, business transformation, project
management preferred
nowledge of Fixed Income, Equities, Derivatives Instruments,
Secured Financing; and some nowledge in accounting and financial
calculations, such as P&amp;L, dividends, coupons, accretion
Financial control and/or product control experience is a plus
Be able to manage project milestones and riss
Understand general ledger posting
Experience in system analysis and writing business and functional
specifications is a plus
Strong data analysis, data mapping and reconciliation sills
Excellent verbal and written communication sills, be proactive
and motivated individual
Excellent communication and analytical sills.
nowledge of Citi Infrastructure such as Bac Office, Clearance
and General Ledgers is a plus
Bachelors/University degree and / or equivalent experience</t>
  </si>
  <si>
    <t>The Data Analyst III supports the Medicaid Health Care Assessment Program by assisting in the analysis of Medicaid Special Projects, acquiring and analyzing data, and preparing reports. In this role you will also coordinate the design of software applications to enhance project quality and productivity; supports and enhances data analysis activities through database programming and statistical analysis. Duties include but are not limited to: Synthesize input from worgroup members to design data collection tools, sampling strategies, wor instructions, and data reports that meet internal and external customer needs. Develop, implement and maintain programs to extract information from various databases, analyze inter-rater reliability, calculate recurring statistics, and convert results into appropriate format for the department special project database(s) or reports. Serve as a SAS programming resource. Analyze statistical and epidemiological patterns of the data and provide written analyses reportsQUALIFICATIONS:* Strong analytical sills with the ability to prepare cogent analysis and reports using a variety of statistical, spreadsheet, and database programs, including but not limited to SAS, MS-Access, SQL.* Ability to clearly present qualitative and quantitative review/analysis findings to interested parties with various bacgrounds.* Ability to handle all aspects in the full cycle of research projects.* Ability to wor well independently and with moderate supervision.* Ability to relate well with technical and non-technical staff.EDUCATION &amp; EXPERIENCE:* Master's degree in Health, Statistics, Computer Science, or a related field, required.* Two (2) years' experience in health or similar research and/or evaluation that involved extensive use of SAS and Access in data transformation, management and analysis, required or Advanced SAS Certification.IPRO offers competitive salaries, comprehensive health and dental coverage.IPRO is an Affirmative Action/Equal Opportunity Employer. All qualified applicants will receive consideration for employment without regard to race, color, religion, sex, sexual orientation, gender identity, national origin, disability or protected veteran status</t>
  </si>
  <si>
    <t>Great Nec, NY</t>
  </si>
  <si>
    <t>Regulatory Ris Management Data Analytics and Reporting Analyst</t>
  </si>
  <si>
    <t>Role Profile: Regulatory Ris Management ‚Äì Data Analytics and Reporting Analyst Your Role As part of the Equities Americas Regulatory Ris Management team, you will be responsible for design and implementation of a data governance program for Equities transactional lifecycle data. This is an excellent opportunity to build out a framewor and governance program within an established team within the Investment Ban. The role will enable you to develop relationships with ey members of our product and technology teams, as well as woring with the respective control functions in developing a robust and sustainable data governance framewor. Your team You'll be woring in the Equities Regulatory Ris Management team. We are an Equities Front Office function focused on ensuring necessary processes exist to support compliance with relevant securities laws, rules, regulations, and internal policies. We wor with a number of internal areas, including Equities Sales and Trading, COO, Operations, Compliance &amp; Operational Ris Control, and IT. Role description ‚Ä¢ Engage on the development of a data governance process, procedures and guidelines, ensuring integration with Information Technology processes and policies. This requires coordination and collaboration across Business and Technology staeholders. ‚Ä¢ Deliver and maintain requisite documentation conforming to internal standards. ‚Ä¢ Coordinate with staeholders on various internal data initiatives, including business change initiatives. ‚Ä¢ Perform data analysis to measure and enforce high data quality standards. ‚Ä¢ Collaborate with IT staeholders to ensure completeness and accuracy of transactional lifecycle data. ‚Ä¢ Assist in Equities regulatory reporting deliverables including the implementation of the Consolidated Audit Trail (CAT) requirement. Participate in internal and external testing of CAT. ‚Ä¢ Troubleshoot issues to mitigate and resolve data quality concerns. ‚Ä¢ Wor collaboratively with Information Technology to ensure technology changes do not negatively impact downstream regulatory reporting requirements. ‚Ä¢ Wor with Compliance &amp; Operational Ris in responding to data intensive regulatory inquiries and regulatory examinations. ‚Ä¢ Wor with staeholders to identify and implement technology solutions in order to enhance surveillance and supervisory capabilities. Your Expertise ‚Ä¢ Ideal candidate would have a strong propensity for delivering on tight deadlines and be proactive and a self-starter. ‚Ä¢ 3-5 years experience in a technology or data management role. ‚Ä¢ Excellent verbal and written communication sills to effectively communicate with both business and technical teams. ‚Ä¢ Experience woring with data mining &amp; analytics technology solutions. ‚Ä¢ Able to apply a technical understanding to data in order to solve for complex business problems.</t>
  </si>
  <si>
    <t>The Office of the CIO, in BNY Mellon's Technology organization is focused on driving, executing, and optimizing the business of technology, and move toward a stable, resilient and efficient organization. The Specialist, Data and Reporting Analyst, IT Change Management will:* Understanding of either change management processes, project management, software development lifecycle or delivery lifecycle* Analyze change data and coordinate with incident owners to determine root causes of production incidents, identify incident themes and trends for future improvements* Analyze change data and create thematic analysis* Collect, aggregate, organize and analyze data from multiple disparate sources within the organization.* Ability to identify, analyze trends or patterns in complex data set and generate reports* Experience with leveraging advanced Excel and other analytical tools* Develop understanding of systems and data repositories to review and identify data quality gaps and problems.* Wor with data owners to cleanup data inconsistencies and incompleteness* Identify and define new process improvement opportunities based on identified resultsQualifications* Bachelor's degree in related discipline, or equivalent wor experience required* nowledge of ServiceNow, Business Objects, Qli, i.e. is preferable* 6-8 years of experience in data analysis* Experience in the securities or financial services industry is a plus* Strong interpersonal, data visualization, and communications sillsBNY Mellon is an Equal Employment Opportunity/Affirmative Action Employer.Minorities/Females/Individuals With Disabilities/Protected Veterans.Our ambition is to build the best global team - one that is representative and inclusive of the diverse talent, clients and communities we wor with and serve - and to empower our team to do their best wor. We support wellbeing and a balanced life, and offer a range of family-friendly, inclusive employment policies and employee forums.Primary Location: United States-New Jersey-Florham ParInternal Jobcode: 45122Job: RisOrganization: Office of CIO-HR18027Requisition Number: 2006423</t>
  </si>
  <si>
    <t>Bacfill Position Details:
Job Title:√ÇIBM√ÇDataStage Developer or√ÇData√ÇAnalyst
Location: Manhattan, NY
Duration: 24 months Plus
Mode of Interview: Only 1 Round Direct In-Person, So NY/NJ Locals required
√Ç
Description:
Required Sills:
Minimum 8 Years' experience in√ÇETL√ÇTools lie -√ÇIBM√ÇInformation Server 9.1/8.5/8.0.1,√ÇIBM√ÇWebSphere (Ascential)√ÇDataStage√ÇEE/8.0/7.5x2/7.5/7.1/390 Server and Enterprise Edition (Designer, Manager, Director, Administrator), Quality√ÇStage√Ç7.5/7.0, Meta√ÇStage, Profile√ÇStage, Informatica
Minimum 8 Years' experience in RDBMS lie - Oracle 8i/9i/10g,√ÇIBM√ÇDB2, SQL 2008/2008R2/2012/2014, SQL Server.
Minimum 8 Years' experience in Programming Languages lie - UNIX Shell Scripting, SQL, PL/SQL.
Minimum 8 Years' experience in Version Control Tool - Tortoise SVN 1.4.8
Experience in implementing√Çdatabase applications using wide range of RDBMSs lie Oracle 8i/9i/10g, DB2, SQL Server etc.,
nowledge of developing√ÇDataStage√ÇRoutines and Custom√ÇStages for special jobs, created Functions, Stored Procedures, Triggers using SQL, PL/SQL
Extensively involved in performance tuning the complex large√Çdata√Çloads and long running jobs to optimize run time, resource utilization and increase maintainability
Experience with√ÇData√ÇModelling, designing of the logical and physical√Çdata√Çwarehouse schema, including but not limited to implementation of full SDLC of√ÇData√ÇWarehousing Projects with Dimensional Modelling, Star Schemas, snow Flae Schemas, and Operational√ÇData√ÇStore
Experience with Experience with SQL 2012 on High Availability configuration, support, and troubleshooting
Experience with Performance tuning, Performance monitoring, Replication, Log shipping,√ÇDatabase Mirroring,√ÇDatabase capacity planning, Users and Role creation and monitoring
Experienced in woring in tight schedules meeting deadlines. Excellent wor ethics, self-motivated, quic learner and team oriented.
√Ç</t>
  </si>
  <si>
    <t>The Data Analyst III supports the Medicaid Health Care Assessment Program by assisting in the analysis of Medicaid Special Projects, acquiring and analyzing data, and preparing reports. In this role you will also coordinate the design of software applications to enhance project quality and productivity; supports and enhances data analysis activities through database programming and statistical analysis. Duties include but are not limited to: Synthesize input from worgroup members to design data collection tools, sampling strategies, wor instructions, and data reports that meet internal and external customer needs. Develop, implement and maintain programs to extract information from various databases, analyze inter-rater reliability, calculate recurring statistics, and convert results into appropriate format for the department special project database(s) or reports. Serve as a SAS programming resource. Analyze statistical and epidemiological patterns of the data and provide written analyses reports
QUALIFICATIONS:
Strong analytical sills with the ability to prepare cogent analysis and reports using a variety of statistical, spreadsheet, and database programs, including but not limited to SAS, MS-Access, SQL.
Ability to clearly present qualitative and quantitative review/analysis findings to interested parties with various bacgrounds.
Ability to handle all aspects in the full cycle of research projects.
Ability to wor well independently and with moderate supervision.
Ability to relate well with technical and non-technical staff.
EDUCATION &amp; EXPERIENCE:
Master‚Äôs degree in Health, Statistics, Computer Science, or a related field, required.
Two (2) years' experience in health or similar research and/or evaluation that involved extensive use of SAS and Access in data transformation, management and analysis, required or Advanced SAS Certification.
IPRO offers competitive salaries, comprehensive health and dental coverage.
IPRO is an Affirmative Action/Equal Opportunity Employer. All qualified applicants will receive consideration for employment without regard to race, color, religion, sex, sexual orientation, gender identity, national origin, disability or protected veteran status</t>
  </si>
  <si>
    <t>Reporting and Data Warehouse Business Systems Analyst - Will support the data warehouse project manager, acting as a liaison between development team and users in gathering requirements, translating those requirements into design, overseeing and participating in development, designing test plans and overseeing testing progress, and rolling out the product to users (including training and woring with them to ensure smooth transition). Must be results driven and wor well in a team environment. Ideal candidate will have the following: ¬∑ Experience in the development of reporting systems and front-end systems in the financial services industry. ¬∑ Ability to be "hands-on" when necessary with a variety of technologies (and quic ability to learn new technology) ¬∑ Demonstrated strong ability to learn the business quicly and communicate well with the users as well as the IT development and support teams. ¬∑ Ability to grasp financial/analytical concepts easily is required. ¬∑ Experience in the development of business intelligence solutions (strongly desired). ¬∑ Exposure to accounting systems, CRM systems, financial reporting and business intelligence tools a plus. Technology sills desired: Dimensional Database Modeling, DataStage or other ETL tool, Relational Databases/SQL (Oracle, SQL Server, MS Access), ErWin, experience with reporting tools (Crystal or Cognos) Desired Experience: 3 - 8 years (with 3 years directly applicable to web-based systems)</t>
  </si>
  <si>
    <t>Shepton Mallet, United ingdom</t>
  </si>
  <si>
    <t>Position Summary
A data management/analyst who enjoys woring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 remote for now, applicants should live in the Dallas/Fort Worth area.
Job Responsibilities:
Understand the needs and opportunities across our internal and external staeholders
Create, update, and distribute analytic reports on a recurring basis
Learn new data related sills and processes
Learn health care claim (UB04, HCFA 1500) formats and analysis
Share and teach sills to others on the data team
Wor as part of a larger team and helping other teams in achieving their goals
Continue to push the boundaries of what technology can do to empower our caregivers and clinicians to improve health outcomes for our patients
Requirements:
A College degree (required)
5+ years experience woring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t>
  </si>
  <si>
    <t>Sr. Data Analyst - RWE If you are a Sr. Data Analyst - RWE with experience, please read on! Top Reasons to Wor with Us We are an international healthcare consultancy specializing in end to end evidence development, optimization, and communication. The company's core competencies reside in Meta Research, Modeling, Data Analytics, Scientific Writing and Simulation Ris Analytics. Senior Management has over 50 years of life sciences experience woring in pharma, medical device, consulting, and academia. Through our integrated capabilities in data analytics, epidemiology, health economics, maret access and medical communications, we provide our clients with a competitive edge in this dynamic maret environment. What You Will Be Doing Responsibilities: - Report directory to the group Director, woring in teams to conduct real world data analyses for pharmaceutical, medical device and biotechnology clients. - Lead the design and execution of real world data analyses including development of statistical analysis plans (SAP) - Lead more junior analysts in the execution of project wor - Synthesize study results and translate into ey findings, interpret results in the context of product/maret/industry dynamics, and communicate results to clients. - Independently develop high-quality client deliverables in a timely manner - Collaborate with Client Leads and junior analysts, including regular participation in nowledge sharing, training and mentorship activities What You Need for this Position MUST HAVE: - MS or PhD in related field - 3+ years of data analysis experience with Real World Evidence (RWE) data - Advanced programming sills in SAS or R - Experience woring with claims, EMR, survey data - Pharmaceutical/Oncology industry experience NICE TO HAVE: - Tableau/Spotfire - Experience developing scientific communications (abstracts, posters) - HEOR data analysis experience What's In It for You - Competitive Salary DOE - 401() with match - Performance related bonus - Generous PTO - Comprehensive Benefits pacage So, if you are a Sr. Data Analyst - RWE with experience, please apply today! - Applicants must be authorized to wor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 In compliance with federal law, all persons hired will be required to verify identity and eligibility to wor in the United States and to complete the required employment eligibility verification document form upon hire.</t>
  </si>
  <si>
    <t>Hoboen, NJ</t>
  </si>
  <si>
    <t>I'm looing for a senior person 8+ years with migration experience and strong communication sills who is local to NYC-
Rate 90-100 hour c2c + Data Migration Lead/ Analyst
Our client, a major pension provider located in downtown NYC, is looing for a consultant for a long term engagement who is a Senior Data Analyst to profile source data and analyze, design, develop, and test functionality that will prepare data for migration to the new target system. The Senior Data Analyst will collaborate with staeholders (operational business managers, project managers, business analysts, subject matter experts and other members of the Data Readiness Team) to identify data issues that affect migration of data to the new target system and bridging of data between the legacy system and new system.
&lt;strong&gt;THE DAY TO DAY RESPONSIBILITIES:
With a high degree of independence and leadership sills provide the following:
Data Readiness Assessment
Data Migration Development
Data Issue Management
TECHNICAL SILLS YOU NEED TO GET THE JOB:
8 + years woring on Data Issues Analysis and Cleansing projects with progressively increasing responsibilities in Data Management is preferred.
5+ years woring with SQL Server Databases, and SQL. Includes solid T-SQL ad-hoc query coding sills along with solid understanding of Relational Database architectures
Advanced analytical sills with excellent organizational / multi-tasing sills
Certified Data Management Professional (CDMP) - Certification Programs from ICCP - (Institute for the Certification of Computing Professionals) is preferred
Certified Information Management Professional (CIMP) is preferred
OTHER SILLS REQUIRED:
Experience leading / facilitating woring sessionsalong with ability to manage a multi-dimensional, multi-project high pressure worload. Equally effective as an individual contributor, team member, or team lead
Ability to act as a Business Analyst and extract, document and analyze data based on feedbac from Subject Matter Experts.
Superior oral and written communication sills
nowledge of Pension Administration is a plus
Quality assurance of procedures / systems from a data perspective including data audits.
Demonstrated success in facilitating issue resolution.
Have participated in a diversified range of successful projects that demonstrate possession of required sills listed.
Ability to plan, resolve issues, deliver and document worshops / woring sessions
nowledge of structured project management and system development methodologies
Superior mathematical sills, able to wor with numbers, financial figures and statistics
√Ç
√Ç</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</si>
  <si>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trafficers, other targets actively pursued by our Civil Frauds unit who are engaged in systematic frauds perpetrated upon government agencies.Praescient Analytics is in search of a Senior Data Analytics Solutions Analyst to provide support for projects related to investigations and litigation cases. This includes managing projects from initiation to closure, developing deliverables and serving as a primary point-of-contact for attorneys, investigators, and case teams.Primary Responsibilities:* Gather a wide variety of data types from primary and secondary sources through diverse channels using a combination of methods that will be researched and employed by the Data Analytics Management team.* Develop, maintain, and enforce streamlined and efficient processes for project lifecycles, from collection through transformation of data; manage timelines, training, resources, and budgets; and will finalize or assist the Program Manager in the finalization of client deliverables.* Manage the collection, documentation, vetting and onboarding of data, provide direct support to the Data Analytics Engineer team on the database development and set up, and validate the population of data into the appropriate analytical tools.* Must have the ability to guide and assist Junior and Mid-level Data Analytics Solution Analysts as required.* Defining, developing, and communicating data analytics solutions to support the customer.* In this role you will tae the lead in woring with client case teams to identify their needs and jointly develop solutions through leveraging all available analytic and visualization options through the following:* Corresponding with ey staeholder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tass.* Ensuring successful completion of wor, timeliness of deliverables, and quality control.* Delivering the completed solution.Required Qualifications:* Bachelor's degree or equivalent* Minimum of 7 years of experience using analytics tools, methods, and visualization software.* Significant experience in one or more of the following tools is required: Tableau Software; IBM I2/EIA; IBM Analyst Noteboo; Database (SQL Server, Teradata, Oracle, PostgreSQL, MySQL); Programming and/or scripting (Python, R, Java); Natural Language Processing; Aster, Neo4j, or other graph databases; Amazon Web Services (AWS) cloud environment; and Other analytic and visualization tools.* Strong SQL experience is required. Deep understanding of database, ETL, and analytics tools and concepts.* Bacground in Law Enforcement, Data Science, Investigation, Data Analysis, Computer Information Systems, or Statistics.* Experience woring in AWS or other cloud environments.* Experience supporting federal agencies. Industry analytics/business intelligence nowledge including current industry trends, challenges, and data quality approaches. Must be able to wor independently and prioritize wor effectively, as well as to function as an effective team member in a local and virtual team development environment.Desired Qualifications:* The candidate should tae the initiative to attac new challenges and learn new sills independently.* Must be well organized and flexible.* Interested in a diverse sillset in data analytics and has current sills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Coworers that are motivated by pursuing excellence, rather than the prospect of personal gain* A worplace dedicated to supporting and bettering public safety and government agenciesBenefits:* Very competitive salary based on qualifications and experience* Comprehensive, Company paid United Health Care Medical for you and your family (We pay your premiums and deductibles)* 401() &amp; 4% matching* Travel &amp; performance incentives* 3 wees paid time off (plus Federal Holidays)* 5 annual training allowance* 500 boo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www.praescientanalytics.applicantstac.com/x/opening</t>
  </si>
  <si>
    <t>Primary Responsibilities
Installing, configuring, and implementing our proprietary product, in complex enterprise infrastructures to fulfill customer requirements
Manage upgrades and other changes and improvements to the product at client sites
Providing support to client‚Äôs installations support ticets from clients
Submit JIRA ticets to development team and manage client requirements
Becoming an expert on product and service offerings
Providing validation and readiness against technical and business requirements
Deliver onsite or web-based training sessions to customers
Compile technical documentation for project deliverables and implementation design
Serving as an ad-hoc technical resource to provide technical support, product demonstrations, and/or solution consultations
Implementing proposed technical strategies and solutions to satisfy customer business needs
Servicing various technical projects for internal purposes
Wor with development teams on new features and enhancements
Perform internal QA and UAT testing using in a testing environment that simulates client infrastructure
Sills Requirements
Ability to write and understand SQL query language
Familiarity with database fundamentals and transactSQL
nowledge of folder and share permissions (CIFS and NFS)
nowledge of SharePoint, Active Directory, and file shares
Expertise with Excel
Ability to write scripts in some administrative language such as VBScript or PowerShell
Strong interpersonal and communication sills; capable of training users writing basic documentation
Experience with Splun, CyberAr, Isilon, Hadoop, Varonis, NetApp, Microsoft Exchange, ETL tools a plus.
Job Type: Contract
Pay: 50.00 - 55.00 per hour
Schedule:
Monday to Friday
Wor Location:
One location
Wor Remotely:
Temporarily due to COVID-19</t>
  </si>
  <si>
    <t>Data Analyst - Cardiac Cath Lab
Req #: 0000048995
Category: Nursing
Status: Full-Time
Shift: Day
Facility: RWJBarnabas Health Corporate Services
Location:
Cardiac Surgery Admin,
95 Old Short Hills Road, West Orange, NJ 07052
Job Summary:
The Cardiac Cath Lab Data Coordinator is primarily responsible for abstracting data from the electronic medical record and using proprietary software to enter data into specific cardiac registries. The candidate must be detail oriented, committed to high quality data abstraction, meet quality and productivity standards, function well independently and wor well under time constraints to ensure deadlines are met.
Essential Functions:
Tracs and validates data accuracy and timeliness in accordance with specific registries.
Performs quality assurance tass such as inter rater reliability (IRR) and validation tass through audits as assigned.
nowledge base must remain current regarding all registry updates and definitions including, but not limited to glossary specifications changes and additions.
The individual will be an integral part of the Cardiac Cath team attending meetings as required and participating on committees as needed.
Leveraging data abstraction and registries will assist in driving performance improvement efforts and reduce variation.
This individual will serve as an educational resource and subject matter expert to the professional staff, which will improve their understanding of required data required by registries.
Job Requirements:
Must be an Registered Nurse licensed in New Jersey with 3 years of recent Cath Lab experience.
nowledge of cardiac anatomy and disease process is preferred.
Basic computer sills, that include the navigation of several electronic databases (Cerner, Allscripts, Epic, Excel, Lumedx, MERGE).
Excellent communication sills is a must serving as an educational resource on the Cardiac Cath registry for internal and external audiences as needed.
Ability to wor remotely several days a wee but travel to specific hospitals is required.
Hours are flexible.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Additional Information:
We offer a great wor environment, competitive rates and excellent benefits, including:
Medical/Dental/Vision plans
401 ()
Vacation/Personal/Holiday/Sic Time Off
Short &amp; Long Term Disability
Basic Life &amp; Accidental Death Insurance
Tuition Reimbursement
Health Care/Dependent Care Flexible Spending Accounts
RWJBarnabas Health is the most comprehensive health care delivery system in New Jersey and the state s second largest private employer with more than 32,000 employees, 9,000 physicians and 1,000 residents and interns. The system includes eleven acute care hospitals, three acute care children s hospitals and a leading pediatric rehabilitation hospital (Children s Specialized Hospital).
RWJBarnabas Health is an Equal Opportunity Employer</t>
  </si>
  <si>
    <t xml:space="preserve">48-96 </t>
  </si>
  <si>
    <t>HBITS-01-10711
Daily tass will include:
Communicate with vendors and provider offices regarding HL7 file specifications and testing information and answering initial questions.
Review and test data files from provider's Electronic Health Record (EHR) system to verify file formatting and completeness. This will include a combination of manual review and use of automatic software tools.
Wor with provider office and EHR vendor to address any issues or concerns with test file.
Assist provider office staff with data file submissions and addressing any questions or concerns that arise through data exchange.
Monitor data exchange jobs to review the status of files that have been submitted to NYSIIS, identify errors and follow-up with provider office/vendor.
Assist provider office/EHR with significant data quality or file format issues discovered in data file submissions.
Assist with the development and maintenance of materials documenting standard operating procedures for data exchange with NYSIIS.
Maintain MS ACCESS tracing systems and compile statistics regarding EHR vendor and provider associations with each other and their communications with NYSIIS.
Perform general data analysis and generate reports to support data quality improvement activities to maintain a complete, accurate, timely data set.
Develop and execute computer code required for data preparation and analysis; identify problems, and run standard data coverage reports.
Monitor data exchange jobs to review the status of files that have been submitted to NYSIIS, identify errors and follow-up with provider office/vendor.
Business Analyst
Analyzes an organization or business domain (real or hypothetical) and documents its business or processes or systems, assessing the business model or its integration with technology with distinct deliverables to a solution.
Senior 60-84 months: Candidate is able to wor independently, without assistance and provides guidance to others. May have an advanced education.
60 months experience in SQL/SQL TOAD
60 months experience with Excel
60 months experience in messaging standards (XML, X12, etc)
60 months experience in HL7 messaging
60 months experience in data quality analysis
60 months experience in customer support/guidance
Bachelor's Degree</t>
  </si>
  <si>
    <t>Job Description
Title: Data Analyst
Location: Charlotte, NC/Summit, NJ/Minneapolis, MN
Type: Full-time
Minimum of 8+ years strong NCR Teradata and SQL, UNIX, Data Warehouse Modeling, Teradata Utilities, Aggregates and building efficient views; SQL and UNIX experience
Certification in Teradata and Teradata SQL preferred Applicant must be able to successfully Use Teradata utilities fastload, multiload, tpump to load data.
Write, test and implement Teradata Fastload, Multiload and Bteq scripts, DML and DDL.
Very strong (hands-on) in programming and optimization techniques of Teradata
Logical &amp; Physical Data Models
Experience with a number of data modelling techniques
Strong Data Architecture &amp; Metadata experience
Clear understanding of Teradata architecture
Write views based on user and/or reporting requirements Gather system design requirements, design and write system specifications
Strong nowledge and hands-on experience of Unix shell scripting
About Capgemini
Capgemini is a global leader in consulting, digital transformation, technology and engineering services. The Group is at the forefront of innovation to address the entire breadth of clients‚Äô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‚Ç¨17billion.
Visit us at www.capgemini.com. People matter, results count.
What we Offer
Your career matters to you and is important to us too. Because your goals and needs are constantly evolving, we offer visibility, leeway and support to help you grow and progress in your career. This approach builds notably on our comprehensive competency framewor, our personal development, training and career management programs, and our University innovative and business-focused learning curriculums.
We promote a culture of diversity. We believe woring with talented individuals from different bacgrounds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worforce of employees with diverse bacgrounds and wor experiences. We strongly encourage women, veterans and active military service personnel to apply.
Disclaimer
Capgemini is an Equal Opportunity Employer encouraging diversity in the worplace.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 the following lin for more information on your rights as an Applicant - http://www.capgemini.com/resources/equal-employment-opportunity-is-the-law
Applicants for employment in the US must have valid wor authorization that does not now and/or will not in the future require sponsorship of a visa for employment authorization in the US by Capgemini.
Capgemini is an Equal Opportunity Employer encouraging diversity in the worplace.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 the following lin for more information on your rights as an Applicant - http://www.capgemini.com/resources/equal-employment-opportunity-is-the-law
Applicants for employment in the US must have valid wor authorization that does not now and/or will not in the future require sponsorship of a visa for employment authorization in the US by Capgemini.</t>
  </si>
  <si>
    <t>Position Summary:
Analyst responsible for creating and maintaining interfaces between data sources and application systems using industry standard techniques and software. Additional responsibilities include (but are not limited to): Reconciling discrepancies between data sources; using industry standard reporting tools with databases such as SQL Server.
Responsibilities
Essential Job Functions:
1. Analyze incoming requests, gather business requirements, create specification documentation and implement systems solutions, such as, but not limited to the following:
a.System interfaces
b. File transfers
c. Report development from databases and data warehouses.
d. SQL Server programming to support interfaces, file transfers and reporting needs.
2. Liaison with vendors of data sources and application systems to ensure that interfaces and file transfer requirements are maintained.
3. Wor as part of a team of a technical team to define and implement technical solutions to business requirements.
Qualifications
Minimum Requirements:
Education: BA/BS degree in Information Systems or equivalent IT experience
Sills &amp; Trainings: At least three (3) years of various facets of SQL development experience including the use of ETL tools such as Microsoft SSIS and standard reporting tools such as Microsoft SSRS or SAP Crystal Reports.
nowledge:
1. ETL process using industry standard software.
2. SQL Development techniques using an using industry standard database such as SQL Server or Oracle.
3. Database reporting process using industry standard reporting tools.
4. Excellent verbal and written communication sills
5. Must be able to participate in meetings with all levels of management within the organization
6. Detail oriented, excellent follow up</t>
  </si>
  <si>
    <t>Job Description
Healthcare Data Analyst - HEDIS
VillageCare is looing for a self-motivated Data Analyst, with a strong MLTC and HEDIS bacground who will support the Quality and Data at VillageCareMAX. The Data Analyst will provide information and analytical insight to drive business decisions, utilizing AWS redshift and SQL to implement performance and quality improvements.
We would lie to spea to those who have a Bachelor's degree in relevant field, seeing those who bring 3-5+ years of experience in Healthcare analytics. The ability to run complex queries, manipulates, transform, and generate reports using SQL, MS Excel, and BI tools. Experience with MLTC or HEDIS will be vital to this position.
There are many benefits to woring for VillageCare. If you are someone who lies being part of a team, enjoys highly competitive compensation and benefits pacage, a 403(b) retirement plan and much more than we would love to spea with you! VillageCare offers a wide range of at-home and community-based services, as well as managed long-term care options that see to match each individual's needs to help them attain and maintain the greatest level of independent living possible. We are committed to superior outcomes in quality health care.VillageCare is a Drug-free worplace. Equal Opportunity Employer.
Job Posted by ApplicantPro</t>
  </si>
  <si>
    <t>Durham, United ingdom</t>
  </si>
  <si>
    <t>Data Analyst (Must have PL/SQL and Healthcare bacground)</t>
  </si>
  <si>
    <t>Possesses 8-10+ years experience as an IT data analyst for a data warehouse with extensive experience in Data Analysis and Design
Must have experience with data transformation and data warehousing
Must have experience in property and casualty insurance or in financial services
Must have experience woring with large SQL databases
Adept at queries, report writing and presenting findings
Strong understanding of Excel
Strong nowledge of relevant technology toolsets for data analysis, documentation and reporting (SQL, data modeling, metadata organization, data cleansing, etc.)
Must have excellent oral and written communication sills and excellent interpersonal sills
Self-motivated with superior analytical and problem-solving sills, and a strong sense of accountability
Preferred Experience with Cognos</t>
  </si>
  <si>
    <t>Architecture and Data is the enterprise wide architecture and data services group at BNY Mellon. Our mission is to integrate diverse technologies and facilitate technology re-use. Partner with our businesses increase revenue and lower costs while also reducing ris, increasing resiliency, and enabling more effective service delivery. The team also formulates and executes on our data strategy to reduce complexity and eliminate redundancies in our data. We partner with our technology and business teams to ensure integrity and confidence in our information and provide analytics that solve difficult problems and monetize data for internal and external use.
This organization is building out our business and program management office to ensure that we ‚Äúrun Technology as a business.‚Äù This Analyst role will be an important contributor of resource reporting controls, business performance measurement, and business continuity planning. This role is critical for successful execution of Technology Architecture and Data‚Äôs business insight and strategy.
You will report to the Chief of Staff for Technology Architecture and Data, leveraging your experience and general business nowledge to quicly build strong relationships across various staeholders. This position will have primary day-to-day responsibility for new resource tracing, business continuity plan review, as well as other resource related information.
Sr. 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nowledge and expertise of enterprise data to assist the business in the creation and definition of internal and external message flows. Provides nowledge and expertise in existing database environments and maes recommendations for opportunities to share data and/or reduce data redundancy. Analyzes maret trends for data modeling tools and metadata management software. Provides input into the selection of tools and any necessary migration into the company's environment. Contributes to the achievement of area objectives.
Bachelor's degree in computer science or a related discipline, or equivalent wor experience required, 8-10 years of experience in data modeling, data warehousing, data entity analysis, logical and relational database design, or an equivalent combination of education and wor experience required, experience in the securities or financial services industry is a plus
ey responsibilities
Analyst for Location Planning and Reporting, Coordination of On &amp; Off-Boarding Resources, Business Continuity Planning
Be primary point of contact for Business Continuity Plans and Disaster Recovery Plans
Develop coordination of onboarding process with existing team.
Build out new reporting requirements and transparency for new joiners
Trac and monitor ey metrics for the organization
Participate in ad-hoc analysis across project resources
Assist in communications efforts including town halls and senior level PowerPoint decs
Support establishment of new business management policies, standards, and processes
Qualifications
2 or more (1) years of finance/business management experience.
Experience in technology / financial services industry
Ability to solve complex issues
Excellent in Excel and PowerPoint
Strong attention to detail
Proven ability to prioritize and wor under tight deadlines</t>
  </si>
  <si>
    <t>4+ years of hands on experience in Big dataHadoop ecosystem Expert in high volume data processing (real-time batch), performance optimization. Excellent nowledge of sparspar streaming Proficient understanding of hadoop ecosystem and related tech stac including spar, HBase, Hive, Sqoop, Flume, Impala, afa etc. Well versed with big data design patterns Analytical and problem solving sills Hands on experience with Java and SQLs Have experience in woring with huge data (?500 TB) Woring experience using framewors lie AngularJS, React, JQuery, etc. is beneficial Experience in programmatically interfacing with BI reporting tools, charting libs is a plus Good understanding of JavaJEE along with common framewors lie spring, hibernate, jacson, jersey Nice to have nowledgeexperience with other big data platforms lie redshift, bigquery Experience with platform migration to bigdata Experience with performance testing and tuning No SQL databases lie mongodbv. Apache beam</t>
  </si>
  <si>
    <t>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√¢≈ìclean√¢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t>
  </si>
  <si>
    <t>Job Title:
Product &amp; Pricing Data Analyst
Regular/Temp:
Regular
Job Description:
Scope/Purpose of the Position
The Product and Pricing Data Analyst supports the management and implementation of pricing and product rules into Homebridge' s pricing engines. The Product and Pricing Data Analyst supports and creates processes to properly test and deploy pricing and product rules. They maintain branch and channel margins inputted into pricing engines and support staff. Contributes to vendor management, investor relations and any technical project associated with Capital Marets.
ey Responsibilities and Essential Functions
Product and Pricing
Acts as a developer for the management of new investor product development and existing product changes. Efforts include:
managing investor guidelines
loan level pricing adjusters
agency loan limits
rate sheets
other related product attributes within our pricing engine(s) and loan origination systems
Document changes and author product business requirements inclusive of test matrices to communicate development to the business as needed
Responsible for implementing new products within the company's pricing engines. Support development and testing teams to ensure successful related product releases.
Configure each business entity channel within pricing engine(s) to maintain and control margins, conditional mar-ups, and adjusters that impact pricing and eligibility.
Liaison and Support
Provide support to Capital Marets, product management, sales and development teams via help des solutions, phone, email and webinar. Continuously communicates best practices and updates systems nowledgebase.
Act as a Capital Marets liaison to support all technology related projects. Employee will support the creation of related business and project plans and help define business rules for said technology projects.
Establish and maintain investor and vendor relations inclusive of receiving pursuing investor bulletins and business announcements.
ey Performance Indicators
Achieves a high level of quality performance with the assessment and implementation of assigned tass resulting in a 99.80% quarterly accuracy rating.
Provide high quality customer service resulting in a 95% minimum customer satisfaction rating
On an ongoing basis, ensures the successful upload of all assigned rate sheets for assigned pricing engines at a 100% daily success rate.
Wor Experience and nowledge, Sills and Abilities
Excellent analytic sills, attention to detail, and ability to wor within time constraints.
Excellent level of oral and written communication sills. Ability to communicate across a variety of audiences.
Intermediate level of computer sills and the ability to function in a windows environment utilizing Outloo, Word and Excel.
Professional and effective interpersonal sills. Solid decision-maing sills with display of professionalism in maintaining confidentiality.
Ability to rapidly acquire detailed nowledge of departmental policies, practices and procedures.
Strong time management sills, fast learner, self-motivated, and comfortable taing initiative and handling multiple projects simultaneously.
Committed to taing responsibility and ownership for agreed actions and delivery.
Reports to wor on a daily and timely basis.
Minimum Qualifications
High school diploma or equivalent
Bachelor's degree, preferred, or five (5) years of similar wor experience. Will consider a combination of education and experience.
Three-five (3-5) years' experience Capital Marets or related Mortgage Baning field.
Technical nowledge of Mortgage product and pricing engines user interfaces, preferred.
Business analyst experience a plus
Posting Locations:
NJ-Iselin-194 Wood Ave. S 9th</t>
  </si>
  <si>
    <t>The SAP Data Analyst verifies and enters all Customer Master, Material Master Vendor Master and Pricing Information for SBS and organizes various reporting requirements related to new and changed master data information. The SDA must thoroughly understand the SAP design of the customer master, material master and pricing files and the SBS database in order to ensure the accuracy of the data and functionality of the system. The SAP Data Analyst will maintain, analyze, mae system /process recommendations and complete all SBS centralized functions. The SAP Data Analyst must maintain a high level of customer service with field sales and support people and with the SBS management team.
Manage, Analyze and update master data records for consolidation/deletion, and enhance master data content in SAP for SBS division, ensuring integrity and accuracy as required.
Develop, recommend and implement business process enhancements, as well as design and execute SAP queries as needed for data analysis, quality and governance
Coordinates new product introduction and ensures master data coding conventions are applied as it relates to proper configuration within SAP and product availability.
Input data into the SAP system for new/existing products and mae necessary changes to existing SAP data for current products. This master data includes, but not limited to Material Masters, Bill of Materials, Classifications, Configuration Profiles, Info Records, Pricing, Vendors and Customers.
Maintain the SAP tables such as product hierarchies, authorization groups and authorization codes that are related to the dealer database.
Trouble-shoot production issues, and if appropriate mae necessary corrections to the associated master data setup, with the goal of avoiding future issues.
Assist in establishing best practices, policies and Sop‚Äôs for customer master data maintenance and monitoring
Provide guidance and recommendations to business units to enhance the quality of customer, material, vendor and pricing master data
Produce SBS listings, mailing lists and any other reports and output needed from the SBS master data.
Create and process all centralized functions for SBS.
Communicates issues and concerns between data team and SBS field personal and help to develop solutions for issues and concerns.
Provide timely customer service to all SBS field locations, SBS management, Third party partners.
Other duties as assigned.
3+ years as a Business Analyst or Supply Chain Analyst, with reporting and Customer analysis experience, SAP Master Data or Data Maintenance
SAP/BW/BI experience preferred.
Data extraction from various systems and data manipulation sills, including Microsoft Excel (pivot tables,) SQL and Access a Plus
Proficient in standard Microsoft Office Applications (Word, Excel, PowerPoint) SQL a Plus
3+ year‚Äôs SAP query building preferred
Excellent verbal and written sills required. Must interface with management and field personnel, and external customers. Must be able to wor in a team setting, as well as individually with minimal supervision.
Excellent analytical sills required; must be able to quicly analyze SAP master data issues for resolution.
Bachelor‚Äôs Degree, or equivalent wor experience
Ability to train others a plus.
Sharp Electronics Corporation is proud to be an equal opportunity employer: minority/female/disability/veteran.
#LI ‚Äì SD1</t>
  </si>
  <si>
    <t>Senior Data Analyst (E-commerce, Mareting)</t>
  </si>
  <si>
    <t>The Senior Data Analysts will be responsible for using data to guide ey business decisions. This individual will lead the architectural planning, engineering and building of our data infrastructure and own the analytical roadmap, reporting tools, and mareting optimization through in-depth analytical insights and experimentation. This person will conduct statistical modeling and data analyses in all aspects of the business for JR Cigar.
This role needs a data-driven, strategic, flexible, curious and creative individual who is great at problem solving and synthesizing quantitative data into actionable insights. This person is expected to succeed in a fast-paced environment with a strong focus on driving results. The right candidate will be excited about meeting aggressive goals and staying on top of a quicly evolving e-commerce landscape.
Major Areas of Responsibilities
Wor closely with our ecommerce team to measure, manage and solve the most pressing customer retention and acquisition analytical questions;
Structure and manage internal data systems / data warehouse, serve as data engineer and architect
Set up automatic data visualizations to effectively communicate data-driven insights
Creates systematic and scalable ways of approaching a frequent or complex business problem, establish intuitive reporting methods with highly effective and easy to consume visualizations
Identify core areas of improvement and optimization within each ecommerce business unit
Build internal nowledge base of competitive landscape, maret penetration, macroeconomic forecasting, growth potential etc. to inform the business direction of the company
Contribute to the vision and further development of the Data Analytics and Insights practice
Being consultative in mindset, maing recommendations on how to improve performance, CRM, statistical methodologies and new product offerings to meet maret demand, as well as areas of further exploration, providing thought leadership and innovative solutions
Education and Sills
EDUCATION/CERTIFICATION: BS/MS in computer science, mathematics, economics, statistics, engineering or similar program preferred
REQUIRED NOWLEDGE: General nowledge of Company policies and procedures, Basic understanding of Company products and services
EXPERIENCE REQUIRED: 4+ years of mareting analytics experience in customer acquisition and engagement; startup and/or DTC e-commerce experience
Highly proficient in the application of statistics and analytical techniques, including regression analysis and statistically rigorous experimentation in mareting contexts
Proficiency in SQL and experience in data ETL in large database systems
Experience in running advanced analyses in languages such as Python, R, etc.
Strong communication and project management sills
Team-player, hard-woring, organized, and goal-oriented
Ability to manage multiple moving pieces and wor with different groups of individuals
Authorized to wor in the United States
Job Type: Full-time
Benefits:
401()
401() Matching
Dental Insurance
Health Insurance
Life Insurance
Paid Time Off
Vision Insurance
Schedule:
8 Hour Shift
Day shift
Monday to Friday
Experience:
Data ETL: 4 years (Required)
R: 5 years (Preferred)
SQL: 5 years (Required)
Python: 5 years (Preferred)
mareting analytics: 4 years (Required)
Direct to Consumer E-commerce: 4 years (Required)
Education:
Bachelor's (Preferred)
Location:
Whippany, NJ (Required)
Wor authorization:
United States (Required)
Application Question:
Will you require sponsorship for employment visa status
Wor Location:
One location
Company's website:
Jrcigar .com
Benefit Conditions:
Waiting period may apply
Wor Remotely:
Temporarily due to COVID-19</t>
  </si>
  <si>
    <t>Update 10.18.18 Willing to assist with relocation cost for the right candidate. Open to discuss remote wor. Update 8.24.18 - Prefer US Citizen, willing to review Green Card holders. Mae sure to interview/evaluate in person. Do not submit unless you have had direct contact with the candidate, this will assist with fae profiles. Relocation at the candidates expense. Subtiers only one level down Original requirements 7.14.18 US Citizen ONLY. No VISA or C2C.
Sr. SDTM Programmer Analyst Must have strong, current SDTM Study Data Tabulation Model (SDTM) development and programming sills. Overall Purpose of the Role/Responsible is for the development of SDTM, SDTM + datasets for clinical study data, but especially development of SDTM mapping specifications, QC of programmed SDTM datasets, and possible actual programming of SDTM datasets for various studies across all therapeutic areas for the client. Collaborate with client and Accenture programming team (offshore) to define timelines, identify and resolve issues. Responsibilities/Authorities Strictly adhere to Accenture Standards (and client‚Äôs, as applicable) including Standard Operating Procedures, Guidance Documents, and Policies; Operational and Service level agreements; Metrics and Quality Measures ‚Ä¢ Accountable for delivery of contracted commitments within budget and accuracy of all project information including, forecasts, costs and timelines for assigned project(s) Act as onsite presence at target account(s) to build and execute client relationships. Expect 80 ‚Äì 100 % on site time at client site in Woodcliff Lae, NJ Accountable for development and maintenance of cross-functional / cross-department processes related to clinical trials, SDTM, SDTM+, which may include specifications, programming, QC, and deliverables of SDTM related data for analysis and submission. Accountable for execution of cross-functional / cross-department processes related to clinical trials SDTM, SDTM+ development, including specification, programming, QC, and deliverables of SDTM data for analysis and submission Engages appropriate staeholders in communication to create SDTM standards and process for transition of clinical data to SDTM and SDTM+. Includes Data Transfer Spec review for external data. Involved in extensive clinical team contact (Statisticians, Statistical Programmers, Protocol Data Managers (PDMs), etc. to understand dataset requirements for SDTM, SDTM+ in production. Accountable for SDTM datasets specification, conversion, and delivery to staeholders, specifically Statistical Programming, but also other users of SDTM datasets such as clinical teams, with high quality and on time deliverables. Provides SDTM data production technology consultation to client Clinical Data Operations team related to SDTM data delivery and manages the activities of a team with a common focus. Basic Qualifications: Minimum 10 years of relevant programming and drug development experience in CRO, Pharmaceutical or Biotech organizations (preferably in Phase I-IV trials). Bachelor‚Äôs degree required. Preferred Sill Requirement: Master‚Äôs Degree in Computer Science, Mathematics or relevant field preferred nowledge of Pinnacle 21 and Define.xml creation. Expert in CDISC standards and applicability to clinical database design / capture and reporting Excellent SAS programming sills, (at least 7 years SAS experience) Expert nowledge in clinical trials with 5+ years‚Äô experience woring in a clinical project team environment meeting deadlines with quality deliverables Expert in integrating SAS with other leading technologies such as XML, Microsoft Office, etc. to support electronic submissions Expert in addressing &amp; resolving technical challenges that connect SAS, CDISC and XML. Manage riss and escalate appropriately
Additional Job Details: Proven experience in development and implementation of clinical standards in a global pharmaceutical environment. Experience in consulting projects dealing with the assessment, design and/or implementation of CDISC data standards in the clinical data life cycle Professional sill requirements: Excellent written and verbal communication sills Ability to lead and manage functional teams to meet defined goals Experience in woring in a global team setting. Ability to wor well with team members in other countries (preferably India) Strong wor ethic in performing daily activities Ability to constructively manage internal team and client relationships Good time management ability in performing role duties Good problem-solving sills and ability to reach mutually acceptable solutions Act as a team player in client and internal projects / initiatives
Required Sills
Hours: 8:00am to 5:00pm
Location : WOODCLIFF LAE NJ 07677
Start Date: 12/31/18
Duration: 0-12 month(s)
End Date: 12/30/19
Pay Rate 90.00 (MAX)
If you are interested, please contact us with your most updated resume at 770.702.0134 or reply via this email.
We hope to hear from you soon.
Than you again for your time and attention!
Have a wonderful day.
Required Experience
Job Location
WOODCLIFF LAE,</t>
  </si>
  <si>
    <t>Woodcliff Lae, NJ</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</si>
  <si>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 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trafficers, other targets actively pursued by our Civil Frauds unit who are engaged in systematic frauds perpetrated upon government agencies. Praescient Analytics is in search of a Senior Data Analytics Solutions Analyst to provide support for projects related to investigations and litigation cases. This includes managing projects from initiation to closure, developing deliverables and serving as a primary point-of-contact for attorneys, investigators, and case teams. Primary Responsibilities: * Gather a wide variety of data types from primary and secondary sources through diverse channels using a combination of methods that will be researched and employed by the Data Analytics Management team. * Develop, maintain, and enforce streamlined and efficient processes for project lifecycles, from collection through transformation of data; manage timelines, training, resources, and budgets; and will finalize or assist the Program Manager in the finalization of client deliverables. * Manage the collection, documentation, vetting and onboarding of data, provide direct support to the Data Analytics Engineer team on the database development and set up, and validate the population of data into the appropriate analytical tools. * Must have the ability to guide and assist Junior and Mid-level Data Analytics Solution Analysts as required. * Defining, developing, and communicating data analytics solutions to support the customer. * In this role you will tae the lead in woring with client case teams to identify their needs and jointly develop solutions through leveraging all available analytic and visualization options through the following: * Corresponding with ey staeholder personnel via regular consultations with clients to elicit requirements and provide regular status updates, performing data analysis and modeling to understand and identify data relationships/trends/classifications/predictions * Building experience in all available analysis and visualization software, proposing reporting solutions that best present the information to their supervisor. * Providing regular status updates to the Data Analytics Solutions Analyst - Senior regarding assigned tass. * Ensuring successful completion of wor, timeliness of deliverables, and quality control. * Delivering the completed solution. Required Qualifications: * Bachelor's degree or equivalent * Minimum of 7 years of experience using analytics tools, methods, and visualization software. * Significant experience in one or more of the following tools is required: Tableau Software; IBM I2/EIA; IBM Analyst Noteboo; Database (SQL Server, Teradata, Oracle, PostgreSQL, MySQL); Programming and/or scripting (Python, R, Java); Natural Language Processing; Aster, Neo4j, or other graph databases; Amazon Web Services (AWS) cloud environment; and Other analytic and visualization tools. * Strong SQL experience is required. Deep understanding of database, ETL, and analytics tools and concepts. * Bacground in Law Enforcement, Data Science, Investigation, Data Analysis, Computer Information Systems, or Statistics. * Experience woring in AWS or other cloud environments. * Experience supporting federal agencies. Industry analytics/business intelligence nowledge including current industry trends, challenges, and data quality approaches. Must be able to wor independently and prioritize wor effectively, as well as to function as an effective team member in a local and virtual team development environment. Desired Qualifications: * The candidate should tae the initiative to attac new challenges and learn new sills independently. * Must be well organized and flexible. * Interested in a diverse sillset in data analytics and has current sills in either data analysis, litigation support, statistical software, analytic programming languages (Python, R, Java, SAS), visualization software, or database management. What you can expect from us: * Real opportunity for career growth in an environment where your achievements will be celebrated * Constant collaboration with numerous teams to ensure client success * A team that respects and embraces your ideas and expertise * Coworers that are motivated by pursuing excellence, rather than the prospect of personal gain * A worplace dedicated to supporting and bettering public safety and government agencies Benefits: * Very competitive salary based on qualifications and experience * Comprehensive, Company paid United Health Care Medical for you and your family (We pay your premiums and deductibles) * 401() &amp; 4% matching * Travel &amp; performance incentives * 3 wees paid time off (plus Federal Holidays) * 5 annual training allowance * 500 boo allowance * Tuition reimbursement program 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 environment that is free from all forms of illegal harassment including sexual harassment. This covers all terms and conditions of employment including (but not limited to): * Hiring, placement, promotion, transfer, or demotion of all job classifications; * Recruiting, advertising or solicitation for employment; * Treatment during employment; * Rates of pay or other forms of compensation; * Benefits; * Selection for training; * Company sponsored social and recreational activities; and * Layoff or termination Applicants selected will be subject to a government security investigation and must meet eligibility requirements for access to classified information. US Citizenship Required Praescient Analytics is an Equal Opportunity Employer. Interested Candidates: Please forward your resume to and please visit our website to apply online at www.praescientanalytics.applicantstac.com/x/opening</t>
  </si>
  <si>
    <t>Overview
Role: Senior Data Analyst
Location: Broolyn, NY
Duration: 6 Months
Required Sills
Minimum 5-7 Years‚Äô Experience in SQL 2008/2008R2/2012/2014 database management and related products from Microsoft including PowerShell, Windows 2008R2/2012R2 Server operating systems.
Minimum 5-7 Years‚Äô Experience with advanced SQL queries and reading query execution plan, developing and performance tuning complex, SSRS and SSIS-2012 pacages
Minimum 5-7 Years‚Äô Experience with SQL 2012 on High Availability configuration, support, and troubleshooting
Minimum 5-7 Years‚Äô Experience with Performance tuning, Performance monitoring, Replication, Log shipping, Database Mirroring, Database capacity planning, Users and Role creation and monitoring</t>
  </si>
  <si>
    <t>Position Overview
The Senior Billing Data Analyst is responsible in assisting the Billing Manager in designing policies and
procedures, implementing and creating new billing reports, setting the requirements with our billing
consultant to develop reports to more accurately and timely bill and collect Medicaid billings on a weely
basis from eMedNY. Collections from the state will be managed and compared to the billed amounts and
all denials will be resolved and managed appropriately according to State guidelines and criteria. Efficient
and effective use of Microsoft Access and Excel is a requirement for the Senior Billing Data Analyst.
The Senior Billing Data Analyst will also assist with creating adhoc billing files for State and member direct
billing monthly, ensuring compliance with all state and federal regulations, as well as organization
policies. The adhoc billing pertains to members who do not have Medicaid and the services billed for are
Willowbroo Case Services, Willowbroo Service Coordination, State Paid Care Management, and Early
Intervention.
In addition, the Senior Billing Data Analyst is responsible for creating Access databases, adhoc reports,
policies and procedures for all assigned tass, and streamline reporting processes.
It is critical that the Senior Billing Data Analyst understand, demonstrate in their performance, and lead
the department to ensure that:
ÔÉò Individuals and families are at the center of all we do.
ÔÉò We wor for individuals and families.
ÔÉò We value what individuals and families have to say.
ÔÉò We are focused on outcomes that meet individual needs.
ÔÉò We will be strong advocates and protect individuals‚Äô rights.
Duties and Responsibilities
ÔÇ∑ Ensure the timely and accurate generation of all Billing related reporting, consistency and
standardization amongst the various types of reports and databases and manage the various
reporting tools utilized by CDNY and reconcile complex reports to multiple data sources to
validate reporting accuracy and completeness.
ÔÇ∑ Ensure through analyses and analytic review that only the following state allowed services are
billed: Comprehensive Care Management, Care Coordination and Health promotion, transitional
care from inpatient settings including follow-up, individual and family support, referral to
community and social support services, and the use of HIT to lin services.
ÔÇ∑ Develop efficiencies to consolidate and increase the effectiveness of outbound file development
and reconciliation, and maintain departmental reports used internally.
ÔÇ∑ Reconciles all cash paid by the state and members to amounts billed and resolves all
denials/nonpayment to maximize collections. Develops ad hoc reports as needed.
ÔÇ∑ Develop, analyze and reconcile the output of complex queries using diverse reporting tools.
ÔÇ∑ Maintain current nowledge of regulations, data files, and their structures and associated
database tables in the IT systems.
ÔÇ∑ Foster appropriate internal relationships with ey partners to successfully monitor Care
Management Services are entered correctly and timely into the Medised system.
ÔÇ∑ Assists Billing Manager in installation and monitoring of billing and collection internal controls.
Maintain confidentiality, protect privacy, comply with Protected Health Information regulations,
and report violations immediately.
ÔÇ∑ J.Complete other duties as directed by the Billing Manager.
ÔÅ∂ This description of duties and responsibilities is intended to indicate the ind of tass required of the
position. It does not limit or exclude other duties not mentioned here but required for the successful
completion of the job.
Required Qualifications &amp; Experience
Bachelor's Degree in Accounting or Finance is preferred.
Advance Microsoft Access and Excel is required.
Strong analytical and problem-solving sills is required.
SQL query design experience and sills preferred.
A minimum of three years of Medicaid billing, collections, and analysis.</t>
  </si>
  <si>
    <t>Job Description
Hello,
My name is Paul Joseph and I am a Senior Technical Recruiter with ACT Consulting. We have an urgent contract opening for a Master Data Analyst with our direct client located in Parsippany, NJ
ACT Consulting is a U.S. owned and operated staffing company providing our clients with candidates on a national basis for contract, contract to hire, and direct hire engagements. Our clients are comprised mostly of Fortune 1000 companies, primarily in the areas of Information Technology, Engineering, Professional, Accounting and Finance
Job Title- Master Data Analyst
Location - Parsippany, NJ (zip code 07054)
Duration - 6 + Months contract
Description:
The Master Data Analyst will play a ey role in bridging the gap between finance and technology, ensuring the accuracy of information derived from our financial systems, and identifying process improvement opportunities within Finance. Success in this role will require effective communication sills, innovative thining, and a passion for delivering results.
Responsibilities
‚Ä¢ Support Master Data Management processing and validations for Items, Customers, Pricing, Discounts
‚Ä¢ Support 1Worldsync data processing
‚Ä¢ Support accurate and effective master data including data maintenance, analysis, audits, data reconciliation, maintenance support, documentation, reporting, and communication
‚Ä¢ Conduct or support mass update program runs
‚Ä¢ Support synchronization of master data across multiple systems
‚Ä¢ Support internal controls and audit information requests
‚Ä¢ Anticipate problems, identify root causes, and be proactive about preventing issues from occurring
‚Ä¢ Analyze full impact and identify riss associated with potential solutions to systems issues, and advise process owners of the best approach
‚Ä¢ Primary functional support for Global data standards and management hierarchy maintenance
‚Ä¢ Participate in software upgrades, design, implementation, functional testing, and data validation to ensure quality solutions
‚Ä¢ Ability to detect issues/inefficiencies and provide innovative and effective solutions
‚Ä¢ Ability to automate processes
Qualifications
‚Ä¢ BS/MA Degree in Accounting, Finance or Information Systems
‚Ä¢ 2-5 years of experience within Finance or MIS in CPG industry with focus on Master Data management
‚Ä¢ Extensive Excel sills and nowledge of other MS Office applications (i.e. Word, PowerPoint, Visio, Access, etc.) required
‚Ä¢ Must be self-directed and effective woring independently and in a team environment
‚Ä¢ Demonstrate an analytical, methodical, and creative approach to resolving issues
‚Ä¢ Ability to multi-tas and prioritize assignments, and adapt quicly to evolving business needs, while continually meeting deadlines
‚Ä¢ Strong written and oral communication sills
Other
‚Ä¢ Candidate MUST have experience with Master Data Management and Data Cleansing
‚Ä¢ The role will function primarily as administrative support. The candidate will provide pricing on items for customers, determine which brand products belong to in the system, synchronize data, etc.
--
Thans &amp; Regards
Paul Joseph
ACT Consulting
Talent Acquisition Lead
Phone: 860-924-1755
Fax: 860-371-2177
paul@act-info.com
Visit ACT Consulting at
http://www.act-info.com/careerportal/#/jobs or
www.act-info.com to view our open positions.
Join our Talent Networ
Powered by JazzHR
VbhnHtEtaP</t>
  </si>
  <si>
    <t>Job Description: Sr. Data Analyst Position in Franlin Laes, NJ. 7+ Years of experience in Data Analyst. Building data analysts who can focus on data engineers who could also be leveraged as engineers. Assemble large, complex data sets that meet functional / non-functional business requirements. Build analytics tools that utilize the data pipeline to provide actionable insights into customer acquisition, operational efficiency and other ey business performance metrics. Create data tools for analytics and data scientist team members that assist them in building and optimizing our product into an innovative industry leader. Wor with data and analytics experts to strive for greater functionality in our data systems. Advanced woring SQL nowledge and experience woring with relational databases, query authoring (SQL) as well as woring familiarity with a variety of databases. Python, Pandas, Jupyter noteboos, etc and Tableau.</t>
  </si>
  <si>
    <t>TeniSMart Solutions
3.8</t>
  </si>
  <si>
    <t>Business Data Analyst - long term consulting role with our Fortune 100 client.
You will be joining our team of 50 professionals .
No 3rd party candidates will be considered
You will wor under the supervision of the NA &amp; Global Customer Product Line
Owner and support the execution of Global Customer and E-Commerce strategy,
data platform architecture, and integration of new customer data intoclients
data ecosystem.
Requirements:
A passion for data and a deep rooted belief on the value data can bring
to an organization
A passion for eeping up with industry and technology trends
Experience in customer &amp; product sales data integration for Customer &amp;
Sales Analytics is a must.
Experience with Financial metrics, SAP SD, COPA, FI, ECC, SAP BW
Experience in woring with APIs for data integration.
Hands-on experience with data visualization tools (Tableau / Power BI /
Qli)
Strong experience with SQL, ETL tools, programming languages (Python) is
an asset.
Experience in one or more database technologies (e.g. Oracle, MySQL/MS
SQL, PostgreSQL) and
utilizing cloud-based technologies and platforms (e.g. AWS, Azure, Google
BQ)
Strong leadership and communication sills
Self-motivated and can wor with minimal guidance
Proven ability to create clear, detailed, concise documentation and
recommendations -- including best practices documentation, roadmaps, and
production schedules.
Proactivity in identifying competing requirements and navigating towards
an accepted solution across a large number of cross functional
staeholders.
Strong collaboration and ability to partner with cross functional team is
a must.
Able to communicate complex technical concepts and ideas in a simple,
organized business language to clients and management
Ability to manage multiple projects and schedules
nowledge of agile methodology is a plus
Results-oriented, high energy style and drive to succeed
Bachelor's degree in Computer Science, Computer Engineering, IT, or
related technical field is required.
Show moreShow less</t>
  </si>
  <si>
    <t xml:space="preserve">26-47 </t>
  </si>
  <si>
    <t>Housing Connect is seeing a Data Analyst to join our team to help offer insight into current trends within the agency as well as provide analytic and strategic support to the management staff and leadership. The analyst will perform data mining, create statistical reports, and will create and maintain SQL attached reports and documents in Microsoft Excel and Crystal Reports. Analyst will also wor with management staff to establish ey indicators and performance metrics to mae strategic decisions for various departments.The ideal candidate will have a strong eye for detail, a desire to analyze large datasets, a demonstrated ability to find and interpret trends, and experience with industry standard graphing and dashboard software. This position reports to the Information Technology Director.Duties &amp; Responsibilities* Create and maintain SQL attached reports and documents in Microsoft Excel and Crystal Reports.* Provide staff with data quality and reporting support related to grant-funded programs including coordinating with Utah HMIS team and evaluating data reports.* Train staff and partner agencies to ensure that all are up to date on data and reporting policies, procedures and changes.* Provide quic (ad hoc) analysis and well developed, accurate reports* Create, maintain and improve reporting dashboards that provide cross-functional teams w/ data requirements* Become experienced with Housing Connect's databases* Learn and understand various department data and procedures to help identify improvements and optimize processes* Perform other duties as required and assigned by director.* Maintain strict confidentiality regarding retrieved and analyzed data.* Stay up-to-date with the data related technologies and wor with the IT Director to incorporate them as appropriate.Minimum Requirements* 2-5 years relevant wor experience* Ability to read, write and understand simple and intermediate SQL queries* Strong intellectual curiosity combined with a nac for recognizing correlations, trends and statistical irregularities* Strong basic math proficiency* Healthy understanding of financial and accounting concepts* Understanding of foundational statistical concepts, the Scientific Method, and their application in business* Intermediate experience in Microsoft Excel* Basic nowledge of Excel functions (i.e. vlooup, datatype conversion, SQL connections, etc.)* Basic sills in business computing including Word and PowerPoint on a Microsoft Windows Platform* Basic experience with related GSuite products (Google Sheets, Docs, etc.)Preferred Requirements* Excellent grasp of complex SQL queries and stored procedures* Excellent Excel sills* nowledge of Visual Basic for use in Microsoft Excel* nowledge of housing authorities and/or municipal government entities* Familiarity with Data Visualization Tools (Tableau, PowerBI, etc.)* Familiarity with programming languages used in data analysis (Python, R, VIsual Basic)* Experience with Geographic Information Systems (GIS) mapping tools* Presentation sills including data analysis storytelling.</t>
  </si>
  <si>
    <t>HOUSING AUTHORITY OF THE COUNTY OF SALT LAE</t>
  </si>
  <si>
    <t>Salt Lae City, UT</t>
  </si>
  <si>
    <t>South Salt Lae, UT</t>
  </si>
  <si>
    <t>Job Description
Data Analyst Intern
CAO Group, Inc in West Jordan is looing for a Data Analyst Intern. We are looing for someone who has data mining sills or who is currently in school gaining this sill.
Wor on high-visibility projects (e.g. price optimization, content mareting, and demand forecasting)
Participate in customer engagement, product definition, success metrics, prioritize features, to deliver a polished maret-ready product
Conduct end-to-end analysis that includes data gathering and requirements specification, processing, analysis, and effectively communicate findings and provide ey insights/recommendations to various functional leads
Experience:
1 year of hands on nowledge or experience. Currently in school or graduated in this field. Mareting experience helpful.
Job Posted by ApplicantPro</t>
  </si>
  <si>
    <t>Open Date 09/11/2019Requisition Number PRN09944NJob Title Data AnalystWoring Title Data AnalystJob Grade BFLSA Code NonexemptPatient Sensitive Job Code?Type Non Benefited Staff / StudentTemporary? YesStandard Hours per Wee 19Full Time or Part Time? Part TimeShift VariableWor Schedule SummaryFlexible. Much of the wor of database management can be performed from a distance by telewor, maing use of the Internet, email, and telephone.Is this a wor study job? NoVP Area U of U Health - AcademicsDepartment 01337 - Molecular Medicine ProgramLocation CampusCity Salt Lae City, UTType of Recruitment External PostingPay Rate Range 9.62 to 12.00Close DateJob SummaryCoordinates, reviews, and compiles specialized research genomics data in a national consortium database. Facilitates analysis and data reporting requirements, preparing database for public access. Much of this part-time wor can be performed by distance computing, maing use of the Internet, email, and the telephone, with occasional meeting with supervisor and other members of database team.Responsibilities1.Reviews and analyzes data according to database or experimental protocols. May be involved in identifying and/or acquiring data through collaboration with researchers within a national consortium.2.Designs and compiles special reports in response to internal and external requests in order to provide accessible data for reliable analysis, management review, research purposes and/or reporting requirements.3.Acquires and stores accurate data in a computer data base for subsequent retrieval to provide dependable analysis and reporting.4.Plans, compiles, analyzes, and produces data reports to facilitate reporting requirements and decisions necessitating analytical input.5.Participates in the planning and design of data reporting forms and formats to establish data record systems and documents.6.May be responsible for computer data entry of target data for storage and accurate and timely retrieval.This job description is not designed to contain or be interpreted as a comprehensive inventory of all duties, responsibilities and qualifications required of employees assigned to the job.Wor Environment and Level of Frequency typically requiredNearly Continuously: Office environment.Physical Requirements and Level of Frequency that may be requiredNearly Continuously: Sitting, hearing, listening, taling.Often: Repetitive hand motion (such as typing), waling.Seldom: Bending, reaching overhead.Minimum QualificationsTwo years experience in data analysis or related research experience, or equivalency required. Experience in computer based data systems management, plus the ability to express statistical and demographic concepts in clear terms, both orally and in writing is preferred.Applicants must demonstrate the potential ability to perform the essential functions of the job as outlined in the position description.PreferencesFamiliarity with genetics, genomics and experimental molecular biology terminology is highly advantageous.Special Instructions SummaryAdditional InformationThe University of Utah is an Affirmative Action/Equal Opportunity employer and is committed to diversity in its worforce. In compliance with applicable federal and state laws, University of Utah policy of equal employment opportunity prohibits discrimination on the basis of race or ethnicity, religion, color, national origin, sex, age, sexual orientation, gender identity/expression, veteran's status, status as a qualified person with a disability, or genetic information. Individuals from historically underrepresented groups, such as minorities, women, qualified persons with disabilities, and protected veterans are strongly encouraged to apply. Veterans' preference is extended to applicants, consistent with University policy and Utah state law. To inquire about this posting, email: "employment@utah.edu" or call 801-581-2300. Reasonable accommodations in the application process will be provided to qualified individuals with disabilities. To request an accommodation or for further information about University AA/EO policies, please contact the Office of Equal Opportunity and Affirmative Action, 201 S. Presidents Cr., Rm 135, (801) 581-8365 (V/ TDD ), email: "oeo@umail.utah.edu" .The University is a participating employer with Utah Retirement Systems ("URS").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rules.This position may require the successful completion of a criminal bacground chec and/or drug screen.The University is a participating employer with Utah Retirement Systems ("URS").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rules.This position may require the successful completion of a criminal bacground chec and/or drug screen.</t>
  </si>
  <si>
    <t>Job Description
Paladin Consulting is currently hiring a PWM Performance Team Analyst to join our team woring onsite at our client's office located in Salt Lae City, UT.
We wor with companies that offer environments for our employees to contribute, learn, and advance their career. We treat you lie you are part of the family.
Job Title: PWM Performance Team Analyst
Wor Location: Salt Lae City, UT
Duration: 6 month contract with option to extend
Education/Experience Required: Bachelor's degree required
Job Description:
The Performance team wors closely with Private Wealth Management Business, Compliance, Technology, and other Operations teams globally to maintain firm-wide performance data. The team is responsible for ensuring performance figures are accurate and implementing solutions to correct returns when necessary. Additionally, team members are the primary point of contact for global PWM performance questions.
Responsibilities:
Prepare to gain a comprehensive understanding of the various performance methodologies in the PWM systems
Showcase your client service sills as you partner with PWM Business to ensure client's performance needs are being met in a timely and satisfactory manner
Apply your quantitative sills as you conduct root cause analysis and resolution for performance return discrepancies
Liaise with PWM Compliance, Technology, and other Operation teams to ensure accurate performance data is reported on the PWM Destop, Client Web, and monthly client statements
Leverage your ris-management sills to successfully adhere to current controls while identifying areas where additional controls could be put in place
Sills &amp; Qualifications:
Bachelor's degree
Strong communication and interpersonal sills
Proven analytical and problem solving ability
Ability to multi-tas and prioritize accordingly
MS Office (Excel/Word/PowerPoint) proficiency
Ability to wor effectively in a team environment
Ability to wor independently and as a self-starter, as appropriate
Strong control focus and attention to detail
Previous Operations experience preferred
For more information or to view other opportunities, visit us at www.paladininc.com.
Paladin Consulting is an EEOC employer.
Company Description
Paladin Consulting is a leading Staffing and Recruiting provider based in Dallas. We have been staffing and recruiting talent for Fortune 500 companies for 30+ years. Tal with us today about staffing and recruiting opportunities. We always welcome great recruiters and partner with staffing service providers to mae sure our clients get the talent they need.</t>
  </si>
  <si>
    <t>TEsystems, Randstad US</t>
  </si>
  <si>
    <t>Suntechpros Inc. has an immediate requirement for Data Analyst in Salt Lae City,UT.Please send me your profile to nidhig@suntechpros.com.**It's a w2 contract position and we can offer sponsorship for this position**
*Locals are preferred and must have AWS experience and certification**
*Must have Data development with experience in Python (Pyspar, Sciit, Numpy, pandas), Hadoop **
Job Description:
5+ years of associated wor experience
Significant professional experience with SQL, Databases, Data Warehouses &amp; BI systems
Experience with big data and analytical technologies
Experience Cloud Architecture and services
Experience with Data development with experience in Python (Pyspar, Sciit, Numpy, pandas), Hadoop
Experience with AWS and must have certification
Detailed analytical abilities
Written and verbal communication, preferably with technical writing sills</t>
  </si>
  <si>
    <t>Job Description
SGI Global is seeing a Data Analyst to provide data entry, records and data analysis support for the United States Attorneys' Office in Salt Lae City, Utah.
The Data Analyst position will support the client by providing a wide variety of clerical and administrative assistance services. The wor requires nowledge of processes, procedures, and practices associated with accessing databases, data entry, administrative office sills, attention to detail, quality control techniques to ensure accuracy, and the ability to wor independently.
Responsibilities
The Data Analyst will provide a variety of clerical and administrative services including, but not limited to, the following:
Review incoming material and independently perform on-line creation of routine and increasingly more complex debt records by entering data into the debt collection database. Routine cases include special assessment only, fines, restitution, and joint and several debts.
Perform on-line data searches to retrieve documentation and analyze data from multiple sources.
Compile case-related information to ensure a complete debt record in the debt collection database. Submit the completed case information to the appropriate district's FLU.
Conduct quality control review of team members' wor to ensure accuracy of data in the debt collection database.
Research and post payments to ensure timely posting to debts in the debt collection database.
Review reports to identify expired debts to be closed in the debt collection database in accordance with established procedures.
Enter event codes associated with enforcement actions into the debt collection database to reflect accurate statistical accomplishments.
Electronically initiate generation of form documents that do not require legal interpretation but require consideration of the nature and status of the case.
Create and manipulate spreadsheets to trac assignments or review and analyze management reports.
Communicate in a professional and courteous manner with the Office of Legal Programs management, Government officials, and/or delinquent judgment debtors.
Perform other related duties as assigned.
Qualifications
Possess a high school diploma, four-year undergraduate degree is preferred, with a minimum of one (1) year of professional wor experience, including data entry responsibilities.
Wor independently and efficiently, with guidance from supervisor and team members.
Retrieve and analyze data and information from multiple sources.
Attention to detail and quality control techniques to ensure accuracy.
Excellent written and oral communication sills.
Proficient in Microsoft Office software programs (i.e., Word, PowerPoint, Excel, and Outloo) and in accessing, learning and maintaining various databases and on-line resource search engines.
Operate a variety of office equipment, including personal computers, photocopiers, telephone systems, and scanners.
Perform editing, reformatting, and generating written and electronic documents using MS Word and other document generation software.
SGI Global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Job Posted by ApplicantPro</t>
  </si>
  <si>
    <t>Data Engineer Data Analyst Saltlae City, UT Contract W2 This is a data engineering role that must have AWS experience - aws certs are highly preferable Data development with experience in Python (Pyspar, Sciit, Numpy, pandas), Hadoop etc too. The Senior Data Analyst will wor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worflow analysis and testing to ensure end-user requirements are fulfilled. 5+ years of associated wor experience Significant professional experience with SQL, Databases, Data Warehouses BI systems nowledge of big data and analytical technologies nowledge of Cloud Architecture and services Detailed analytical abilities Written and verbal communication, preferably with technical writing sills The Sills You Bring Your advanced woring SQL nowledge and experience woring with relational databases and data warehouses Your nowledge of Data Lae and Big Data Architectures Your advanced woring experience in data analysis, requirement analysis, test case development and technical specifications development Your experience with data normalization and denormalization techniques Your bacground building processes supporting data transformation, data structures, metadata, dependency and worload management. Your bacground supporting and woring with multi-functional teams in a dynamic environment. Thans Regards Jayshri Raghav (Jessica) Phone 248 473 0720 183 Email Id Jayshrihclglobal.com mailtoJayshrihclglobal.com</t>
  </si>
  <si>
    <t>Job Description
Title: Data Analyst
Location: Salt Lae City, UT
Duration: Contract (long term)
Job Description:
Summary
Our team oversees all aspects of finance, analytics, and information technology functions including controllership, procurement, financial planning and analysis, tax, treasury, audit, mergers and acquisitions, and investor relations. At eBay, we love data, so finance plays a critical role in establishing strategic focus, enabling growth, ensuring execution and driving efficiencies across the organization.
Roles &amp; Responsibilities
This role will report into the Program Portfolio Management Office.
This analyst will be responsible for continuing data integrity of all executive level reporting related to project status, resource assignment, allocations, and forecasting capacity demand riss and issues.
They will coordinate closely with management teams to ensure data is maintained accurately.
The Data analyst will be responsible for managing resource capacity demand forecasting, identifying potential riss, exceptions and report creation.
Experience in data analysis, data management, reporting is a must.
Requires high level of sills and experience in Excel, Power BI, and Tableu.
Data modelling, dashboard creation and report definitions. Experience in Clarity / CA PPM beneficial but not required.
Experienced in project management and ability to self-define projects and actions that will continue to maintain data integrity within systems.
Training and change management experience, ability to listen and wor with senior leaders.
Strong communication and documentation sills.</t>
  </si>
  <si>
    <t>Job Description
Primary Sills: Data, powerBI
Duration: 6 Months (posibility of extention)
Contract Type: W2 Only
Job Opportunity:
This role will report into the Program Portfolio Management Office.
This analyst will be responsible for continuing data integrity of all executive level reporting related to project status, resource assignment, allocations, and forecasting capacity demand riss and issues. They will coordinate closely with management teams to ensure data is maintained accurately.
The Data analyst will be responsible for managing resource capacity demand forecasting, identifying potential riss, exceptions and report creation.
Experience in data analysis, data management, reporting is a must.
Requires high level of sills and experience in Excel, Power BI, and Tableu. Data modeling, dashboard creation and report definitions.
Experience in Clarity / CA PPM beneficial but not required.
Experienced in project management and ability to self define projects and actions that will continue to maintain data integrity within systems.
Training and change management experience, ability to listen and wor with senior leaders. Strong communication and documentation sills.
To follow up with any questions, please contact Priyana at 408-907-2689
Araya is an award-winning IT staffing firm and the staffing partner of choice for many leading companies across the US. We offer comprehensive benefits including Health Insurance (medical, dental, and vision), Cafeteria Plan (HSA, FSA, and dependent care), 401() (enrollment subject to eligibility), and Sic Pay (varies based on city and state laws).
If this position is not quite what you're looing for, visit araya.com and submit a copy of your resume. We will get to wor finding you a job that is a better fit at one of our many amazing clients.
Araya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Araya is an equal opportunity employer; committed to a community of inclusion, and an environment free from discrimination, harassment, and retaliation.</t>
  </si>
  <si>
    <t>Araya Inc.
4.6</t>
  </si>
  <si>
    <t>Collabera, Artech Information Systems, TEsystems</t>
  </si>
  <si>
    <t>Idexcelrsquos client is looing for Data EngineerAnalyst to join their team on a Contract to hire basis. Below is the job Description Job Title Data EngineerAnalyst Location Salt Lae City, UT (REMOTE Till COVID-19) Duration Long Term Job Discription The Senior Data Analyst will wor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worflow analysis and testing to ensure end-user requirements are fulfilled. This is a data engineering role that must have AWS experience - AWS Certification are highly preferable Data development with experience in Python (Pyspar, Sciit, Numpy, pandas), Hadoop etc. too. 5+ years of associated wor experience Significant professional experience with SQL, Databases, Data Warehouses BI systems nowledge of big data and analytical technologies nowledge of Cloud Architecture and services Detailed analytical abilities Written and verbal communication, preferably with technical writing sills Yoursquore advanced woring SQL nowledge and experience woring with relational databases and data warehouses Your nowledge of Data Lae and Big Data Architectures Yoursquore advanced woring experience in data analysis, requirement analysis, test case development and technical specifications development Your experience with data normalization and de-normalization techniques Your bacground building processes supporting data transformation, data structures, metadata, dependency and worload management. Your bacground supporting and woring with multi-functional teams in a dynamic environment. Your solid data management and interpersonal sills Note You can also share your resume directly to praveenlal.idexcel.com About IDEXCEL, INC Idexcel is a global staffing and IT services organization, with a mission to bring great people and great organizations together. Our diverse client base represents a wide range of industries, including technology, telecom, insurance, healthcare, manufacturing, baning financial services, food commodities trading and federal organizations. Our teams of experienced recruiters directly wor with client companies seeing exceptional people to help with their business initiatives. Idexcel, Inc. is an Equal Opportunity Employer. Qualified applicants will receive consideration for employment without regard to race, color, religion, sex, age, disability, military status, national origin or any other characteristic protected under federal, state, or applicable local law.</t>
  </si>
  <si>
    <t>Data EngineerAnalyst Location Salt Lae City, UT (Will prioritize local candidates) Duration 6 month increments Req Notes bull This is a data engineering role that must have AWS experience - aws certs are highly preferable bull Data development with experience in Python (Pyspar, Sciit, Numpy, pandas), Hadoop etc too. Description The Senior Data EngineerAnalyst will wor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worflow analysis and testing to ensure end-user requirements are fulfilled. bull 5+ years of associated wor experience bull Significant professional experience with SQL, Databases, Data Warehouses BI systems bull nowledge of big data and analytical technologies bull nowledge of Cloud Architecture and services bull Detailed analytical abilities bull Written and verbal communication, preferably with technical writing sills The Sills You Bring bull Your advanced woring SQL nowledge and experience woring with relational databases and data warehouses bull Your nowledge of Data Lae and Big Data Architectures bull Your advanced woring experience in data analysis, requirement analysis, test case development and technical specifications development bull Your experience with data normalization and denormalization techniques bull Your bacground building processes supporting data transformation, data structures, metadata, dependency and worload management. bull Your bacground supporting and woring with multi-functional teams in a dynamic environment. bull Your solid data management and interpersonal sills</t>
  </si>
  <si>
    <t>Quality Data AnalystEaston Technical Products, a premier manufacturer of archery products, is looing for a talented Quality Data Analyst to join the Easton Family. The Quality Data Analyst will be responsible for analyzing manufacturing and quality data that will have a direct impact on the future of our business. We're looing for someone who nows the difference between data and information, can tease a good story out of big data, can analyze data, draw sound conclusions, and mae recommendations for future actions based on these conclusions.Major Duties include:* Data collection and analysis* Design and execute experiments based on sound DOE principles and practical nowledge of manufacturing* Design, implement, and develop analyses from multiple data sources that can drive business actions and deliver timely results* Use statistical tools to interpret data, draw conclusions, recommend future actions* Prepare regular reports for manufacturing department leaders* Maintain ey manufacturing databases including resin mixing records and die quality records* Assist in Quality Assurance responsibilities which include product audits &amp; inspections, product dispositions, corrective actions, and equipment calibration.Preferred Qualifications:* Bachelor's Degree in Engineering, Computer Science, Mathematics, Information Systems, Accounting, or other related field* nowledge of standard quality tools including, SPC, DOE, Lean problem solving sills* Experience with Microsoft Access databases* Experience with R and Python computer languages* nowledge of SPC and Statistics* Superior Microsoft Excel sills* Experience accessing data from SQL servers* Able to read and understand blueprints and drawings* Able to use and calibrate a wide variety of measuring devices/equipment* Experience in a manufacturing/production environment, including definition of inspection plans, data collection, design and execution of experiments</t>
  </si>
  <si>
    <t>The Technical Data Analyst/Architect is responsible for designing and maintaining accurate descriptive, predictive, and prescriptive analytical solutions that will provide meaningful intelligence to the end user. Design, implement and automate accurate ETLs.
Essential Duties and Responsibilities
Collect business requirements to develop high-quality analytical solutions across all departments in organization. Generate, maintain, and automate business visualizations/dashboards/PIs in Tableau
Define and document data warehousing/ETL requirements through implementation and testing. Use of JSON/SQL to schedule and pipe data to (Snowflae) EDW using (Mitto) ETL tool.
Validation and reconciliation of big data sets using SQL and relational data bases.
Train and coach staff on using/building visualizations in Tableau.
Excellent documentation sills to accurately and succinctly document SQL code. Actively contribute to data dictionaries.
Contribute to the continuous improvement of the overall data infrastructure.
Perform other duties as assigned.
Minimum Qualifications
Bachelors degree in analytics, mathematics, computer science, engineering, business or related field.
2+ years experience in analytics, business intelligence, data architecture, data science or equivalent.
Experience with data visualization software (preferably Tableau), SQL and advanced Excel sills required.
Strong understanding of data and ETL architecture principals and data warehousing principles/techniques.
Experience with Snowflae and JSON preferred.
Bacground in pharmaceutical and/or health care industry a plus.
Strong interpersonal and communication sills.
Ability to balance multiple tass simultaneously.
Attention to details.
Some travel may be necessary.
Remote may be considered for the right candidate. Salary DOE
Headquartered in Lehi Utah USA, Civica, Inc. is a nonprofit, non-stoc corporation formed in 2018 by hospitals, health care systems, and philanthropists that uses a new economic model to prevent shortages and provide a reliable supply of quality generic drugs at a fair price.
The Civica model brings together hospital systems and drug manufacturers to wor collaboratively, ensuring both stable and fairly priced generic drugs for hospitals and fair profits at predictable volumes for manufacturers.</t>
  </si>
  <si>
    <t>Overview:This position is responsible for assisting the Reporting Manager in the implementation of procedures and processes around Data Governance and Data Quality, ensuring best practices are in place and formalizing the behavior around definitions and administering the management of data.The Data Governance II must be comfortable woring with databases and enjoy strategizing on how to leverage data to solve complex business needs. He/she must develop in-depth nowledge of the ban's business model, operational processes, data structures, architecture diagrams, process flows and reporting/software systems.* Create Business processes and procedures around implementation of best practices as it relates to Data Governance.* Define the data dictionary and business glossary for the variety of data points used in reporting, ensuring proper sign offs from the Business.* Create and maintain set of data quality rules against Data Warehouse as well as other reporting databases using data quality solutions lie Trillium* Wor on functional requirements and create BRDs for the reporting team, including technical definitions and underlying logic* Wor with the Dev Ops teams to solicit pertinent information as it relates to new data points and compile them for the reporting teamGeneral Requirements:* Strong understanding of databases and data structures* Proficient with SQL and be able to write/review queries to assist the technical team in development efforts* Ability to write various documents such as functional requirements, Business Requirement documents, etc.* Strong analytical and time management sills* Excellent written and verbal communication sills* Experience in managing &amp; leading Data Governance efforts within the organization and provide recommendations* nowledge of Trillium or other DQ Software* Ability to self-manage; addressing competing priorities, and coordinating objectives with the Reporting Manager and the businessEducation Requirements:* Bachelor's Degree (Master's Degree preferred) in Information Systems or Similar* 3-5 years' wor experience as a Data Governance Analyst</t>
  </si>
  <si>
    <t>ENERBAN USA
3.6</t>
  </si>
  <si>
    <t>Location Salt Lae City, UT Duration 6 month increments Req Notes This is a data engineering role that must have AWS experience - aws certs are highly preferable Data development with experience in Python (Pyspar, Sciit, Numpy, pandas), Hadoop etc too. Sr Data Analyst The Senior Data Analyst will wor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worflow analysis and testing to ensure end-user requirements are fulfilled. 5+ years of associated wor experience Significant professional experience with SQL, Databases, Data Warehouses BI systems nowledge of big data and analytical technologies nowledge of Cloud Architecture and services Detailed analytical abilities Written and verbal communication, preferably with technical writing sills The Sills You Bring Your advanced woring SQL nowledge and experience woring with relational databases and data warehouses Your nowledge of Data Lae and Big Data Architectures Your advanced woring experience in data analysis, requirement analysis, test case development and technical specifications development Your experience with data normalization and denormalization techniques Your bacground building processes supporting data transformation, data structures, metadata, dependency and worload management. Your bacground supporting and woring with multi-functional teams in a dynamic environment. Your solid data management and interpersonal sills Dere unz 248 802 8002 derevedsoft.com</t>
  </si>
  <si>
    <t>We're looing for a Senior Data Analyst to join our team in Salt Lae City and become an integral part of our content team.The role of the Data Analyst is to be the custodians of client data woring closely with internal and external customers to understand their information needs on both tactical and strategic projects. We are the first point of contact for the customer day to day, woring closely with the data &amp; harvesting teams to resolve issues for the customer and to ensure excellent customer experience on every interaction. We are responsible for ensuring the data integrity and accuracy and ensuring the client garners the most value from our data.ey Responsibilities* Quality assurance of data harvested from online stores* Cataloguing harvested data* Data transformation and quality checs* Help coordinate and define requirements for data provisioning* Development and maintenance of integrity tests* Use attention to detail to spot errors in the data and tae appropriate measures to fix them* Ability to meet daily targets with an unwavering degree of accuracy* Providing reports on customer data and problem solving* Direct interaction with functions of the business (Sales, Product Management, Engineering) and with our customers regarding queries and change requests* Ownership of data quality and parity across data collected online, in stores and sensitive data provided by the client* Tracing of completion and accuracy across data sources, and ownership of these metrics against a master catalogueYour Experience* Dedication to QUALITY, attention to detail, persistence and ability to follow through* Intellectual curiosity with a proven ability to connect disparate data points* Passion, a strong desire to achieve and exceed goals* Excellent problem solving and data analytics sills* Excellent verbal and written communication sills* Self-starter, having the ability to manage own wor with a strong attention to detail* Ability to learn required sills quicly* Ability to wor independently as needed* Ability to wor cross-functionally* Experience with database tools a plus* Logical thiner with some experience of business intelligence and/or structured decision-maing* Proven Excel and data analytics experience, identifying ey insights and recommendations; examples of prior wor will be requested* Undergraduate degree preferable, but not essential* nowledge of Excel necessary, nowledge of SQL, Tableau and/or ETL tools advantageousExperience woring with a Data Analyst team preferable but not essential.What We OfferOur benefits pacage incorporates what we're passionate about - unlocing your future, overall well-being and sustainability - whilst giving you control over your benefits.* 15 days of holiday per year and an extra day for each year of service up to 20 days* 401 - Saving Incentive plan* Medical and Dental Insurance plans* Flexible Spending Accounts* Vision benefits* Great learning and development opportunities* Life Assurance and Disability insurance* Option to opt into the Ascential Shares SchemeIn addition, we offer flexible benefit pacages that include Childcare Vouchers; Cycle to Wor; Retail Vouchers; Gourmet Card; Gym Flex; Gadget Insurance, Health Assessments and Will Writing.We also place great importance on health, lifestyle and wellbeing consistently, in which you will have the options to fuel up on free fruit, attend yoga sessions, join our running club, or perhaps taing up on a lunchtime massages.About EdgeEdge by Ascential delivers some of the industry's most accurate and actionable sales-driving data, insights and advisory solutions for global brands and retailers looing to win in today's ecommerce-driven world.Formerly Brand View, Clavis Insight, One Clic Retail and PlanetRetail RNG, Edge by Ascential was launched in October of 2018, bringing four brands under one roof. Our maret leading products are a product of our people and we are always in the maret for top talent.If you are interested in progressing your career, this position represents a great opportunity to join our team at an exciting stage in its development and expansion. Edge is headquartered in London, with offices in the USA, U, China, Germany and France. Find out more at www.ascentialedge.comWant More Info?Find out more on what our people say:Ascential YouTube ChannelIf we inspire you, why not join and inspire us?</t>
  </si>
  <si>
    <t>Summary
This role will report into the Program Portfolio Management Office. This analyst will be responsible for continuing data integrity of all executive level reporting related to project status, resource assignment, allocations, and forecasting capacity demand riss and issues. They will coordinate closely with management teams to ensure data is maintained accurately
Roles &amp; Responsibilities
√Ç
The Data analyst will be responsible for managing resource capacity demand forecasting, identifying potential riss, exceptions and report creation.
Experience in data analysis, data management, reporting is a must.√Ç
Requires high level of sills and experience in Excel, Power BI, and Tableu.√Ç
Data modeling, dashboard creation and report definitions.
Experience in Clarity / CA PPM beneficial but not required.√Ç
Experienced in project management and ability to self define projects and actions that will continue to maintain data integrity within systems.√Ç
Training and change management experience, ability to listen and wor with senior leaders.√Ç
Strong communication and documentation sills.
Preferred Qualifications
√Ç
Minimum Qualifications
√Ç
Required Sills
Data Analyst
Wor Authorization
0"&gt;
√ÇUS Citizen
√ÇGreen Card</t>
  </si>
  <si>
    <t>Data Analyst at Salt Lae City, UT</t>
  </si>
  <si>
    <t>Title: Data Analyst
Location: Salt Lae City, UT
Duration: Contract (long term)
Job Description:
Summary
Our team oversees all aspects of finance, analytics, and information technology functions including controllership, procurement, financial planning and analysis, tax, treasury, audit, mergers and acquisitions, and investor relations. At eBay, we love data, so finance plays a critical role in establishing strategic focus, enabling growth, ensuring execution and driving efficiencies across the organization.
Roles &amp; Responsibilities
This role will report into the Program Portfolio Management Office.
This analyst will be responsible for continuing data integrity of all executive level reporting related to project status, resource assignment, allocations, and forecasting capacity demand riss and issues.
They will coordinate closely with management teams to ensure data is maintained accurately.
The Data analyst will be responsible for managing resource capacity demand forecasting, identifying potential riss, exceptions and report creation.
Experience in data analysis, data management, reporting is a must.
Requires high level of sills and experience in Excel, Power BI, and Tableu.
Data modelling, dashboard creation and report definitions. Experience in Clarity / CA PPM beneficial but not required.
Experienced in project management and ability to self-define projects and actions that will continue to maintain data integrity within systems.
Training and change management experience, ability to listen and wor with senior leaders.
Strong communication and documentation sills.</t>
  </si>
  <si>
    <t>Come wor at a place where innovation and teamwor come together to support the most exciting missions in the world!
About Shape Security:
We are security and web experts, pioneers, evangelists, and elite researchers. We believe in the power of the Internet to be a positive force; our mission is to protect every website and mobile app from cybercriminals. Shape‚Äôs founders fought cybercrime at the Pentagon, Google, and other leading security companies. Come be a part of our unparalleled team that is responsible for maing the Internet a safer place for everyone.
Position Summary:
Shape Security is seeing a driven, analytical and highly professional individual who is looing to tae on new challenges as an analyst in our Threat Intelligence team.
This role has an engaging mix of data analytics and customer/business engagement. It involves big data analysis and presentations to executive audiences, as well as production of mareting collateral, hosting webinars, co-authoring industry papers and assisting the Sales team by presenting to prospective and POC customers.
If you have a passion for deriving actionable insights from complex big data sets, love to wor with intricate statistical analysis, and want to be a subject matter expert (SME) in web and mobile security, then we‚Äôd love to tal with you.
Customer-Facing Responsibilities:
Detailed big data analysis of the web and mobile traffic of Global 2000 organizations and produce intelligence reports/presentations for their senior management.
Provide ad-hoc data analysis for customers on an as and when basis.
Provide thought leadership to existing and prospective clients on how to better secure themselves and their customers by sharing learnings from other Shape deployments and research.
Wor cross-functionally to guide the future of our analytics product.
Mareting-Focused Responsibilities:
Become a subject matter expert through exposure to Shape‚Äôs proprietary data and internal teams.
Assist mareting with the production of blog articles, hosting of webinars and provision of data for mareting campaigns and research papers.
Spea at industry and internal conferences to share results of analysis and research.
Provide on-boarding training for new Shape Sales Executives.
Requirements:
5+ years analytical experience woring with large-scale datasets.
Excellent communication and presentation sills.
Strong interpersonal sills, personable, and persistent.
Strong proficiency in SQL and/or Python.
A demonstrated enthusiasm and capacity to learn new technologies quicly.
Relevant academic qualifications.
The Job Description is intended to be a general representation of the responsibilities and requirements of the job. However, the description may not be all-inclusive, and responsibilities and requirements are subject to change.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Reasonable accommodation is available for qualified individuals with disabilities, upon request.</t>
  </si>
  <si>
    <t>F5 Networs
3.8</t>
  </si>
  <si>
    <t>Citrix, VMware, Juniper Networs</t>
  </si>
  <si>
    <t>Data Scientist/Analyst - Noe</t>
  </si>
  <si>
    <t>Mine and analyze data from company databases to drive optimization and improvement of product development, mareting techniques and business strategies.
Analyze real-time events to quicly identify anomalies (brea-in events, hardware failure, battery levels, etc.).
Assist software development team with data model design
Wor with staeholders (co-worers and customers) to identify opportunities to create better customer experiences using data
Clean, transform and shape datasets from disparate sources
Become an expert of data architecture (including sourcing data and managing the flow)
Create a sustainable long-term data retention strategy
Contribute to team effort by accomplishing related results as needed.
Bachelor‚Äôs or master‚Äôs degree in math, statistics, economics, computer science or related field, or equivalent experience.
3+ years of relevant wor experience.
Familiarity with ey data engineering concepts.
Ability to wrangle and normalize data from Postgres and MySQL.
Ability to synthesize, visualize and communicate ideas.
Willingness to roll up your sleeves and decipher disparate data models written by various individuals/teams.
Experience with time-series database and data visualization tool (PowerBI, GDS or Tableau) preferred.
Basic understanding of common data science toolits such as Pandas, NumPy, sciitlearn, etc. preferred.
PHYSICAL DEMANDS:
Regularly required to sit, stand, and wal.
Reasonable accommodations may be made to enable individuals with disabilities to perform the essential functions of the position.</t>
  </si>
  <si>
    <t>Job Description
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You will be responsible for:
Enabling a proper enterprise Data Lae in AWS
Engaging regularly with staeholders to understand and implement business logic
Building models and tools to get value out of the mass amounts of data we have in our environment
Enabling the best, most personalized and resilient customer experience possible
Qualifications
A successful Data Analyst will:
Be available to wor onsite out of our American For, UT office
Have a 4-year college degree in Math, Engineering, Statistics or Computer Science
4+ years professional enterprise experience
Open to occasional travel for quarterly planning meetings and or other ey worshops
Strong SQL experience
EL Stac / HDFS / Hadoop / Hive
Linux
AWS Big Data Tools: S3, inesis, Red Shift, Athena
Java, Python, R, SQL
Predictive Analytics
afa / Confluent
Additional Information
3- 6 months contract to Hire</t>
  </si>
  <si>
    <t>American For, UT</t>
  </si>
  <si>
    <t>Description:
Client Fidelity
W2 Role
Req Notes:
This is a data engineering role that must have AWS experience - aws
certs are highly preferable
Data development with experience in Python (Pyspar, Sciit, Numpy,
pandas), Hadoop etc too.
We are currently sourcing for a Senior Data Analyst to wor at Client in
Salt Lae City, UT.
Sr Data Analyst:
The Senior Data Analyst will wor with partners from all business units
and other partners to define and detail data &amp; reporting requirements
for UID initiative. The Analyst evaluates and validates new and existing
functions, identifies and analyzes end-user issues and provides support
through standardized processes, tools, worflow analysis and testing to
ensure end-user requirements are fulfilled.
5+ years of associated wor experience
Significant professional experience with SQL, Databases, Data Warehouses &amp; BI systems
nowledge of big data and analytical technologies
nowledge of Cloud Architecture and services
Detailed analytical abilities
Written and verbal communication, preferably with technical writing
sills
The Sills You Bring:
Your advanced woring SQL nowledge and experience woring with
relational databases and data warehouses
Your nowledge of Data Lae and Big Data Architectures
Your advanced woring experience in data analysis, requirement analysis,
test case development and technical specifications development
Your experience with data normalization and denormalization techniques
Your bacground building processes supporting data transformation, data
structures, metadata, dependency and worload management.
Your bacground supporting and woring with multi-functional teams in a
dynamic environment.
Your solid data management and interpersonal sills</t>
  </si>
  <si>
    <t>Drangro Aerospace</t>
  </si>
  <si>
    <t>Mareting Coordinator / Data Analyst</t>
  </si>
  <si>
    <t>We are looing for a Mareting Coordinator / Data Analyst that will help our mareting team thrive. This role will have the opportunity to wor on a variety of mareting events, campaigns, and projects that drive the company forward. This role requires a strong problem solver and faster learner with an understanding of mareting best practices and an ability to quicly learn CRM systems. This is a small company so you will have the opportunity to wear many hats depending on your talents and abilities. Success in this role will be measured by your ability to contribute to a variety of mareting initiatives and ability to maintain our data for our Hubspot campaigns and Salesforce reports. If you want to help change an industry, join our team.
Mareting Coordinator
Create and execute email, SEO, and social campaigns
Acquire leads to that enable initial sales appointments
Coordinate mareting events and trade show
Ensure all artifacts and details are prepared to maximize mareting event investments
Assist in implementing new Hubspot sequences based on processes and worflows
Support sales demonstrations of the company‚Äôs product including appearing on video chat to prospective clients
Help craft mareting messages and deliverables to effectively communicate our message
Data Analysis &amp; Reporting
Own the day to day operation, performance, and optimization of the company's Salesforce &amp; Hubspot environments including the integration between the two systems
Manage all daily administrative functions including user management, worflows, reports, dashboards and custom configurations
Understand, trac, and occasionally integrate data from a variety of inbound and outbound lead sources (i.e. tradeshows, website, partners, digital advertising, etc)
Maintain data hygiene and adherence to best practice
Proactively loo for ways to trac and optimize Sales and Mareting funnel reporting and analysis
Support other GP portfolio products and brands
Leverage your sillset and capabilities to execute on mareting efforts related to other Gene Pranger portfolio businesses
Job Type: Full-time
Pay: 50,000.00 - 55,000.00 per year
Benefits:
401()
Dental Insurance
Health Insurance
Paid Time Off
Referral Program
Retirement Plan
Schedule:
Monday to Friday
COVID-19 considerations:
During this Covid-19 pandemic, we are woring from home 3 days a wee. On the days we wor in the office, we are all required to wear mass in public areas and have numerous sanitation stations throughout the building.
Experience:
Adobe Photoshop or related tools: 1 year (Preferred)
Salesforce and/or Hubspot: 1 year (Preferred)
CRM or data analysis: 1 year (Preferred)
mareting: 1 year (Preferred)
Education:
Bachelor's (Required)
Company's website:
POPin
Company's Faceboo page:
POPin
Benefit Conditions:
Waiting period may apply
Wor Remotely:
Temporarily due to COVID-19</t>
  </si>
  <si>
    <t>Job Description
Req Notes:
This is a data engineering role that must have AWS experience - aws certs are highly preferable
Data development with experience in Python (Pyspar, Sciit, Numpy, pandas), Hadoop etc too.
We are currently sourcing for a Senior Data Analyst to wor at Client in Salt Lae City, UT.
Sr Data Analyst:
The Senior Data Analyst will wor with partners from all business units and other partners to define and detail data &amp; reporting requirements for UID initiative. The Analyst evaluates and validates new and existing functions, identifies and analyzes end-user issues and provides support through standardized processes, tools, worflow analysis and testing to ensure end-user requirements are fulfilled.
5+ years of associated wor experience
Significant professional experience with SQL, Databases, Data Warehouses &amp; BI systems
nowledge of big data and analytical technologies
nowledge of Cloud Architecture and services
Detailed analytical abilities
Written and verbal communication, preferably with technical writing sills
The Sills You Bring:
Your advanced woring SQL nowledge and experience woring with relational databases and data warehouses
Your nowledge of Data Lae and Big Data Architectures
Your advanced woring experience in data analysis, requirement analysis, test case development and technical specifications development
Your experience with data normalization and denormalization techniques
Your bacground building processes supporting data transformation, data structures, metadata, dependency and worload management.
Your bacground supporting and woring with multi-functional teams in a dynamic environment.
Your solid data management and interpersonal sills</t>
  </si>
  <si>
    <t>If you are a current Vivint Solar employee, please apply to positions using the \"Find Jobs\" tas in Worday.
Vivint Solar is the brighter and more affordable way to power your home. We believe people
should have a choice in how to produce the energy they use to live every day. This is why
we‚Äôre maing it easy for people nationwide to choose to go solar. We‚Äôre proud to be a leader
in the renewable energy industry.
Job Duties:
Prepare, audit, and process commissions and other variable-pay structures on a weely basis
eep accurate accounting records of payments for reporting; assist with the preparation of journal entries, as well as month-end close and reconciliation of relevant accounts
Create weely and monthly reports for internal staeholders and external contractors
Maintain and/or improve internal data and processes as necessary to eep up with demand or compensation changes
Prepare special analyses, projects, or commissions as needed
Wor with internal staeholders (specifically sales staff) on investigating and resolving commissions issues or disputes
Provide commissions training and education to sales and mareting staff as necessary
Assist finance management in other duties as assigned
Minimum Requirements:
A Bachelor‚Äôs Degree in Finance, Accounting, or another business-related field ‚Äì OR ‚Äì a Bachelor‚Äôs Degree in a technology or data science field with adequate nowledge of the business environment
Intermediate nowledge of Microsoft Excel (Vlooups and Pivot Tables at a minimum)
Must be a quic learner, able to wor independently, and effective with time management while balancing multiple responsibilities
Eye for accuracy/attention to detail
Willingness to own new responsibilities
Nice to Haves:
nowledge of SQL, as well as general database structure and rules
Basic or intermediate nowledge of programming languages and theory, specifically Python or VBA
Previous ‚Äòcustomer service‚Äô experience (either with external customers or with multiple internal staeholders)
Able to maintain a positive attitude under pressure
Unique Opportunities:
You will wor closely with nearly every department in the company ‚Äì this is a great opportunity to learn not only financial operations in the solar industry, but nearly all operations across the entire company. You will wor with payroll, HR, accounting, legal, sales, mareting, IT, installation and sales operations, etc.
You will tae part in maintaining and using internal controls governed by the Sarbanes-Oxley act (Section 404).
As part of our normal job duties, you will become familiar with SQL, Python, VBA, Salesforce, web technologies, database management, and various BI tools.
You will have the opportunity to build and maintain your own pieces of the commissions process with minimal oversight. The sy is the limit in terms of the technology and method you wish to use to meet your goals.
This is a great opportunity for someone who enjoys the combination of finance with information technology.
Employees of Vivint Solar must submit to a criminal history chec, motor vehicles chec, drug screening, and obtain clearance from the state based upon the state requirements.
We do not accept resumes from headhunters, placement agencies, or other suppliers that have not signed a formal agreement with us.
Vivint Solar is a proud promoter of employment opportunities to our Military and Veterans. We, an equal opportunity employer, do not consider any protected traits (e.g. race, creed, color, religion, gender, national origin, non-job-related disability, age, or any other protected trait) when hiring‚Äîunder federal, state and local laws.</t>
  </si>
  <si>
    <t>Note - Temporary bac-fill (3-4 months)
Special Operations Forces (SOF) Language, Regional Expertise, and Culture Instruction (LREC) Incentives and Proficiency Data Analyst
Summary:
The Analyst will support the database and Foreign Language Proficiency Bonus (FLPB) tas, this includes input and query the Special Operations Foreign Language Office (SOFLO) database in order to assess and analyze language training database statistics; thereby enhancing the effectiveness of the unit Language Training Program. The Analyst will collect and synchronize all data and databases from subordinate units for the purpose of conducting consolidated analysis and compiling required reports. The Analyst will manage the FLPB Program for the unit, IAW Service and organizational policy. The Analyst will develop new and improve current procedures as needed. The Analyst contractor shall be responsible for managing all paperwor and procedures to assist the unit change Control Languages for applicable SOF personnel through Service processes.
Specific duties may include:
Assess and analyze Special Operations Foreign Language Office (SOFLO) database statistics to enhance the effectiveness of the 1st SFC LREC Training Program.
Collect and synchronize all data and databases from subordinate commands.
Manage the 1st SFC Foreign Language Proficiency Bonus (FLPB) Program.
Manage paperwor and procedures to assist 1st SFC to change Control Languages for all assigned Special Forces, Civil Affairs, and Military Information Support Soldiers through Human Resources Command (HRC).
Understand and apply all relevant Service and local policies as effect incentives and language testing. Draft changes to policy to better support 1st SFC.
Draft and review documentation, provide corrections and provide recommended corrections.
Compile data as required, prepare reports, and create presentations suitable for senior audiences (military grades O6 to O8).
Required Qualifications:
High school graduate or possess a GED
at least 2-years‚Äô experience woring on military pay or personnel issues
Proficient in the use all current Microsoft Office applications and SharePoint
Experience performing tass listed above
Desired Experience:
Ability to interact on a professional level with administration, faculty, students, and all personnel.
Effective use of diplomacy, tact, and judgment.
Ability to wor well independently; demonstrated creativity, self-discipline, and organization; and ability to search and understand new technologies and their potential
Clearance:
Secret clearance is required upon entry into position
Location:
(1); Camp Williams, UT (1)</t>
  </si>
  <si>
    <t>About Shape Security:
We are security and web experts, pioneers, evangelists, and elite researchers. We believe in the power of the Internet to be a positive force; our mission is to protect every website and mobile app from cybercriminals. Shape‚Äôs founders fought cybercrime at the Pentagon, Google, and other leading security companies. We are baced by some of the most prominent leaders and investors in the technology industry including leiner Perins, Google Ventures, and more. Come be a part of our unparalleled team that is responsible for maing the Internet a safer place for everyone.
Shape Security is seeing a driven, analytical and highly professional individual who is looing to tae on new challenges as an analyst in our Threat Intelligence team.
This role has an engaging mix of data analytics and customer/business engagement. It involves big data analysis and presentations to executive audiences, as well as production of mareting collateral, hosting webinars, co-authoring industry papers and assisting the Sales team by presenting to prospective and POC customers.
If you have a passion for deriving actionable insights from complex big data sets, love to wor with intricate statistical analysis, and want to be a subject matter expert (SME) in web and mobile security, then we‚Äôd love to tal with you.
Customer-Facing Responsibilities:
Detailed big data analysis of the web and mobile traffic of Global 2000 organizations and produce intelligence reports/presentations for their senior management.
Provide ad-hoc data analysis for customers on an as and when basis.
Provide thought leadership to existing and prospective clients on how to better secure themselves and their customers by sharing learnings from other Shape deployments and research.
Wor cross-functionally to guide the future of our analytics product.
Mareting-Focused Responsibilities:
Become a subject matter expert through exposure to Shape‚Äôs proprietary data and internal teams.
Assist mareting with the production of blog articles, hosting of webinars and provision of data for mareting campaigns and research papers.
Spea at industry and internal conferences to share results of analysis and research.
Provide on-boarding training for new Shape Sales Executives.
Requirements:
5+ years analytical experience woring with large-scale datasets.
Excellent communication and presentation sills.
Strong interpersonal sills, personable, and persistent.
Strong proficiency in SQL and/or Python.
A demonstrated enthusiasm and capacity to learn new technologies quicly.
Relevant academic qualifications.</t>
  </si>
  <si>
    <t xml:space="preserve">31-59 </t>
  </si>
  <si>
    <t>Connor Group is a specialized professional services firm, made up of Big Four alumni and industry professionals, that partners with financial executives on their most critical accounting and financial operational issues. We wor hard to be the best at what we do in the marets we serve and to build a great firm that attracts, develops, motivates and retains exceptional people. Our brand is built from our ability to execute on the most complex transactions and issues, including over 50% of Bay Area IPOs over the past several years. We currently have more than 350 clients on five continents covering North America, Europe, Asia, Australia and South America. Our core expertise is in the following areas: Technical Accounting, IPO Services, Merger &amp; Acquisition Services, Financial Operations including Systems, and Managed Services.
Connor Group's client portfolio contains a mix of multibillion-dollar public companies, mid-cap public companies and pre-IPO companies ranging from late stage to early stage. Our global clients represent the most exciting industries including Software/SaaS, Biotechnology, Medical Device, Clean Technology, Internet/e-commerce, Media / Ad Tech, Consumer Goods and Fin Tech.
Connor Group is building its Research and Development (R&amp;D) Group. Our R&amp;D Group's, mission is to accelerate innovation across the firm focusing on research of new products or services, and development of software-enabled tools leveraging Big Data, AI, ML, and RPA. These exciting innovations will result in SaaS offerings for existing and new customers across multiple marets.
We are looing for core team members that will help us build the foundation for the R&amp;D group and many new innovations. This role will wor with the Partner of the R&amp;D group, engaging with Practice Leaders and Clients to develop new products and services.
Responsibilities
Provide data analysis to other core team members - Senior Data Scientist, Senior Data and Software Engineer, and Product Manager
Analyze the client's business, processes and data; proposing and defining business drivers to achieve a set of outcomes
Build customer facing data visualizations to monitor, report and alert customers and CG on the impact of drivers to desired outcomes
Analyze offered service offerings with client data and internal processes to propose new tools and services that could be built into SaaS products
Required sills/Experience
Five + years data analysis, data mining and business insight related experience
Two + years accounting or finance operations process (R2R, O2C, P2P) and data flow experience, with a deep understanding of financial drivers
Ability to tae responsibility and accountability for own wor
High business acumen and professional demeanor
Passion to solve complex business problems with data
Experience mining data in data warehouses and data laes
Trac record of diving into data to discover hidden patterns and of conducting error/deviation analysis
Strong verbal/written communication and data presentation sills, including an ability to effectively develop, communicate clear, thoughtful, and comprehensive analyses
Proven records in managing customer's expectations in the field of analytics
Desire and ability to grow into a management position
Understanding of DMAIC and Lean Six Sigma
Technical sills: SQL, Data Visualization (Tableau), advanced Microsoft Excel, scripting (Python) and statistical languages (R)
Bachelor's degree in Engineering, Computer Science, Mathematics, or Accounting required
MBA, MSCE or equivalent, Lean Six Sigma Blac Belt preferred
Travel
Ability to travel 20 to 25%, mostly domestic</t>
  </si>
  <si>
    <t>If you are a current Vivint Solar employee, please apply to positions using the \"Find Jobs\" tas in Worday.
The Vivint Solar team needs an Asset Management Fund Analyst who will become a solid contributor and mae a difference. We are looing for a problem solver who is self-motivated, pays excellent attention to details, and will assist in providing accurate reporting and analysis. This Fund Analyst will wor closely with each of VSLR‚Äôs organizations to gather, normalize, analyze, and report the Asset Management team‚Äôs results and observations.
ey Job Duties:
Further develop, refine, and automate Asset Management‚Äôs reporting and analytics for Vivint Solar management, executives, and financing partners
Assist in creating and automating Fund Management‚Äôs reporting obligations
Develop and produce monthly, quarterly, and annual performance reports
Help define, trac, and report ey performance metrics for business improvement
Provide ad-hoc analyses on PV systems, customers, cash flows and TE fund performance
Perform budgeting, planning, and expenses related analysis as requested
Support data aggregation and reporting to comply with all tax equity and debt investor monitoring and reporting requirements under fund agreements
Utilize data and tools to assist in solving complex issues and provide fund and company performance analytics to VSLR executives &amp; leadership
Partner with IT to help architect Asset Management‚Äôs data pipeline and ensure timely receipt of all reporting data
Prepare and develop high quality presentations for executive-level meetings
fund and portfolio analytics
Build MicroStrategy reports and dashboards for Asset Management and Capital Marets
Lead out on large or critical interdepartmental projects
Necessary Sills and Experience:
Bachelor‚Äôs Degree, preferably in Finance, Accounting, Business Management or similar quantitative field
Excellent interpersonal sills with the ability to effectively interface, communicate, and wor cross-functionally with multiple business organizations and leadership teams
Highly developed analytical and independent thining sills
Ability to wor with and synthesize large amounts of data into understandable and meaningful reports and presentations
Ability to create and enhance complex spreadsheets and dashboards providing financial and fund performance analyses
Outstanding attention to detail - ability to foresee and wor through data integrity issues
Intermediate nowledge in Financial Modeling, Financial Analysis, and Forecasting
General familiarity with GAAP, financial statements and tax/accrual accounting practices
Have advanced business experience in the following analytical software applications:
Microsoft Excel
SQL Server &amp; MySQL
MicroStrategy
Proficient with Microsoft Word and PowerPoint
1-2 years of experience in business analysis, planning/forecasting, financial analysis, or statistical analysis preferred
Employees of Vivint Solar must submit to a criminal history chec, motor vehicles chec, drug screening, and obtain clearance from the state based upon the state requirements.
We do not accept resumes from headhunters, placement agencies, or other suppliers that have not signed a formal agreement with us.
Vivint Solar is a proud promoter of employment opportunities to our Military and Veterans. We, an equal opportunity employer, do not consider any protected traits (e.g. race, creed, color, religion, gender, national origin, non-job-related disability, age, or any other protected trait) when hiring‚Äîunder federal, state and local laws.</t>
  </si>
  <si>
    <t>We are currently sourcing for a Senior Data Analyst to wor Salt Lae City, UT. Duration 6 month increments Req Notes This is a data engineering role that must have AWS experience - aws certs are highly preferable Data development with experience in Python (Pyspar, Sciit, Numpy, pandas), Hadoop etc too. Sr Data Analyst The Senior Data Analyst will wor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worflow analysis and testing to ensure end-user requirements are fulfilled. 5+ years of associated wor experience Significant professional experience with SQL, Databases, Data Warehouses BI systems nowledge of big data and analytical technologies nowledge of Cloud Architecture and services Detailed analytical abilities Written and verbal communication, preferably with technical writing sills The Sills You Bring Your advanced woring SQL nowledge and experience woring with relational databases and data warehouses Your nowledge of Data Lae and Big Data Architectures Your advanced woring experience in data analysis, requirement analysis, test case development and technical specifications development Your experience with data normalization and denormalization techniques Your bacground building processes supporting data transformation, data structures, metadata, dependency and worload management. Your bacground supporting and woring with multi-functional teams in a dynamic environment. Your solid data management and interpersonal sills Company Culture</t>
  </si>
  <si>
    <t>Job Type: Permanent Full Time
Position Summary
A data management/analyst who enjoys woring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 remote for now, applicants should live in the Dallas/Fort Worth area.
Job Responsibilities:
Understand the needs and opportunities across our internal and external staeholders
Create, update, and distribute analytic reports on a recurring basis
Learn new data related sills and processes
Learn health care claim (UB04, HCFA 1500) formats and analysis
Share and teach sills to others on the data team
Wor as part of a larger team and helping other teams in achieving their goals
Continue to push the boundaries of what technology can do to empower our caregivers and clinicians to improve health outcomes for our patients
Requirements:
A College degree (required)
5+ years experience woring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
Additional Information And Terms
No Additional Info And Terms Available
Job Details
Job Start Date:
6/3/2020
Number of Positions:
1
Maximum Submissions Per Job:
3
Shift:
M-F 8am to 5pm
State License Details:
Not Needed
Bilingual:
No
Holiday Coverage Required:
No
Minimum Years of Experience:
5
Miscellaneous
Will facility accept 1099?:
No
Incidentals provided by facility:
Mileage Reimbursement:
No
Mileage Details:
Bonuses:
No bonuses listed
Expenses:
No expenses listed</t>
  </si>
  <si>
    <t xml:space="preserve">47-81 </t>
  </si>
  <si>
    <t>Ref ID: 00310-0011482030Classification: Sales Analyst
Compensation: 75000.00 to 90000.00 yearly
My long time farming client has a newly created Data Analyst position to support the sales side of the business. This person will report to the sales manager and be responsible for compiling reports for the sales team and woring with the field team to compile projections in a clear and concise matter. Looing for an applicant with experience in data analytics, to assist the sales team with planning based on internal and external data. Essential duties will include review historical data, compile information from the field to create accurate projections, data analytics, retailer data, internal sales data, USDA industry data, compile and maintain reports for the sales team and send daily projections for the following day's plan. A bachelor's of science is required with MBA highly preferred. For additional information please contact Beau Pennington at (559) 439-2815 or beau.pennington@roberthalf.com or on LinedIn!
Job Requirements:
Data Analytics, Ad Hoc Analysis, Forecasting, Sales Analysis &amp; Reporting, Financial Analysis
Robert Half Finance &amp; Accounting matches silled finance and accounting professionals in the areas of accounting, booeeping, finance, audit, taxation and more on a full-time basis. Our personalized approach, innovative matching technology and global networ with local maret expertise help you find the legal opportunities that match your sills and priorities fast. By woring with us, you have access to challenging opportunities, competitive compensation and benefits, and training to enhance your sill sets.
From philanthropy to environmental stewardship to employee programs, Robert Half is proud to have an active role in the communities in which we live and wor. Our company has appeared on FORTUNEs Most Admired Companies list every year since 1998.
Download our mobile app to tae your job search on the go!
Contact your local office at 888.490.5461 or visit www.roberthalf.com/jobs/finance to apply for this job now or find out more about other job opportunities.
All applicants applying for U.S. job openings must be authorized to wor in the United States. All applicants applying for Canadian job openings must be authorized to wor in Canada.
¬© 2020 Robert Half Finance &amp; Accounting. An Equal Opportunity Employer M/F/Disability/Veterans.
By clicing 'Apply Now' you are agreeing to Robert Half Terms of Use.</t>
  </si>
  <si>
    <t>About the Employer
Nestled close to the majestic Sierra mountains in the heart of California's San Joaquin Valley, the Visalia Unified School District is committed to providing students young and old with the tools and sills necessary to succeed in life.
Established in 1885, VUSD is the oldest school district in Tulare County. Our services span 214 square miles with a population base of over 135,000. Our family of schools includes 26 elementary schools, a newcomer language center, five middle schools, four comprehensive high schools, a continuation high school, an adult school,a charter independent study school, a -8 charter home school, and a charter technical early college high school. Over 32,000 students Pre- to adult are served through Visalia Unified School District.
Our outstanding worforce is comprised of over 3,000 certificated and classified staff. They mae our district the jewel of the Central Valley. Our district motto is "WE CREATE FUTURES".
Job Information
Date Posted:
7/1/2020 Application Deadline:
7/16/2020 5:00 PM Pacific
Employment Type:
Full Time Length of Wor Year:
8 Hours / 246 Wor Days / 12 Months / 8:00am-5:00pm / One-Hour Lunch / Monday-Friday
Salary:
Monthly Range 100: 4,832.79-6,168.01 (STARTING PAY 4,832.79) *Full benefits paid by the District including vacation, medical, dental, vision and life insurance. Number Openings: (At time of posting)
1
Contact: April Christensen
Email:
achristensen@vusd.org
Phone: 559-730-7545
Start Date:
Immediate Vacancy
Site:
District Office / Accountability Office
View Job Description
Requirements / Qualifications
Requirements / Qualifications
***IMPORTANT NOTE ‚Äì PLEASE READ: Remember to name your scanned form(s) correctly. You will need to scan each of the *bulleted required documents listed below for this position and then select the matching title from the Edjoin Drop-Down list to name each of your document(s). ***This program will not allow you to go further in the application process if you do not use the correct title Edjoin provides. We highly encourage you to attach additional documents to support your application, such as a resume indicating your experience as it relates to this position.
Please PRINT and VIEW job description for the required documents, qualifications and experience needed for this position. Once the position closes you will not be able to go bac and view. To be considered, ALL requirements must be met by the closing date.
Other (BA/BS Degree with major course wor in information systems, computer science, software engineering, electronics engineering or related field. Experience may be substituted for education.)
Proof of HS Graduation (High School Diploma, HS Transcripts, GED or Higher)
***IMPORTANT NOTE ‚Äì PLEASE READ: Remember to name your scanned form(s) correctly. You will need to scan each of the *bulleted required documents listed below for this position and then select the matching title from the Edjoin Drop-Down list to name each of your document(s). ***This program will not allow you to go further in the application process if you do not use the correct title Edjoin provides. We highly encourage you to attach additional documents to support your application, such as a resume indicating your experience as it relates to this position.
Please PRINT and VIEW job description for the required documents, qualifications and experience needed for this position. Once the position closes you will not be able to go bac and view. To be considered, ALL requirements must be met by the closing date.
Other (BA/BS Degree with major course wor in information systems, computer science, software engineering, electronics engineering or related field. Experience may be substituted for education.)
Proof of HS Graduation (High School Diploma, HS Transcripts, GED or Higher)
Comments and Other Information
Qualified applicants will receive an email from SillSurvey Pre-Hire 360¬Æ, our Reference Verification System, and will be considered for an interview by appointment. All applicants will be notified by e-mail when position is filled.
Statement of Non-Discrimination/Harassment
(Title VI of the Civil Rights Act of 1964, Title IX of the Education Amendments of 1972 section 504 of the Rehabilitation Act of 1973): The district prohibits discrimination, harassment, intimidation, and bullying in all district educational programs, activities, or employment on the basis and/or association with a person or group with one or more of these actual or perceived characteristics of age, ancestry, color, disability, gender, gender identity, gender expression, nationality, race or ethnicity, religion, sex, sexual orientation, parental, pregnancy, family or marital status.
A copy of the districts Uniform Complaint/Sexual Harassment Policies can be found at:
www.visalia.12.ca.us/boardpolicies/BP1312-3.pdf
A copy of the sexual harassment policies for students and employees can be found at:
http://www.visalia.12.ca.us/boardpolicies/BP5145-7.PDF (students)
http://www.visalia.12.ca.us/boardpolicies/BP4119-11.pdf (employees)
For any questions concerning Title II, Title V, Title IX, or Section 504 please contact the following compliance officers:
VUSD Compliance Officers
5000 West Cypress Avenue
Visalia, CA 93277
(559) 730-7300
Assistant Superintendent, Instructional Services (Special Education, Adult Basic Education, Consolidated Categorical Aid Programs, Migrant Education, Career Technical Education)
Assistant Superintendent, Administrative Services (Child Nutrition Programs)
Assistant Superintendent, Human Resources (Personnel)
Director, Student Services (District 504 Coordinator)
Comments and Other Information
Qualified applicants will receive an email from SillSurvey Pre-Hire 360¬Æ, our Reference Verification System, and will be considered for an interview by appointment. All applicants will be notified by e-mail when position is filled.
Statement of Non-Discrimination/Harassment
(Title VI of the Civil Rights Act of 1964, Title IX of the Education Amendments of 1972 section 504 of the Rehabilitation Act of 1973): The district prohibits discrimination, harassment, intimidation, and bullying in all district educational programs, activities, or employment on the basis and/or association with a person or group with one or more of these actual or perceived characteristics of age, ancestry, color, disability, gender, gender identity, gender expression, nationality, race or ethnicity, religion, sex, sexual orientation, parental, pregnancy, family or marital status.
A copy of the districts Uniform Complaint/Sexual Harassment Policies can be found at:
www.visalia.12.ca.us/boardpolicies/BP1312-3.pdf
A copy of the sexual harassment policies for students and employees can be found at:
http://www.visalia.12.ca.us/boardpolicies/BP5145-7.PDF (students)
http://www.visalia.12.ca.us/boardpolicies/BP4119-11.pdf (employees)
For any questions concerning Title II, Title V, Title IX, or Section 504 please contact the following compliance officers:
VUSD Compliance Officers
5000 West Cypress Avenue
Visalia, CA 93277
(559) 730-7300
Assistant Superintendent, Instructional Services (Special Education, Adult Basic Education, Consolidated Categorical Aid Programs, Migrant Education, Career Technical Education)
Assistant Superintendent, Administrative Services (Child Nutrition Programs)
Assistant Superintendent, Human Resources (Personnel)
Director, Student Services (District 504 Coordinator)
APPLY (CURRENT EMPLOYEES ONLY)
APPLY</t>
  </si>
  <si>
    <t>Data Analyst (ings County)</t>
  </si>
  <si>
    <t>The purpose of the Data Analyst in the Case Investigation Team within the ings County Department of Public Health (CDPH) COVID-19 response is to maintain and provide case-based surveillance and epidemiologic data for COVID-19 cases reported in the state of California. This team wors to meet the demands for timely and highly visible surveillance data used by groups at CDPH as well as the California Department of Technology and the Governors Office to trac and respond to the COVID-19 pandemic. This team is responsible for accurately reporting cases of COVID-19 and required data elements to the Centers for Disease Control and Prevention (CDC) in accordance with the Council of State and Territorial Epidemiologists guidance.
The Epidemiologist functions within an incident command structure (ICS) as part of the Epidemiology and Surveillance Team and interacts with numerous CDPH programs, local health departments (LHDs), and CDC to perform essential functions.
Applicants must submit a cover letter and resume to be considered.
ESSENTIAL FUNCTIONS
Coordinate and interact with state and local public health departments, laboratories, Communicable Disease (CD) Controllers and other health agencies.
Communicate effectively and efficiently with involved partners via telephone and email.
Ensure that the needs of the Case Investigation Team are met, to the extent possible.
Establish and maintain standardized methods of data collection in the California Reportable Disease Information Exchange (CalREDIE) or external electronic databases.
Clean data and maintain data quality and completeness.
Analyze data as requested (e.g. to determine number and rate of COVID-19 cases, stratify data by jurisdiction, demographics, and ey factors, monitor and assess for trend)
Assist with the generation of data sets, data visualizations and written and oral reports.
Present at meetings, if applicable.
Participate in conference calls with epidemiology and laboratory partners at CDPH, CDC, California LHDs, healthcare facilities, and other state and local health departments.
Perform other duties as directed by the supervisor.
Collaborate effectively in a team environment.
NON-ESSENTIAL FUNCTIONS
Coordinate and facilitate teleconferences and meetings, as required.
Perform other duties as directed by the Health Director, and Health Officer.
JOB QUALIFICATIONS
Demonstrated ability to effectively communicate orally and in writing with public health and healthcare professionals and internal partners.
Ability to perform data entry, data cleaning, and data quality assessment with attention to detail.
nowledge and application of Health Insurance Portability and Accountability Act (HIPAA) requirements and protection of health information.
nowledge and sills related to analysis of public health surveillance data.
High level analytical and problem-solving sills.
Ability to complete assignments in a timely and efficient manner.
Ability to prioritize and manage multiple tass and wor independently.
Demonstrate reliability and integrity.
Prior nowledge and experience in use of CalREDIE, preferred.
Fluency in spoen English is required.
Education/Experience
Bachelor's Degree in public health or related field, required.
Experience in data entry and analysis, required.
Experience with clinical terminology and interpreting laboratory testing results, preferred.
Strong nowledge and use of statistical software such as Statistical Analysis Software (SAS), preferred.
Basic nowledge and use of data visualization software such as Tableau, preferred.
Other Sills, nowledge, and Abilities
nowledge of and silled in the use of Microsoft Office products including Word, Excel, Access, Outloo, and Power Point
PHYSICAL DEMANDS
Stand Frequently
Wal Frequently
Sit Frequently
Handling / Fingering Frequently
Reach Outward Occasionally
Reach Above Shoulder Occasionally
Climb, Crawl, neel, Bend Occasionally
Lift / Carry Occasionally - Up to 50 lbs
Push/Pull Occasionally - Up to 50 lbs
See (Vision) Constantly
Taste/ Smell Not Applicable
EY
Constantly (5+ hrs/day)
Frequently (2 - 5 hrs/day)
Occasionally (0 - 2 hrs/day)
Not Applicable Not required for essential functions
WOR ENVIRONMENT
General Office Setting, Indoors Temperature Controlled
EEOC STATEMENT
It is the policy of Heluna Health to provide equal employment opportunities without regard to race, color, religion, sex, national origin, age, disability, marital status, veteran status, sexual orientation, genetic information or any other protected characteristic under applicable law.
Heluna Health is an Affirmative Action, Equal Opportunity Employer that encourages minorities, women, veterans, and disabled to apply.</t>
  </si>
  <si>
    <t>Tactical Data Lin (TDL) Analyst</t>
  </si>
  <si>
    <t xml:space="preserve">43-69 </t>
  </si>
  <si>
    <t>Woring at USfalcon is about providing exceptional professional services to the DoD and various Federal Agencies. We have been excelling in diverse platforms for almost 30 years and continue to be an industry leader. If you thrive in an organization that values integrity, commitment, stewardship, and service, we want to meet you.
We have an exciting opportunity to join us in supporting one of our valued customers as a Tactical Data Lin (TDL) Analyst located at Langley, AFB in Hampton, VA.
Develop Interface Control Proposals (ICPs) that mae editorial and technical changes to current/future multi-TDL configuration items (US Military Standard (Mil-Std) 3011, 6011, 6016, 6017, 6020, MADL, Cursor on Target (CoT), etc.). Perform detailed technical analysis of ICPs as they relate to USAF platforms and systems.
Provide technical multi-TDL expertise to support the integration of multi-TDL capabilities into USAF platforms and systems.
Develop, or review previously-developed, bit-level implementation specifications for USAF platforms and systems. These implementations shall depict the total multi-TDL implementation requirements for the platform.
Provide technical support at Technical Interchange Meetings and Design Reviews concerning multi-TDL implementations.
Provide technical expertise to analyze concepts or problems with Air Force, Joint, or Coalition standards or implementation of those standards and provide solutions or recommendations in appropriate format as required.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woring groups to address specific technical and operational issues.
Provide analytical assessments addressing impacts on existing allied message standards and systems technical accuracy effect on doctrine and identification of potential problems and provide solutions and recommendations for implementation.
Attend and provide technical support for Air Force, Joint and Coalition-related multi-TDL meetings.
Additional duties as assigned
Required Sills:
At least 5 years recent experience (within past 10 years) in a job woring formal operational and information exchange requirements development as they relate to fighter aircraft tactical data exchange.
At least 5 years recent experience (within past 10 years) in a job performing formal Multi-TDL configuration management (to include development and analysis of complex ICPs), data management, military standards management, and staff processes.
At least 5 years recent experience (within past 10 years) woring with and exposure to Joint/Air Force doctrine and the NATO Consultation, Command and Control Board (C3B) and it subcommittees.
Desired Sills:
Proficient in Microsoft Office applications (e.g., Word, PowerPoint, Excel, Access, and Outloo)
Education: Bachelor's degree in a technical field (such as engineering, computer science, etc.) from an accredited institution
Clearance: US Secret and NATO Secret
Travel: 10%
Air Force
EPASS</t>
  </si>
  <si>
    <t>Position:
Data Analyst
Department:
James T. George School of Business
Date Posted:
06/21/2019
Closing Date:
Open Until filled
Description
The Hampton University James T. George School of Business invites applications for Data Analyst beginning August 2019.
Founded in 1868, Hampton University is a leading historically blac university (HBCU) located on the Virginia Peninsula in the City of Hampton. It is a privately endowed, co-educational, nonsectarian institution.
Duties and Responsibilities
The successful candidate will wor with the School Dean, faculty, staff and students to create and maintain data sets for the School. In particular, he/she will:
Create and maintain Undergraduate/Graduate student databases and recordeeping for the following:
School wide internship activity to include students who have registered for internship credit, internship evaluation outcomes, and employer data. Internships are now a requirement for the entire school
Senior Survey results regarding plans post-graduation permanent placement/ graduate programs
Alumni Survey Results
School wide student profile with various demographics (race, gender, permanent residency, phone/ email, GPA, career interests, etc)
Students At-Ris by major
Individual student advisement progression
Student Achievement: Scholarships, Case Competition, Conferences, publications etc.
Trends of enrollment, retention, graduation
School of Business Website updates
Accreditation compliance data support
Other duties related to student support: Digitize student handboo and maintain updates, support departments with special student data requests, support with graduation clearance process
Create and maintain faculty databases and recordeeping for the following:
Faculty intellectual contributions (journal publications, research presentations, boos, editors, consulting activities, other professional recognitions/contributions in research or practice )
Electronic file of faculty CVs
Electronic file of Syllabi
Tracing Update/Annual report activity
Collection and Input of TracDat Data
Other duties as assigned by Dean
Qualifications
Bachelor‚Äôs Degree in Business
Demonstrated sills in Excel
Experience with building databases and recordeeping
Strong communication and Interpersonal Sills
Self ‚ÄìStarter with lots of initiative
Great organization sills
How to Apply
Review of applications will begin immediately and will continue until the positions are filled. Applicants should submit a Hampton University Application for Faculty Employment, resume, and a recommendation letter Applications may be submitted electronically to anabel.palmer@hamptonu.edu or mailed to:
Dr. Ziette Hayes
119 Bucman Hall
Hampton University
Hampton, VA 23668
(757)727-5472</t>
  </si>
  <si>
    <t>Must be a US Citizen who currently possesses a Secret Clearance. (NATO Secret is preferred)
Tasing
The Contractor shall contribute to the development of new deliverables and urging emerging wor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mae predictions and enterprise- oriented suggestions. Utilizes predictive modeling to increase and optimize the effects of Warfare Development.
Strategies to identify patterns within large data sets, mae predictions based on data science, and provide corresponding recommendations to senior leadership. Simplifies and communicates ey findings and insights to senior leadership and draws implications for wor organization-wide.
Predictions based on data science. This line of effort consists of woring alongside ey staeholders across NATO to develop and execute data- science strategies over the long-term. This includes both strategies for data science, e.g., how to scale the use of data science in support of every level of decision-maing) and strategies informed by data science, e.g., the use of data science to support the development and translation of policy between NATO HQ and the NATO Command Structure.
Metrics that improve NATO's ability to assess effects in the mid- to long- term horizon. Doing so includes the development of comprehensive analytical and mapping capabilities to identify or predict relevant, feasible, and potential challenges and opportunities to NATO and partners.
Performs other job related duties as requested.
In addition to the aforementioned, the completion of the following tass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 and, where appropriate, liaise with other NATO bodies.
Populate, update and administrate the digital library.
Provide support to the team for conferences and other events.
Fulfill further specific tass directed by the Branch Head or the COTR in support of SPP collaborative efforts and other partnership related wor strands.
Professional Qualifications and Personal Attributes
a. Professional experience in the area international relations and security studies.
b. M.A. degree in a data science or related field.
c. Four years (within the last seven years) experience conducting predictive analytics using data science (big data) and providing advice on relevant issues in the field of data science.
d. Demonstrate experience in preparation and development of FOGO or civilian equivalent briefings, bacground papers, reports, and speeches.
e. Valid NATO SECRET security clearance or national equivalent with NATO eligibility.
f. Demonstrable proficiency in English Language
g. Be able to use contemporary office tools, including MS Office.
Must be local to Norfol Area</t>
  </si>
  <si>
    <t>Norfol, VA</t>
  </si>
  <si>
    <t>Junior Data Analyst
About Us
Patient Advocate Foundation (PAF), a national non-profit, headquartered in Hampton, VA, has been solving insurance and healthcare problems since 1996. Our mission is to eliminate patient obstacles to access quality health care. We provide assistance to patients through effective mediation to assure access to quality health care, maintenance of employment and preservation of financial stability. To read more about us, please visit our website at www.patientadvocate.org.
The Opportunity
PAF is seeing a Junior Data Analyst to join our data team in Hampton, VA. This ey role will manage the implementation and production of ad-hoc and routine reporting needs. ey sills include, interpreting data from PAF‚Äôs multiple databases with a heavy emphasis on the use of Tableau. Sill with MS Excel macros, SQL and other analytic programming languages are also desirable. The Data Analyst will serve under the Director, Research &amp; Data Reporting, and wor closely with all internal business leaders, database developers and administrators to produce professional data and reporting deliverables.
Responsibilities Include:
Provide direct data and reporting support to Case Management and other service delivery team members, ensuring compliance with PAF and division guidelines
Create and maintain data reporting templates according to the organization‚Äôs specifications
Manage all aspects of data related activities including data extraction &amp; processing to prepare data for internal and external reports
Create customized research reports; interpret data, apply appropriate statistical analysis, highlight main findings, and ey points, using Tableau or R-Stat
Collaborate with the Senior Director of Health Service Research to design, implement and manage survey projects
Identify and recommend solutions for areas of data quality and integrity improvements
Maintain project requirements by adhering to project milestones, phases, and elements; communicate with the team required efforts and project resource needs
Position Qualifications:
Bachelor‚Äôs Degree (math, statistics, or other related degree preferred)
2+ years of professional experience required with 1+ years of experience in analyzing data (Master‚Äôs education may substitute for 2 years of experience)
Advanced understanding of Excel
Experience with Tableau or other business intelligence software
Experience with Qualtrics and/or other survey design and distribution platforms a plus
Proven experience in maintaining project schedules, documentation, communications, and meeting deadlines
Woring nowledge of database infrastructure and relational database concepts (e.g. SQL, MySQL, ylo)
Ability to use MS Word, PowerPoint for data presentation
Excellent oral and written communication sill
__
*
Our Benefits
PAF is pleased to offer our employees a comprehensive benefit pacage. We are committed to bring financial health and prosperity to the people of our organization which is reflected in a total compensation pacage. Our benefits include: health, dental &amp; visions options, STD/LTD, group life &amp; AD&amp;D, group accident and cancer plans, paid holidays, vacation, sic &amp; personal leave, paid winter shut down, 401 with matching, and various wellness programs.
To Apply
This is an incredible opportunity to join an organization that maes a difference! Please apply through Indeed.
One team, one mission ‚Äì Are you ready to mae a difference?
PAF is an Equal Opportunity Employer
Job Type: Full-time
Benefits:
401()
401() Matching
Dental Insurance
Disability Insurance
Health Insurance
Life Insurance
Paid Time Off
Vision Insurance
Schedule:
Monday to Friday
Location:
Hampton, VA (Required)
Application Question:
-What is the highest level of education you have completed?
-How many years of experience do you have with Business Intelligence Software (Tableau, Spotfire, Power BI)?
-How much experience do you have writing Excel Macros?
-How many years of SQL or MySQL script experience do you have?
Wor Location:
One location
Company's website:
www.patientadvocate.org
Benefit Conditions:
Waiting period may apply
Wor Remotely:
Temporarily due to COVID-19</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</si>
  <si>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P89gjsd7t6</t>
  </si>
  <si>
    <t>Jr Data Analyst (Cost)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 Pacages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tass;
Identify and trac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Develop and maintain metrics
Requirements:
US Citizen with SECRET Security Clearance
1 year relevant professional experience preferred.
Experience in Data Management preferred.
Experience in MS Office with special emphasis in MS Excel preferred.
ORBIS offers an excellent benefits pacage and competitive salary in a professional atmosphere.</t>
  </si>
  <si>
    <t>NewGen is seeing a Data Science Analyst with an active NATO SECRET security clearance or national equivalent with NATO eligibility.
The scope of this wor is to drive improvements to the quality of NATOs situational awareness, ris assessment, strategy, and decision maing over the mid- to long-term horizon through the application of data science and analytics to improve organizational performance throughout the Alliance.
Tasing
Contribute to the development of new deliverables and urging emerging wor stands; and ensure the dissemination of the resulting products.
Support the aforementioned, with focus on the following:
Technical expertise in Branch regarding the application of data science and analytics to strategic alternatives. Leverages various statistical techniques to identify patterns within large data sets to mae predictions and enterprise- oriented suggestions. Utilizes predictive modeling to increase and optimize the effects of Warfare Development.
Strategies to identify patterns within large data sets, mae predictions based on data science, and provide corresponding recommendations to senior leadership. Simplifies and communicates ey findings and insights to senior leadership and draws implications for wor organization-wide.
Predictions based on data science. This line of effort consists of woring alongside ey staeholders across NATO to develop and execute data- science strategies over the long-term. This includes both strategies for data science, e.g., how to scale the use of data science in support of every level of decision-maing) and strategies informed by data science, e.g., the use of data science to support the development and translation of policy between NATO HQ and the NATO Command Structure.
Metrics that improve NATOs ability to assess effects in the mid- to long- term horizon. Doing so includes the development of comprehensive analytical and mapping capabilities to identify or predict relevant, feasible, and potential challenges and opportunities to NATO and partners.
Performs other job related duties as requested.
In addition the completion of the following tass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 and, where appropriate, liaise with other NATO bodies.
Populate, update and administrate the digital library.
Provide support to the team for conferences and other events.
Fulfill further specific tass directed by the Branch Head or the COTR in support of SPP collaborative efforts and other partnership related wor strands.
Professional Qualifications and Personal Attributes
Professional experience in the area international relations and security studies.
M.A. degree in a data science or related field.
Four years (within the last seven years) experience conducting predictive analytics using data science (big data) and providing advice on relevant issues in the field of data science.
Demonstrate experience in preparation and development of FOGO or civilian equivalent briefings, bacground papers, reports, and speeches.
Valid NATO SECRET security clearance or national equivalent with NATO eligibility.
About Us:
NewGen is a technology consulting services company solving some of the public and private sectors toughest challenges across Enterprise Management, Cyber Security and DevOps. While we are vendor agnostic, many of our consultants offer expertise in IBM products and services. We offer a mix of short and long-term contracts, temp to perm and perm roles across the United States under 1099/C2C and W2 (with or without benefits) models. We now that to find and hire the best fit, we must offer interesting wor at the best rate possible. By partnering with us, you will find opportunities that leverage and grow your technical abilities and offer you the flexibility you require. Join our talent networ today.</t>
  </si>
  <si>
    <t>Job Title: Data Analyst (1)
Position Type: Contractual
Location: Norfol, VA
Education: N/A
Security Clearance: Secret Clearance Eligible
Required Experience: 5 years professional experience.
Required Specialized
Experience: U-NNPI, P-OMMS and CSMP
Preferred Specialized
Experience: Maintenance and modernization of Navy ships
Note: This position supports a proposal response which will be awarded approximately August 2020 and will be a 5 year term.
This position will assist government personnel in the area of human research protection, providing assistance with calendars, domestic and foreign travel, presentations, ocial correspondence, compiling read ahead material and visit requests.
Job Duties:
‚Ä¢ Provide technical support for the development and management of the nuclear CMP and BAWPs and propulsion plant modernization. Requires coordination with various internal and external activities such as NAVSEA, Type Commander (TYCOM), Naval Supervising Activities (NSA), RPPY, PPPY, PPEA, Industrial Activities and Ship's Force;
‚Ä¢ Review of Current Ship's Maintenance Project (CSMP) data to support advance planning efforts, CMP refinement and budget development;
‚Ä¢ Identify and remove U-NNPI information from aircraft carrier P-OMMS CSMP files;</t>
  </si>
  <si>
    <t>Forids ‚Äì Data Analyst
At Forids, we‚Äôre dreamers who find a way to mae the impossible, possible through our hard wor and dedication of breaing the cycle of homelessness and poverty for families and children. Now is your chance to join our talented, caring, compassionate and fast growing team that delivers a full-spectrum service model, that simultaneously identifies the compound root causes of each family‚Äôs homelessness and improves mental health, education, employment, and personal obstacles with supportive services culminating in self-reliant families and educationally-prepared children.
Overview of position:
Reporting directly to the Senior Director of Development Operations, The Data Analyst (DA) interprets data across multiple platforms and presents it in a manner that illuminates community need and agency performance. The DA maes recommendations regarding the methods by which the agency obtains and analyses data and has responsibility for managing the organization‚Äôs master data sets, developing reports, troubleshooting data issues, and providing descriptive and predictive data analytics.
The successful candidate must have the following qualifications, nowledge, sills and abilities:
- Bachelor‚Äôs degree from an accredited university or college in Mathematics, Computer Science, Information Management, Statistics, Economics or other relevant area and a minimum of two year‚Äôs relevant wor experience.
- Experience in data models and reporting pacages.
- Demonstrated experience in managing and analyzing large data sets and relations databases.
- Understanding of metadata standards.
- An analytical mind and inclination for problem-solving.
- Strong verbal, organizational and written communication sills with attention to detail.
- Ability to wor with staeholders to assess decision maing needs and gain consensus on data to be analyzed.
- Ability to manage multiple, often conflicting deadlines; and ensure timely delivery on high-quality wor.
- Valid driver‚Äôs license with no more than three minor driving violations and/or accidents combined within the last three years, and no major moving violations in the past five years.
Compensation commensurate with experience.
To apply: Qualified applicants should copy and paste the following lin; https://tinyurl.com/y9yl77ns into their browser in order to view full job description, create an account and apply for this position. After you have created an account you may return at any time to chec the status of your application by using the login created. Please attach a cover letter and resume to your application. Please no phone calls or faxes. This position is not a teleworing position and recruitment will continue until position is filled.
Forids is an Equal Opportunity Employer and Drug Free Worplace.
Job Type: Full-time
Benefits:
Dental Insurance
Disability Insurance
Employee Assistance Program
Flexible Spending Account
Health Insurance
Life Insurance
Paid Time Off
Parental Leave
Professional Development Assistance
Referral Program
Vision Insurance
Schedule:
Monday to Friday
COVID-19 considerations:
To eep our employees, volunteers, and donors safe, we‚Äôve installed clear plastic barriers as needed, provided mass, gloves, and hand sanitizer. We also practice social distancing and daily temperature checs at all our locations.
Experience:
relevant wor: 2 years (Preferred)
Education:
Bachelor's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Company's website:
www.forids.org
Company's Faceboo page:
https://www.faceboo.com/ForidsVA/?ref=boomars</t>
  </si>
  <si>
    <t>Forids, inc
3.5</t>
  </si>
  <si>
    <t>Job Description
Job description
‚Ä¢ Interpret data, analyze results using statistical techniques and provide ongoing reports
‚Ä¢ Develop and implement databases, data collection systems, data analytics and other strategies that optimize statistical efficiency and quality
‚Ä¢ Acquire data from primary or secondary data sources and maintain databases/data systems
‚Ä¢ Identify, analyze, and interpret trends or patterns in complex data sets
‚Ä¢ Filter and ‚Äúclean‚Äù data by reviewing computer reports, printouts, and performance indicators to locate and correct code problems
‚Ä¢ Wor with management to prioritize business and information needs
‚Ä¢ Locate and define new process improvement opportunities
Requirements
‚Ä¢ Proven wor experience as a data analyst or business data analyst
‚Ä¢ Technical expertise regarding data models, database design development, data mining and segmentation techniques
‚Ä¢ Strong nowledge of and experience with reporting pacages (Business Objects etc), databases (SQL etc), programming (XML, Javascript, or ETL framewors)
‚Ä¢ nowledge of statistics and experience using statistical pacages for analyzing datasets (Excel, SPSS, SAS etc)
‚Ä¢ Strong analytical sills with the ability to collect, organize, analyze, and disseminate significant amounts of information with attention to detail and accuracy
‚Ä¢ Adept at queries, report writing and presenting findings
‚Ä¢ Master's in Computer Science or Engineering Management or Project Management or Information Systems/Technology (Preferred)
Powered by JazzHR
wwtWmjar0N</t>
  </si>
  <si>
    <t>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 Pacages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Support development, revisions and/or validation of various program office documentation such as, but not limited to the ACCMP manual; Expanded Ship's Wor Breadown Structure (ESWBS) manual; and Process Instructions;
Support development and management of the CMP and BAWPs for execution of life-cycle maintenance requirements during aircraft carrier availabilities to include integration of assessments, maintenance requirements, inspections, certifications, modernization and services;
Conduct end-of-availability reviews to validate completion of BAWP items;
Update M&amp;SWP (or similar) and maintenance history databases using Availability Wor Pacage (AWP) completion data, including financial and material history;
Develop and maintain metrics
Requirements:
5 years relevant professional experience required.
US Citizen with SECRET Security Clearance
Experience preparing and presenting written and oral reports required.
Experience in MS Office with special emphasis in MS Excel and MS Access preferred.
Experience in maintenance and modernization of Navy ships preferred.
Experience with Database Management preferred.
Experience with M&amp;SWP preferred.
ORBIS offers an excellent benefits pacage and competitive salary in a professional atmosphere.</t>
  </si>
  <si>
    <t>The Business Performance Analyst facilitates process improvement and assists business owners in improving existing process performance through analysis, experience, and employee input in a project environment.The primary responsibilities of the Business Performance Analyst are:
‚Ä¢ Assist organization in the creation of reporting and analytics capability to monitor, measure, and assess effectiveness of standardized business processes
‚Ä¢ Develop deep understanding of data housed in multiple, disparate systems
Identify patterns in data
Monitor and audit the quality of data
‚Ä¢ Designs and creates reports
Prepare and present data in the right form (graphs, charts, or tables) for decision-maing and problem-solving process.
Create dashboards, graphs, and visualizations on data.
‚Ä¢ Provide support/input to daily, weely, and/or monthly ey Performance Indicator (PI) reports and review meetings
‚Ä¢ Facilitate and/or participate in cross functional Process Improvement Initiatives and root cause analysis
‚Ä¢ Implement strategic quality direction into operational guidelines and practices and support ongoing expansion of the quality culture across the organization
‚Ä¢ Provide support to develop support assets, e.g., tracing tool for operational excellence success stories, tracing of root cause/lessons learned from actual delivery experiences, etc.
‚Ä¢ Communicate to staeholders on salient quality issues and business opportunities
‚Ä¢ Document ey observations and recommendations as appropriate
‚Ä¢ Recommend and help implement strategies and actions to mitigate riss/solve issues
‚Ä¢ Facilitate project contribution to company's nowledge capital and assets
‚Ä¢ Networ with external and internal service delivery specialists to share best practices
Qualifications and Education Requirements:
‚Ä¢ Associate's degree in Business, Economics, Engineering or 2 years of additional relevant experience, or a bachelor's degree
‚Ä¢ Minimum of 2 years' data analyst experience
Preferred Sills:
‚Ä¢ Advanced experience in Microsoft PowerPoint and Microsoft Excel (pivot tables, statistical analysis with Excel functions, data mining)
‚Ä¢ Experience in Relational Databases and SQL
‚Ä¢ Basic quantitative analysis sills
‚Ä¢ Basic presentation sills
Job Requirements:</t>
  </si>
  <si>
    <t>Chesapeae, VA</t>
  </si>
  <si>
    <t>Smithfield Foods is a 15 billion global food company and the world's largest por processor and hog producer. In the United States, the company is also the leader in numerous pacaged meats categories with popular brands including Smithfield, Ecrich ¬Æ, Nathan's Famous ¬Æ, Farmland ¬Æ, Armour ¬Æ, Farmer John ¬Æ, retschmar ¬Æ, John Morrell ¬Æ, Coo's ¬Æ, Gwaltney ¬Æ, Carando ¬Æ, Margherita ¬Æ, Curly's ¬Æ, Healthy Ones ¬Æ, Morliny ¬Æ, raus ¬Æ and Berlini ¬Æ. Smithfield Foods is committed to providing good food in a responsible way and maintains robust animal care, community involvement, employee safety, environmental and food safety and quality programs.
The Data Analyst will support the Data Analytics department by developing new reports &amp; tools, reviewing and publishing management Reports, and performing ad-hoc analysis. In addition, this position will perform various data loads required for reporting.
Creates, supports and implements strategies to establish and improve safety compliance.
Ensures reporting systems are in balance with ledgers.
Maintains integrity of all financial data and reporting.
Runs daily/weely/monthly Management Reports.
Reviews and analyzes reports prior to publishing.
Performs SU level allocations for Actuals, Budgets and Forecasts.
Creates/Updates BPC reports developed with the Analysis for Office add-in for Excel.
Retrieves Data from multiple sources including SAP/BI/BPC/Access/SQL.
Wors to standardize processes to improve accuracy and efficiency of reporting.
Provides ad hoc analysis and special projects as required.
Assists in training new or additional analysts in respective information systems.
The above statements are intended to describe the general nature and level of wor being performed by people assigned to this job. They are not intended to be an exhaustive list of all responsibilities, duties, and sills required of personnel so classified. May perform other duties as assigned.
To perform this job successfully, an individual must be able to perform each essential duty satisfactorily. The requirements listed below are representative of the nowledge, sill, and/or ability required. Reasonable accommodations may be made to enable individuals to perform the essential functions.
Bachelor‚Äôs Degree from a regionally accredited four-year college or university and 2+ years of relevant experience, required.
nowledge of accounting/finance systems and financial and business principles.
Experience in manufacturing and/or consumer pacaged goods, preferred.
Experience with SAP, BI, BPC, Analysis for Office.
Experience with VBA, preferred.
Demonstrates strong business aptitude, along with problem solving and analytical sills.
Ability to mae timely decisions and organize multiple tass accurately in a deadline sensitive environment.
High standards of accuracy.
High proficiency with Microsoft Excel, Word, PowerPoint and Business Warehouse (BW) experience, preferred.
Strong analytical, problem-solving and decision-maing sills.
Ability to thin creatively.
Excellent verbal and written communication sills.
Strong self-motivation and organizational sills.
Ability to wor well with others in fast paced, dynamic environment.
Ability to be respectful, approachable and team oriented while building strong woring relationships and a positive wor environment
Smithfield, is an equal opportunity employer committed to worplace diversity. All qualified applicants will receive consideration for employment without regard to race, color, religion, gender, sexual orientation, national origin, age, gender identity, protected veterans status or status as a disabled individual or any other protected group status or non-job related characteristic as directed by law.
To learn more about Smithfield‚Äôs benefits, visit smithfieldfoods.com/careerbenefits</t>
  </si>
  <si>
    <t>Job Number: R0079223 Business Intelligence/Data Analyst
ey Role: Support the development of data interfaces providing situational awareness, operational intelligence and newfound insight for Navy networs. Conceptualize and create performance metrics, interactive analytics, dashboards, dynamic visualizations, ey Performance Indicators (PIs), scorecards and automated reports by transforming data into information for decision maers. Employ business intelligence applications such as SAP Business Intelligence 3.1 or 4.2, Enterprise, Client, and Fiori App, Lumira, Tableau, Splun, Power BI, or R. Leverage scripting programs such as Visual Basic, Python, HTML and JavaScript to support interface development, where necessary. Analyze metric requirements, visualization capabilities and data availability to determine appropriateness, feasibility and level of effort to develop new products or improve existing products. Apply nowledge of data analysis, data integration, and data mining to ensure the accuracy and integrity of all published metrics, visualizations and reports. Collaborate with data requestors to ensure requirements are met, products are developed in a timely manner, and iterative feedbac loops promote implementation of customer comments and suggestions. Basic Qualifications: * 2+ years experience with visualization and BI development principles, concepts, methods, standards and practices * 1+ years of experience with using widely recognized BI applications, including SAP Business Intelligence (BI) Enterprise Development 3.1 or 4.2, Lumira Designer, Tableau, Web Intelligence reporting (WEBI) , Business Intelligence Launch Pad/Central Management Console (CMC), or Information Design Tool (IDT) * Experience with employing multiple technologies, tools, and programming languages, as appropriate * Experience with developing user interfaces or dashboards which include metrics, filters, charts, graphs, and tables * Experience with s cripting programs, including Visual Basic, Python, HTML, and JavaScript * Experience with Microsoft Office Suite * Ability to wor through complex problems to solve business processes or system enhancements or automation * Active Secret clearance * HS diploma or GED Additional Qualifications: * Experience with building user interfaces in Tableau * nowledge of DoD, Secretary of the Navy, and Department of the Navy security practices, policies, and objectives * Experience with DevOps and Agile/Scrum * Experience with development using Big Data technologies and applying statistical pacages, including Sci-it Learn, Pandas, and R * BS degree in Science, Technology, Engineering, or Mathematics * Certified Business Intelligence Professional (CBIP) certification with a concentration in Analytics Development * Security + certification * ITIL v3 or 4 Foundations certification Clearance:
Applicants selected will be subject to a security investigation and may need to meet eligibility requirements for access to classified information; Secret clearance is required. We're an EOE that empowers our people-no matter their race, color, religion, sex, gender identity, sexual orientation, national origin, disability, veteran status, or other protected characteristic-to fearlessly drive change.</t>
  </si>
  <si>
    <t>Suffol, VA</t>
  </si>
  <si>
    <t>Provides IT support for research activities and serve as a liaison between EVMS Medical Group IT and Research conducted by Eastern Virginia Medical School (EVMS). This includes writing scripts of data extracts/queries/reports, extracting data from Allscripts, mapping/integration of extracted data into secure databases and woring with EVMS to accomplish approved research objectives as well as long-term research goals. Performs audits and monitors compliance with approved research activities to ensure HIPAA requirements are followed. Ability to wor independently and manage multiple priorities with minimal supervision.
Review data requests for compliance, including IRB approval/waiver when required.
Develop data extracts/queries from Allscripts for de-identified data or data in accordance with IRB approved research requests.
Mapping, merging and/or integrating data from Allscripts and disparate data sources into secure repositories and searchable research data structures such as TriNeTX and REDcap platforms.
Coordinate with the EVMS Research Office data manager / REDcap administrator and HADSI to curate approved research data and ensure successful completion of project within projected timelines.
Participate in any Honest Broer review process established by EVMS.
Provide technical expertise at a variety of levels in healthcare and research data management
Ensures databases and data extracts reflect specifications; proactively sees specification clarification as needed to ensure data quality.
Assess the quality of data captured in electronic medical record databases and identifies inconsistencies.
Monitor and audit research activities to ensure compliance with HIPAA requirements related to IRB approved protocols.
Performs other duties as assigned
Bachelor‚Äôs degree in Computer Science, Information Technology or related field OR eight (8) years of equivalent experience in lieu of the Bachelor‚Äôs degree. Plus four (4) years of experience extracting and integrating complex data structures to serve data warehousing and business intelligence needs required. Proficiency in SQL-based software programming and maintenance. Experience woring with Microsoft SQL*Server, Oracle or other large-scale RDBMS. Experience with procedural programming constructs using a SQL-based script writer (SSMS preferred). Experience designing and documenting logical and physical data models. Experience applying structured testing methods to ensure data quality and consistency.
Preferred:
Expertise extracting and integrating medical EMR patient-level data (Allscripts preferred). Experience woring with clinical research projects. Expertise in database and query performance tuning advanced methodologies and techniques. Experience supporting multi-disciplinary teams including physicians, management, and technical peers and other end-users. Experience applying state-of-the-art data warehousing techniques to create extensible and sustainable solutions. Experience designing and delivering star-based schemas preferred. nowledgeable with ETL technologies such as SSIS, Python or Data Integrator. Experience supporting end-users consuming delivered DataMart‚Äôs and reports (Excel and SAS preferred.
US-VA-Norfol</t>
  </si>
  <si>
    <t>Epsilon Systems Solutions, Inc. has a contingent job opportunity for a full time Data Analyst in Norfol, VA.
Summary: The Junior Metrics &amp; Data Analyst will develop and maintain the N43 metrics and analysis database to trac and report metrics for CNO Availabilities and CMAVs completions.
Duties and Responsibilities:
Metrics may require frequent updates to support management decisions and Flag level briefs. The database should have a report generator capability for identified users to print reports without analyst assistance.
Develop, update and maintain CNO Availability and CMAV trend reports. Analyze trend reports and provide recommendations.
Develop and maintain database to trac and report metrics for CNO Availability extension root cause analysis once identified.
Develop and maintain database to trac and report metrics for CNO Availability growth and new wor root cause analysis once identified.
Function as the database manager for the N43 metrics and analysis database on the CNSL share drive. Ensure the database can update/interface with the Command Readiness Dashboard.
Coordinate with Modernization managers to trac and analyze modernization installation operational impact and return on investment (ROI) for traced alterations. Maintain this data in the N43 metrics and analysis database.
Develop graphs, charts and reports summarizing results of assigned analyses.
Generate PowerPoint presentations outlining results and recommended actions.
Required Qualifications:
High school diploma/equivalent
Two years of experience in database design and management
Two years of experience in data analysis support for complex projects
Proficient and experienced with Microsoft Office, especially with Access, Excel and PowerPoint Highly proficient and experienced with Microsoft Office, especially with Access, Excel and PowerPoint.
Proficient and experienced with Visual Basic for Applications (VBA)
Microsoft Technology Associate (MTA) certification required
AA in Computer related field required
Must have an ACTIVE SECRET level security clearance
Pursuant to the various government contractual requirements, all applicants must be U.S. Citizens
Epsilon Systems Solutions, Inc. and its subsidiaries are proud to be an Equal Employment Opportunity and Affirmative Action employers, Minority/Female/Disabled/Veterans.</t>
  </si>
  <si>
    <t>Tactical Data Lin (TDL) Analyst-</t>
  </si>
  <si>
    <t>Oasis Systems has an exciting opportunity for a Tactical Data Lin (TDL) Analyst &gt;located at Langley, AFB in Hampton, VA.
LOCATION: Langley, AFB
JOB STATUS: Full-Time
TRAVEL: N/A
REQUIRED QUALIFICATIONS (Education, Certifications, Experience, Sills)
SECURITY CLEARANCE: US Secret and NATO Secret
EDUCATION:Bachelor‚Äôs degree in a technical field (such as engineering, computer science, etc.).
CERTIFICATIONS:
EXPERIENCE LEVEL:
OTHER QUALIFICATIONS/SILLS:
‚Ä¢ At least five (5) years recent experience (within past 10 years) in a job woring formal operational and information exchange requirements development as they relate to fighter aircraft tactical data exchange.
‚Ä¢ At least five (5) years recent experience (within past 10 years) in a job performing formal Multi-TDL configuration management (to include development and analysis of complex ICPs), data management, military standards management, and staff processes.
‚Ä¢ At least five (5) years recent experience (within past 10 years) woring with and exposure to Joint/Air Force doctrine and the NATO Consultation, Command and Control Board (C3B) and it subcommittees.
RESPONSIBILITIES:
‚Ä¢ Develop Interface Control Proposals (ICPs) that mae editorial and technical changes to current/future multi-TDL configuration items (US Military Standard (Mil-Std) 3011, 6011, 6016, 6017, 6020, MADL, Cursor on Target (CoT), etc.). Perform detailed technical analysis of ICPs as they relate to USAF platforms and systems.
‚Ä¢ Provide technical multi-TDL expertise to support the integration of multi-TDL capabilities into USAF platforms and systems.
‚Ä¢ Develop, or review previously-developed, bit-level implementation specifications for USAF platforms and systems. These implementations shall depict the total multi-TDL implementation requirements for the platform.
‚Ä¢ Provide technical support at Technical Interchange Meetings and Design Reviews concerning multi-TDL implementations.
‚Ä¢ Provide technical expertise to analyze concepts or problems with Air Force, Joint, or Coalition standards or implementation of those standards and provide solutions or recommendations in appropriate format as required.
‚Ä¢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woring groups to address specific technical and operational issues.
‚Ä¢ Provide analytical assessments addressing impacts on existing allied message standards and systems technical accuracy effect on doctrine and identification of potential problems and provide solutions and recommendations for implementation.
‚Ä¢ Attend and provide technical support for Air Force, Joint and Coalition-related multi-TDL meetings.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silled and dedicated people in the industry; where they are encouraged to achieve personal excellence, purpose, and their full potential and career aspirations; while supporting mission-critical national security technologies and programs.</t>
  </si>
  <si>
    <t>Senior Data Analyst- Secret Clearance- Norfol- VA
CTS is comprised of individuals with a passion for delivering superior service and innovative solutions.
Our team bringsexceptional understanding of our client's challenges anda wide variety of financial, business, management and technical services to our customers in support of specialized intelligence, defense, and businessmissions
CTS brings a unique level of expertise to its customers. Our team has decades of direct mission engagement within the IC and DOD as well as broad expertise in commercial and private sector disciplines.
Named one of "Best Places to Wor in 2020" by the Washington Business Journal, Counter Threat Solutions (CTS) is a Woman-Owned Service-Disabled Veteran Owned Small Business providing professional and technical solutions to clients in the Intelligence Community (IC) and beyond.
We invest in our people! Chec out our 5-Star Glassdoor reviews and compare our full paid health care, PTO, 401, and annual continuing education allowance with your current situation!
We see ambitious Senior Data Analyst professionals with Secret Clearance for challenging opportunities in Norfol VA.
Day/Core Hours
Cleared candidates at any sill level are encouraged to apply.
Sills required to be Successful:
Counter Threat Solutions is currently seeing a Senior Data Analyst with strong data visualization sills for an opportunity with the Department of Defense in Norfol, VA.
Data Analysis ability to develop reports, dashboards, utilizing one or more of the following: Microsoft Excel, Microsoft Access, IBM Cognos, or Tableau.
Compliance and Process Automation ensuring that required services are delivered to the client by building, tracing and reporting on various financial metrics.
Process Improvement woring with the client to identify processes that could be improved and build new tools to streamline contract compliance within the command.
Organize and integrate data from a variety of sources for use in reports drawing on multiple data sets.
Problem solving, quantitative and analytical abilities.
Experience with data visualization, developing data analysis worflows, and streamlining data set development.
Multiple positions may be hired from this announcement.
What we are looing for:
BA/BS degree with 3+ years of experience.
Experience managing data sets with multiple data types for analysis.
Experience using Microsoft Access to include creating reports, forms, and queries.
Ability to multi-tas in a fast-paced environment in support of client requirements.
Outstanding written and verbal communication sills.
Availability: 2 wees.
Current, active Secret Level Security Clearance.
Applicants must be currently authorized to wor in the United States on a full-time basis. CTS will not sponsor applicants for wor visas for this position.
Experience in one or more of the following areas: PPBE cycle; budget formulation, execution and/or financial management, particularly in a DoD organization.
Experience using the Navy Woring Capital Fund.
Experience using CFMS-C and its Business Intelligence.
Experience using STARS or SABRS.
Experience using the Navy Enterprise Resource Planning (ERP) System.
Experience using Microsoft Excel including VBA.
Experience with Excel's Power Query and Power Pivot or Power BI.
Experience with Tableau.
This is not an exhaustive description of this opportunity. Let's have a tal!
About Counter Threat Solutions (CTS):CTS is a Woman-Owned Service- Disabled Veteran Owned Small Business (SDVOSB) consultancy to the Federal government with a focus on the Intelligence and Defense communities. We provide mission-savvy subject matter experts and deliver innovative solutions to our clients. As such, we see people passionate about their career specialty and we reward our team members with competitive pay and a comprehensive benefits pacage that includes 100% paid medical, dental and vision care premiums; a retirement plan with companymatch and immediate vesting; a generous annual training/tuition allowance; 6 wees total paid time off; and performance-based merit increases and incentives.
Counter Threat Solutions is an equal opportunity employer and will not discriminate against any employee or applicanton the basis ofage, color, disability, sex, national origin, race, religion,sexual orientation, gender identity, veteran status, or any classification protected by federal, state, or local law.</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</si>
  <si>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ulv4UQi9Fq</t>
  </si>
  <si>
    <t>ITA International (ITA) is a provider of integrated support services to include analysis, planning, training, acquisition management, cyber/intelligence, engineering, logistics, and maritime support services to government, non-governmental organizations and commercial customers worldwide.
ITA Data Analytics Center is seeing a Data Analyst to join the team at Headquarters in Newport News.
This position is an exciting opportunity to join the ITA Data Analytics Center. We offer a range of data analytics services to current customers, potential customers, and internal customers. This position is a hands-on career, and provides the candidate opportunities for high technical and professional growth. The ideal candidate is high energy and eager to mae an impact. Specific duties include:
‚Ä¢ Building and presenting demonstrations to existing and potential customers; demonstrations to include data visualizations and other data analysis techniques
‚Ä¢ Designing, building, and maintaining data models that translates and visualizes data to meet organizational needs
‚Ä¢ Preparing, cleaning, and maintaining datasets; performing feature engineering and data cross validation
‚Ä¢ Interviewing customers to understand their information needs and data sources
‚Ä¢ Applying Data Management Maturity principles in establishing, building, sustaining, and optimizing effective data management across the organization
‚Ä¢ Identifying areas where data can be used to improve organizational activities; proposing and implementing innovative data solutions
‚Ä¢ Assisting in the development of data strategies to include defining sequence and order of data analytics projects, data acquisition, ey data identification, data mapping, data cleansing, data modeling, and data visualization techniques.
‚Ä¢ Preparing and briefing reports to senior management; collaborating with other departments to assist in data standardization and proper data usage; creating and updating data management plans
‚Ä¢ Position requires travel to customer site in Norfol, VA
‚Ä¢ Be a thought leader and contributor to the ITA Data Analytics Center
‚Ä¢ Bachelor‚Äôs degree in a technical field, preferably Computer Science. Master‚Äôs degree preferred.
‚Ä¢ 3+ years of experience in dataset development and management, data preparation, data visualization and analysis, feature engineering, model training, and model evaluation
‚Ä¢ Ability to use Business Intelligence tools and technologies (e.g. AWS, Azure, Microsoft Power BI, Tableau) to represent insights
‚Ä¢ nowledge in data analysis and modeling tools (e.g. Excel regression, R, Python)
‚Ä¢ Competence in Microsoft Word, Excel, and PowerPoint
‚Ä¢ Proven analytical, problem-solving, organizational, writing, and presentation sills
‚Ä¢ Highly organized, team-oriented, enthusiastic, and collaborative
‚Ä¢ Must be able to juggle competing demands and prioritize wor with a sense of urgency in a dynamic environment
‚Ä¢ Active Secret or better security clearance
ITA international is an Equal Opportunity Employer and all qualified applicants will receive
consideration for employment without regard to race, color, religion, sex, national origin,
disability status, protected veteran status, or any other characteristic protected by law.
Equal Opportunity Employer ‚Äì Minorities/Females/Disabled/Veterans
In compliance with the ADA Amendments Act (ADAAA), ITA International would lie to ensure that your application process goes as smoothly as possible. If you have a disability and would lie to request an accommodation in order to apply for a currently open position with ITA, please contact us by phone at 757-246-6781 or email us at ITA-HR@ita-intl.com</t>
  </si>
  <si>
    <t>Oasis Systems has an exciting opportunity for a USMTF Data Analyst located in Langley AFB Hampton, VA. The selected candidate will support the United States Message Text Format (USMTF) Interoperability, Integration, Analysis and Configuration Management Support to the Joint Interoperability of Tactical Command and Control Systems (JINTACCS) Program Office at Langley AFB, VA.
LOCATION: Langley AFB, VA
JOB STATUS: Full time
TRAVEL: N/A
REQUIRED QUALIFICATIONS: (Education, Certifications, Experience, Sills)
SECURITY CLEARANCE: Secret and NATO Secret
EDUCATION: Bachelor‚Äôs degree in a technical field (such as engineering, computer science, etc.) Or an Associates degree in a technical field
CERTIFICATIONS: N/A
EXPERIENCE LEVEL: See below
OTHER QUALIFICATIONS/SILLS:
Bachelor‚Äôs degree in a technical field (such as engineering, computer science, etc.).
At least three (3) years recent experience (within last 10 years) in a job performing formal USMTF configuration management (to include development/analysis of complex ICPs), data management, military standards management, and requirements development (operational and information exchange).
At least three (3) years recent experience (within last 10 years) woring with and exposure to Joint/Air Force doctrine, Allied Data Publication 3 (ADatP-3), and the NATO Consultation, Command and Control Board (C3B) and its subcommittees.
At least three (3) years recent experience (within last 10 years) woring with Extensible Marup Language (XML) to include commercial tools, Microsoft Word, Microsoft Excel, and Microsoft Power Point.
OR
An Associate‚Äôs degree in a technical field (such as engineering, computer science, information technology).
At least five (5) years recent operational experience (performed within the last 10 years) woring in an Air Operations Center (AOC) or similar Tactical Command and Control (C2) system (TAOC, CRC, AWACS, etc.).
At least five (5) years recent experience (performed within the last 10 years) using USMTF messages (e.g. OPTAS LIN, ATO, ACO, etc.) in an operational environment.
At least five (5) years recent experience (performed within the last 10 years) using software systems that use character-oriented message exchanges (USMTF).
At least five (5) years recent experience (performed within the last 10 years) using and understanding MIL-STD-6040, DoD Interface Standard U.S. Message Text Format (USMTF) Description, Allied Data Publication 3 (ADatP-3), NATO Message Text Formatting System (FORMATS), and associated MTF message catalogs.
At least two (2) years recent experience (within the last 10 years) woring with Extensible Marup Language (XML) to include commercially available tools (e.g. XML Spy), Microsoft Wor, Microsoft Excel, and Microsoft Power Point.
RESPONSIBILITIES:
Provide technical assistance and technical recommendations in the review of Joint Doctrine, Tactics Techniques and Procedures (TTP), Concepts of Operations (CONOPS), Initial Capabilities Document (ICDs), issue papers, plans, and other documents staffed through ACC/A5JI.
Support ACC/A5JI in the configuration management of MIL-STD-6040, ‚ÄúDoD Interface Standard U.S. Message Text Format (USMTF) Description‚Äù and Allied Data Publication 3 (ADatP-3), ‚ÄúNATO Message Text Formatting System (FORMATS)‚Äù and appropriate message catalogs.
Provide technical support to the Air Force voting principal at the Joint USMTF Configuration Control Board (CCB), NATO Senior Air Information Exchange Requirements (IER) Panel, and all other meetings relating to Message Text Formats. The Contractor shall attend required meetings and international forums.
Provide technical support at Air Force, Joint and combined forums and at any Joint woring groups in which ACC/A5J/A5JI participates.
Provides technical support in the review and development decision for implementation of XML-MTF.
Provide technical support for operational users in translating requirements for information exchange into a Message Text Format.
Develop Interface Change Proposals (ICP) supporting Air Force Information Exchange Requirements (IER), to include formatting the IER and creating the ICP to update (MIL-STD 6040) and the message catalog.
Provide expertise in reviewing proposed MTF ICPs developed by other Services or Commands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ICP.
Develop Change Proposals (CP) supporting NATO Air IERs, to include formatting the IER and creating the CP to update Allied Data Publication 3 (ADatP-3) and the NATO message catalog.
Provide expertise in reviewing proposed NATO MTF CPs developed by other Nations, NATO Commands or IER panels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CP.
Provide technical support in the development and review of US Guidance Pacages prepared by the Air Force representative to NATO woring groups.
Provide expertise in the development and harmonization of Air Operations IERs in support of combined operations.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silled and dedicated people in the industry; where they are encouraged to achieve personal excellence, purpose, and their full potential and career aspirations; while supporting mission-critical national security technologies and programs.
Oasis Systems is an equal opportunity employer and does not discriminate in hiring or employment on the basis of any legally protected characteristic including, but not limited to, race, color, religion, national origin, marital status, gender, sexual orientation, ancestry, age, medical condition, military veteran status or on the basis of physical handicap which, with reasonable accommodation, render the application to satisfactorily perform the job available.</t>
  </si>
  <si>
    <t>Mid 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 Pacages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Provide technical support for the development and management of the nuclear CMP and BAWPs and propulsion plant modernization. Requires coordination with various internal and external activities such as NAVSEA, Type Commander (TYCOM), Naval Supervising Activities (NSA), RPPY, PPPY, PPEA, Industrial Activities and Ship's Force;
Review of Current Ship's Maintenance Project (CSMP) data to support advance planning efforts, CMP refinement and budget development;
Identify and remove U-NNPI information from aircraft carrier P-OMMS CSMP files;
Develop and maintain metrics
Requirements:
5 years relevant professional experience required.
US Citizen with SECRET Security Clearance
Experience in handling of U-NNPI required.
Experience in use of P-OMMS required.
Experience in management of CSMPs required.
Specific experience in Maintenance and modernization of Navy ships preferred.
Experience specifically related to aircraft carriers preferred.
ORBIS offers an excellent benefits pacage and competitive salary in a professional atmosphere.</t>
  </si>
  <si>
    <t>Job Description:
We realize that our greatest assets are our best-in-class associates, which is why we're dedicated to offering limitless opportunities for growth and advancement. We want to help you build a long-lasting career with Ferguson. Together, we can continue to lead the industry and help build our nation's infrastructure from the ground up. Join our team today.
Ferguson is currently seeing the right individual to fill an immediate need for a Product Data Business Analyst.
Responsibilities
Interpret business driven needs to develop, publish, and schedule interactive Power BI reports and dashboards.
Utilize Power BI and / or other reporting pacages as catalysts for analytics and the understanding of trends.
Transform existing static data sources into interactive reports and dashboards.
Participate in business analysis activities to gather process improvement tool, report, and dashboard requirements.
Analyze data to identify patterns and trends, identify opportunities for process optimization and present findings to the Enterprise Product Data teams.
Able to diagnose report issues and performance tune reports and dashboards
Bridge the gap aligning various EPDT business teams through technological support and recommending technical solutions.
Recommend, design, develop, test, implement and maintain solutions that streamline repetitive processes and improve efficiencies such as automated reporting, Excel Tools, etc.
Maintain complete documentation and instructions for all the features of reports, tools and templates.
Qualifications
Beginner to Intermediate understanding of SQL, Java and Visual Basic.
Intermediate understanding of DAX a plus
1 year developing Power BI reports, dashboards, PIs, and scorecards.
Experience in requirement analysis, design, and prototyping
Strong organizational sills required
Team oriented with an ability to also wor independently, with minimal guidance
Strong attention to detail
Must be self-motivated
Professional written and oral communication sills
Able to adjust to shifting priorities quicly while remaining productive and delivering results
Benefits
Ferguson is dedicated to providing meaningful benefits programs and products to our associates and their families-geared toward benefits, wellness, financial protection and retirement savings. Ferguson offers a competitive benefits pacage which includes: medical, dental, vision, retirement savings with company match, paid leave (vacation, sic, personal and holiday), employee assistance programs, associate discounts, community involvement opportunities and much more!
-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t>
  </si>
  <si>
    <t>Company Bacground:
Liberty Source is a business process outsourcing company (BPO). We are the first viable onshore alternative to traditional offshore business process outsourcing. We offer data analytics, finance and accounting, human resources, customer care and specialized industry processes for clients seeing a flexible, cost-effective, and U.S.-based solution, harnessing the talents of military spouses and veterans. Liberty Source is headquartered at historic Fort Monroe, a former military installation in Hampton, Virginia that was designated as a National Monument in 2011.
As part of our company mission to provide opportunities to veterans, reservist and spouses of service members, we encourage these members to apply.
Position Summary:
Liberty Source is seeing a strong Retail Data Quality Analyst with the ability to review, analyze, and quality chec data. This position requires an understanding and passion for the consumer retail maret and an ability to thin strategically, creatively, and precisely regarding the value and legitimacy of large volumes of retail data. This position is based at our main corporate office in Hampton, Virginia.
In this role you will wor on the Retail Data Analytics team in support of our client who provides the world‚Äôs most successful brands with leading maret research, combining consumer and retail point-of-sale data with analytic solutions that interprets today‚Äôs maret trends while anticipating tomorrow‚Äôs trends. If you have a bacground in retail and/or data quality analysis, then this position may provide you with an enriching career opportunity.
Position Responsibilities (includes but not limited to):
Interpret the usefulness of data, analyzing the content, and presenting data
Conduct detailed quality checs, data validation and build long-term solutions to improve research, processes and data output
Input and update data where necessary to address discrepancies and data inaccuracies
Create data-intensive reports for both internal and external clients' on time and according to standards
Build strong, trusted, ongoing relationships with the appropriate levels with our client as their main point of contact for data integrity
Provide value-added insights to data sets and apply overall industry perspective to specific retail products
Respond to internal and partner inquiries
Mae recommendations and suggestions on improvements for efficiencies
Audit / Quality Chec data information for content and accuracy
Communicate with clients and internal staeholders to review, research or source data when necessary
Establish, trac and maintain analytics to support data compilation and client reporting
Proactively provide recommendations and analysis regarding assigned industries and retail product categories
Desired Sills and Experience:
Interest or nowledge of the Consumer Retail Industry (apparel, home goods, sports, automotive, e-commerce, food, video games, jewelry and/or similar industries)
Intelligence and Aptitude for understanding and managing large volumes of data
Strong interest in Big Data, Data Analytics or Research
Experience woring in a data production environment (deadlines, threshold quotas) preferred
Bachelor's Degree in Accounting, Finance, Economics, Math or related field preferred but not required
1-3 years in quality assurance, quality control, data analysis, maret research, retail or equivalent
Strong analytical ability ‚Äì digests diverse data sets and incorporates them into cohesive and succinct analysis
Detail-oriented and Silled in the usage of analytical tools and data manipulation
Process-oriented, with focus on effectiveness and efficiency; highly organized; strong attention to detail and thoroughness- must exercise good judgement
Must have clear written and oral communication sills
Dedicated to quality and continuous improvement; willingness to learn new concepts and processes
Strong bacground in all MS Office products (particularly with Excel, PowerPoint and Word).
Self-starter with high degree of initiative; strong team member and wors well independently
Benefits:
Willing to teach and develop candidates who exhibit an ability to learn and grow; this is a great opportunity for a candidate seeing to build a career in data analytics
Strong company culture that promotes wor and life balance (samples of our activities include: company cooout, healthy eating programs, community service, etc)
Office located at Historic Fort Monroe and across the street from the beaches at Fort Monroe
Woring with a strong team of very talented and educated co-worers
We offer 10 total Paid Company Holidays Annually and the ability to accrue 4 wees of Paid Time Off Annually beginning on day one.
Medical, dental, vision and life insurance, and other ancillary benefits
A pre-employment bacground chec is required.
To learn more about our business, please visit our website at www.liberty-source.com.</t>
  </si>
  <si>
    <t>Oasis Systems has an exciting opportunity for a USMTF Data Analyst located in Langley AFB Hampton, VA. The selected candidate will support the United States Message Text Format (USMTF) Interoperability, Integration, Analysis and Configuration Management Support to the Joint Interoperability of Tactical Command and Control Systems (JINTACCS) Program Office at Langley AFB, VA. Currently Oasis Systems is offering relocation/sign on bonus, for additional information contact LOCATION: Langley AFB, VA
JOB STATUS: Full time
TRAVEL: N/A REQUIRED QUALIFICATIONS: (Education, Certifications, Experience, Sills) SECURITY CLEARANCE: Secret and NATO Secret EDUCATION: Bachelors degree in a technical field (such as engineering, computer science, etc.) Or an Associates degree in a technical field
CERTIFICATIONS: N/A
EXPERIENCE LEVEL: See below OTHER QUALIFICATIONS/SILLS: Bachelors degree in a technical field (such as engineering, computer science, etc.).
At least three (3) years recent experience (within last 10 years) in a job performing formal USMTF configuration management (to include development/analysis of complex ICPs), data management, military standards management, and requirements development (operational and information exchange).
At least three (3) years recent experience (within last 10 years) woring with and exposure to Joint/Air Force doctrine, Allied Data Publication 3 (ADatP-3), and the NATO Consultation, Command and Control Board (C3B) and its subcommittees.
At least three (3) years recent experience (within last 10 years) woring with Extensible Marup Language (XML) to include commercial tools, Microsoft Word, Microsoft Excel, and Microsoft Power Point. OR
An Associates degree in a technical field (such as engineering, computer science, information technology). At least five (5) years recent operational experience (performed within the last 10 years) woring in an Air Operations Center (AOC) or similar Tactical Command and Control (C2) system (TAOC, CRC, AWACS, etc.). At least five (5) years recent experience (performed within the last 10 years) using USMTF messages (e.g. OPTAS LIN, ATO, ACO, etc.) in an operational environment. At least five (5) years recent experience (performed within the last 10 years) using software systems that use character-oriented message exchanges (USMTF). At least five (5) years recent experience (performed within the last 10 years) using and understanding MIL-STD-6040, DoD Interface Standard U.S. Message Text Format (USMTF) Description, Allied Data Publication 3 (ADatP-3), NATO Message Text Formatting System (FORMATS), and associated MTF message catalogs. At least two (2) years recent experience (within the last 10 years) woring with Extensible Marup Language (XML) to include commercially available tools (e.g. XML Spy), Microsoft Wor, Microsoft Excel, and Microsoft Power Point. RESPONSIBILITIES: Provide technical assistance and technical recommendations in the review of Joint Doctrine, Tactics Techniques and Procedures (TTP), Concepts of Operations (CONOPS), Initial Capabilities Document (ICDs), issue papers, plans, and other documents staffed through ACC/A5JI.
Support ACC/A5JI in the configuration management of MIL-STD-6040, DoD Interface Standard U.S. Message Text Format (USMTF) Description and Allied Data Publication 3 (ADatP-3), NATO Message Text Formatting System (FORMATS) and appropriate message catalogs.
Provide technical support to the Air Force voting principal at the Joint USMTF Configuration Control Board (CCB), NATO Senior Air Information Exchange Requirements (IER) Panel, and all other meetings relating to Message Text Formats. The Contractor shall attend required meetings and international forums.
Provide technical support at Air Force, Joint and combined forums and at any Joint woring groups in which ACC/A5J/A5JI participates.
Provides technical support in the review and development decision for implementation of XML-MTF.
Provide technical support for operational users in translating requirements for information exchange into a Message Text Format.
Develop Interface Change Proposals (ICP) supporting Air Force Information Exchange Requirements (IER), to include formatting the IER and creating the ICP to update (MIL-STD 6040) and the message catalog.
Provide expertise in reviewing proposed MTF ICPs developed by other Services or Commands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ICP.
Develop Change Proposals (CP) supporting NATO Air IERs, to include formatting the IER and creating the CP to update Allied Data Publication 3 (ADatP-3) and the NATO message catalog.
Provide expertise in reviewing proposed NATO MTF CPs developed by other Nations, NATO Commands or IER panels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CP.
Provide technical support in the development and review of US Guidance Pacages prepared by the Air Force representative to NATO woring groups.
Provide expertise in the development and harmonization of Air Operations IERs in support of combined operations.</t>
  </si>
  <si>
    <t>Senior Data Strategy Analyst (SDSA)
The SDSA will:
Assist in the stand-up (both technical and functional) of the Data Analytics Lab located at SMPG offices, recommend software/hardware analytics and data management toolsets, and recommend functional responsibilities for the other SMDAL staff members.
Assist in the development of data procedures and policies, govern data assets, and improve the quality and access to data across the organization.
Analyze and streamline the processes and technology for using data to manage ship maintenance operations, and draw valuable insights from data through data science and business intelligence.
Assist in the implementation of industry best practices, selection of enabling tools and technologies, driving innovation, and contributing to new service offerings for our ship maintenance staeholders.
Assist in the development of policies and procedures to ensure corporate data systems information protection, data governance, data quality, and data life cycle management.
Responsibilities:
Assist in the development and governance of data and data information strategy
Wor with SEA 04I (and partner organizations) and Data Quality Management personnel to establish data quality management policies, standards, and best practices
Consider cloud services to achieve security requirements, scalability, and reliability
Assist in the definition and development of a corporate data analytics strategy
Assist in the design and deployment of business performance metrics, corporate business metrics automation strategies, and delivery strategies for corporate metrics products
Assist in the development of descriptive, predictive, and prescriptive analytic standards, while providing guidance to the data analytics and data quality management team members located within the SMDAL.
Assist in the plan and execution for a means to cross collaborate between OPNAV, NAVSEA, and Fleet analytics efforts as the Navy Analytics Cell.
Assist in the evaluation, selection, and implementation of enterprise technology solutions
Provide expert advice on internal (i.e. project specific) and Navy data security requirements
Wor with senior NAVSEA and Fleet leadership to align business and technology initiatives
Effectively communicate with senior leadership and staeholders to advocate for data-driven decisions
Wor with NAVSEAs academia partners, Navy organic trainers, and internal staff to develop and/or review worforce development curriculum (e.g., NAVSEA-sponsored data analytics bootcamp series, worforce data challenges, internal qualifications/sills training on use of analytic toolsets).
Be available (or allow the immediate staff within the SMDAL space to be available), as advisor and consultant, to community members that will occasionally use the SMDAL space to wor on their own analytics projects.
Integrate with the SMPG data analytics, Data Operations Integration Team Lead, and Data Analytics Implementation Team Leads on various OPNAV-, NAVSEA-, or Fleet-driven efforts.
Qualifications:
Masters degree (MS) in computer science, data science, computational science, analytics, or related field
Proven trac record in data management, analytics, and technology
8-10 years of experience in a senior-level data management, data analytics, or data science role
Experience building and leading data management and analytics organizations
Ability to concisely and convincingly communicate (both verbally and written) with both technical and non-technical staeholders
Experience using data for descriptive, diagnostic, predictive, and prescriptive analytics
nowledge of big data technology infrastructure and environments
Proficient in a broad range of data tools and technologies (e.g., Oracle, SAP BusinessObjects), visualization/analytics tools (e.g., Tableau, Qli, MicroStrategy), as well as scripting languages (e.g., Python, R/RStudio)
Experience in developing machine learning models
Ability to understand and communicate complex data-related issues to both technical and management level personnel
Results-driven, creative, and analytical
Strong leadership and ability to wor within cross-functional groups
U.S. citizenship and Secret clearance (with an ability to obtain a Top Secret clearance)</t>
  </si>
  <si>
    <t>We are seeing Data Analysts to provide support to a US Special Operations Command (USSOCOM) customer to integrate as part of a team that will provide advanced analytical nowledge of data, with a focus on conducting big data analysis, data conditioning, programming advanced computing, developing algorithms, developing software and data models, executing predictive analytics and utilizing visualization tools. This team will provide support to the J2 and J8 Directorates.
Responsibilities ‚Ä¢ Use technology to mine complex, voluminous, and different varieties of data from various sources and platforms in order to collect, analyze, and compile data to meet customer needs
‚Ä¢ Identify new sources of data and methods to improve data collection, analysis, and reporting
‚Ä¢ Collect customer requirements
‚Ä¢ Determine technical issues
‚Ä¢ Design algorithms and data manipulation capabilities using R, Python, C++, JavaScript, Go, and other nown programming languages
‚Ä¢ Build data solutions, tools, and capabilities to enable self-service framewors for data consumers to monitor and report on data
‚Ä¢ Improve the quality of data use and usability by driving an understanding and adherence to the principles of data quality management including metadata, lineage, and business definitions
‚Ä¢ Wor collaboratively with Intelligence and Data analysis teams to produce qualitative and quantitative data that support Intelligence products.
Qualifications
‚Ä¢ Possess a minimum of a bachelor's degree in a computer science discipline.
‚Ä¢ Experience providing services similar in required tass, scope, and complexity. ‚Ä¢ Current DoD Top Secret clearance and eligible for SCI access and ACCM read-on.</t>
  </si>
  <si>
    <t>Configuration and Data Management (C&amp;DM) Analyst
Site
Hampton, VA
Employment duration
Full-Time
Job Category
Administrative
Apply Now
Job Brief
The successful applicant will support of the Technology, Engineering and Aerospace Mission Support (TEAMS 3) Contract at NASA Langley Research Center in Hampton, Virginia.
Analytical Mechanics Associates, Inc., (AMA) is proud of our customer relationships, our diverse and dynamic wor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and Edwards Air Force Base, CA. We offer a competitive salary and attractive benefits pacage, including paid personal leave and holidays, salary deferrals into a 401() matching plan with immediate vesting, tuition reimbursement, short/long term disability plans, medical, dental, and vision insurance. Our website (www.ama-inc.com) describes our corporate values and how they apply to the professional success and growth of our employees
Job Description
The successful applicant will support of the Technology, Engineering and Aerospace Mission Support (TEAMS 3) Contract at NASA Langley Research Center in Hampton, Virginia. The position involves woring with technical and business personnel at NASA, other Government Agencies and private industry to provide critical project management support on assigned projects.
A successful candidate will be responsible for managing project data through the project life cycle.
Requirements
Identifying, controlling, accounting for and verifying project information.
Evaluate the C&amp;DM needs of programs/projects and provide resources and guidance to meet those needs.
Develop and maintain plans to implement C&amp;DM requirements.
Wor with project management to establish processes and procedures to meet NASA C&amp;DM requirements
Identify configuration items to be controlled for each project, trac and coordinate the controlled items.
Manage the process for developing and controlling product configuration information.
Establishing and maintaining the project repository by controlling access to sensitive information and ensuring latest revisions are uploaded to the system in a timely manner.
Provide training and assistance to project team members on the project repository.
Establishing and maintaining project document lists and document trees.
Coordinating project configuration control board activities and recording the resulting minutes and action items.
Support design reviews and conduct configuration audits.
Reviewing contractor configuration and data management plans to ensure compliance.
Coordinating all project document releases; Coordinating and preparing data to support major project reviews and providing templates for documents and presentations.
Tracing action items for project reviews and technical interchange meetings and maintaining the action item database and metrics.
Participate in creating processes and continuous process improvement.
Providing monthly configuration and data management reports and metrics for each project.
Participate in multifunctional efforts to develop and improve C&amp;DM processes.
Manage deliverable data products required by customer contracts and supplier subcontracts.
Relevant Experience
Bachelor‚Äôs Degree with a minimum of 5 years of configuration and data management or related experience.
NASA experience, CM Certification, and understanding of ANSI/EIA 649 are a plus.
Excellent communication and presentation sills are vital, as this position is a ey interface between several groups.
Strong organizational sills; a critical eye for detail; excellent interpersonal sills; and an ability to manage and control a large number of internal and external documents.
Candidate must be proactive, self-motivated and capable of woring independently and in a team atmosphere.
Experience with Xerox Docushare and Microsoft SharePoint
Some travel will be required.
U.S. citizenship is mandatory.
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t>
  </si>
  <si>
    <t>GSte, Inc.
3.2</t>
  </si>
  <si>
    <t>Senior 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 Pacages (BAWPs), integrating all (i.e. nuclear and non-nuclear) applicable and appropriate maintenance and modernization requirements in collaboration with outside activities for presentation to the Type Commanders.
The Senior Data Analyst will support the Carrier Planning Activity in the life cycle management of Aircraft Carriers. Duties include: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tass;
Identify and trac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Develop and maintain metrics
Requirements:
10 years relevant professional experience required (15+ years desired)
Bachelor's level degree in engineering/engineering technology or statistical analysis is preferred
US Citizen with SECRET Security Clearance
Experience with development and sustainment of platform Class Maintenance Plans and supporting documentation, understanding/analyzing maintenance philosophy and cost data for availabilities and retrieving/analyzing system maintenance data as Navy ships is required.
Experience specifically related to aircraft carriers preferred
ORBIS offers an excellent benefits pacage and competitive salary in a professional atmosphere.</t>
  </si>
  <si>
    <t xml:space="preserve">49-112 </t>
  </si>
  <si>
    <t>Oasis Systems has an exciting opportunity for a Tactical Data Lin (TDL) Analyst located at Langley, AFB in Hampton, VA.
LOCATION: Langley, AFB
JOB STATUS: Full-Time
TRAVEL: N/A
REQUIRED QUALIFICATIONS (Education, Certifications, Experience, Sills):
SECURITY CLEARANCE: US Secret and NATO Secret
EDUCATION:Bachelor‚Äôs degree in a technical field (such as engineering, computer science, etc.).
OTHER QUALIFICATIONS/SILLS:
‚Ä¢ At least five (5) years recent experience (within past 10 years) in a job woring formal operational and information exchange requirements development as they relate to fighter aircraft tactical data exchange.
‚Ä¢ At least five (5) years recent experience (within past 10 years) in a job performing formal Multi-TDL configuration management (to include development and analysis of complex ICPs), data management, military standards management, and staff processes.
‚Ä¢ At least five (5) years recent experience (within past 10 years) woring with and exposure to Joint/Air Force doctrine and the NATO Consultation, Command and Control Board (C3B) and it subcommittees.
RESPONSIBILITIES:
‚Ä¢ Develop Interface Control Proposals (ICPs) that mae editorial and technical changes to current/future multi-TDL configuration items (US Military Standard (Mil-Std) 3011, 6011, 6016, 6017, 6020, MADL, Cursor on Target (CoT), etc.). Perform detailed technical analysis of ICPs as they relate to USAF platforms and systems.
‚Ä¢ Provide technical multi-TDL expertise to support the integration of multi-TDL capabilities into USAF platforms and systems.
‚Ä¢ Develop, or review previously-developed, bit-level implementation specifications for USAF platforms and systems. These implementations shall depict the total multi-TDL implementation requirements for the platform.
‚Ä¢ Provide technical support at Technical Interchange Meetings and Design Reviews concerning multi-TDL implementations.
‚Ä¢ Provide technical expertise to analyze concepts or problems with Air Force, Joint, or Coalition standards or implementation of those standards and provide solutions or recommendations in appropriate format as required.
‚Ä¢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woring groups to address specific technical and operational issues.
‚Ä¢ Provide analytical assessments addressing impacts on existing allied message standards and systems technical accuracy effect on doctrine and identification of potential problems and provide solutions and recommendations for implementation.
‚Ä¢ Attend and provide technical support for Air Force, Joint and Coalition-related multi-TDL meetings.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silled and dedicated people in the industry; where they are encouraged to achieve personal excellence, purpose, and their full potential and career aspirations; while supporting mission-critical national security technologies and programs.
Oasis Systems is an equal opportunity employer and does not discriminate in hiring or employment on the basis of any legally protected characteristic including, but not limited to, race, color, religion, national origin, marital status, gender, sexual orientation, ancestry, age, medical condition, military veteran status or on the basis of physical handicap which, with reasonable accommodation, render the application to satisfactorily perform the job available.</t>
  </si>
  <si>
    <t>JOB SUMMARY
The purpose of this position is to provide complex research, data mining/analysis, reporting and interpretation of global, national, regional, local and/or account company performance metrics.
ESSENTIAL DUTIES AND RESPONSIBILITIES
Designs, generates, reviews and understands reports. Uses aggregate data from multiple sources to create a complete analysis, improvement and/or recommendation(s).
Prepares and presents results of analysis and reports along with their relative impact(s) to the business to all levels of management.
Acts as project lead, including supervisory and/or managerial activities, in the coordination of the analyst team to successfully complete specified projects.
Develops scenario planning tools/models (exit/maintain/grow). Prepares forecasts and analyzes trends in general business conditions.
Identifies opportunities for improvements by and among the clients and/or companies.
Reviews accuracy of information provided and responds to requests from management and vendors.
Acts as a Subject Matter Expert (SME) for ey systems/processes in subject teams and day-to-day functions.
Coordinates involvement of personnel from other departments and information technology groups to facilitate successful project implementations.
Other duties may be assigned.
SUPERVISORY RESPONSIBILITIES
No formal supervisory responsibilities in this position. Provides informal assistance such as technical guidance and/or training to coworers. May lead project teams plan and supervise assignments of lower level employees.
\n\nQUALIFICATIONS
To perform this job successfully, an individual must be able to perform each essential duty satisfactorily. The requirements listed below are representative of the nowledge, sill, and/or ability required.
Reasonable accommodations may be made to enable individuals with disabilities to perform the essential functions.
EDUCATION and EXPERIENCE
Bachelor's degree (BA/BS) from 4-year college or university required. Master's degree preferred. Minimum of 5 years of related experience and/or training.
CERTIFICATES and/or LICENSES
None.
COMMUNICATION SILLS
Excellent written and verbal communication sills. Strong organizational and analytical sills. Ability to provide efficient, timely, reliable and courteous service to customers. Ability to effectively present information.
FINANCIAL NOWLEDGE
Requires advanced nowledge of financial terms and principles. Ability to calculate intermediate figures such as percentages, discounts and commissions. Conducts advanced financial analysis.
REASONING ABILITY
Ability to comprehend, analyze, and interpret complex documents. Ability to solve problems involving several options in situations. Requires advanced analytical and quantitative sills.
OTHER SILLS and ABILITIES
Advance experience in MS Office Products (Excel, Access, Power Point, Word, etc). Ability to use query and report generation tools. Self-service/web based application experience desired.
SCOPE OF RESPONSIBILITY
Decisions made with thorough understanding of procedures, company policies, and business practices to achieve general results and deadlines. Responsible for setting wor unit and/or project deadlines. Errors in judgment may cause short-term impact to department.</t>
  </si>
  <si>
    <t>Acoustics Data Analyst/Flight Test Engineer
Site
Hampton, VA
Employment duration
Full-Time
Job Category
Engineering
Apply Now
Job Brief
AMA is in need of a full-time Acoustic and Rotorcraft Flight Test Data Analyst to support our team under the TEAMS 3 contract at NASA Langley Research Center.
Analytical Mechanics Associates, Inc., (AMA) is proud of our customer relationships, our diverse and dynamic wor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and Edwards Air Force Base, CA. We offer a competitive salary and attractive benefits pacage, including paid personal leave and holidays, salary deferrals into a 401() matching plan with immediate vesting, tuition reimbursement, short/long term disability plans, medical, dental, and vision insurance. Our website (www.ama-inc.com) describes our corporate values and how they apply to the professional success and growth of our employees.
Job Description
AMA is in need of a full-time Acoustic and Rotorcraft Flight Test Data Analyst to support our team under the TEAMS 3 contract at NASA Langley Research Center. The candidate will have nowledge and experience in the field of acoustic data acquisition, data analysis, and experimental data documentation. Incumbent will assist in preparation and on-site acoustic data analysis during flight tests; documentation of flight test activities including data reduction and quality checs; and developing novel acoustic data analysis for future vehicle concepts
Technical Sills
Proficient in mathematical computer programming; preferably MATLAB and Fortran
Proficient in data acquisition and analysis.
Preference for aeroacoustic nowledge with rotorcraft and vertical lift flight technology acoustic experiments.
Preference to novel data analysis techniques and nowledge of aerodynamic noise sources.
Education and Qualifications
MS degree in Aeronautical Engineering or equivalent.
Strong oral and written communication sills.
Acquire and maintain secret clearance.
Requirements
U.S. Citizenship required.
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t>
  </si>
  <si>
    <t>Job Title: Senior Data Analyst (1)
Position Type: Contractual
Location: Norfol, VA
Education: Bachelor's level degree in engineering/engineering technology or statistical analysis
Security Clearance: Secret Clearance Eligible
Required Experience: 10 years professional experience, 15 years preferred.
Required Specialized Development and sustainment of platform Class Maintenance Experience: Plans and supporting documentation, understanding/analyzing
Maintenance philosophy and cost data for availabilities and retrieving/analyzing system maintenance data as Navy ships.
Preferred Specialized Experience related to aircraft carriers
Experience:
Note: This position supports a proposal response which will be awarded approximately August 2020 and will be a 5 year term.
This position will assist government personnel in the area of human research protection, providing assistance with calendars, domestic and foreign travel, presentations, ocial correspondence, compiling read ahead material and visit requests.
Job Duties:
‚Ä¢ Retrieve, organize and/or analyze data to support life-cycle maintenance and modernization efforts from various Government databases;
‚Ä¢ Support development, validation, refinement and/or cost benefit analyses of existing or proposed maintenance and modernization requirements to include assisting in Reliability Centered Maintenance related tass;
‚Ä¢ Identify and trac cost savings, cost avoidances or cost increases that affect the operating and support (O&amp;S) costs of aircraft carriers;
‚Ä¢ Support the development of the Technical Foundation Paper (TFP) and other documentation to support and defend Program Objective Memorandum (POM) submittals;
‚Ä¢ Retrieve, organize and/or analyze maintenance/modernization and/or cost (labor and materials) data for aircraft carrier availabilities and submit finding for evaluation and action;
‚Ä¢ Support life-cycle planning efforts, funding and/or schedule development;</t>
  </si>
  <si>
    <t>Senior Data Analyst- Secret Clearance- Norfol- VACTS is comprised of individuals with a passion for delivering superior service and innovative solutions.* Our team brings exceptional understanding of our client's challenges and a wide variety of financial, business, management and technical services to our customers in support of specialized intelligence, defense, and business missions* CTS brings a unique level of expertise to its customers. Our team has decades of direct mission engagement within the IC and DOD as well as broad expertise in commercial and private sector disciplines.Named one of "Best Places to Wor in 2020" by the Washington Business Journal, Counter Threat Solutions (CTS) is a Woman-Owned Service-Disabled Veteran Owned Small Business providing professional and technical solutions to clients in the Intelligence Community (IC) and beyond.We invest in our people! Chec out our 5-Star Glassdoor reviews and compare our full paid health care, PTO, 401, and annual continuing education allowance with your current situation!We see ambitious Senior Data Analyst professionals with Secret Clearance for challenging opportunities in Norfol VA.Day/Core HoursCleared candidates at any sill level are encouraged to apply.Sills required to be Successful:Counter Threat Solutions is currently seeing a Senior Data Analyst with strong data visualization sills for an opportunity with the Department of Defense in Norfol, VA.* Data Analysis ability to develop reports, dashboards, utilizing one or more of the following: Microsoft Excel, Microsoft Access, IBM Cognos, or Tableau.* Compliance and Process Automation ensuring that required services are delivered to the client by building, tracing and reporting on various financial metrics.* Process Improvement woring with the client to identify processes that could be improved and build new tools to streamline contract compliance within the command.* Organize and integrate data from a variety of sources for use in reports drawing on multiple data sets.* Problem solving, quantitative and analytical abilities.* Experience with data visualization, developing data analysis worflows, and streamlining data set development.Multiple positions may be hired from this announcement.What we are looing for:* BA/BS degree with 3+ years of experience.* Experience managing data sets with multiple data types for analysis.* Experience using Microsoft Access to include creating reports, forms, and queries.* Ability to multi-tas in a fast-paced environment in support of client requirements.* Outstanding written and verbal communication sills.* Availability: 2 wees.* Current, active Secret Level Security Clearance.* Applicants must be currently authorized to wor in the United States on a full-time basis. CTS will not sponsor applicants for wor visas for this position.* Experience in one or more of the following areas: PPBE cycle; budget formulation, execution and/or financial management, particularly in a DoD organization.* Experience using the Navy Woring Capital Fund.* Experience using CFMS-C and its Business Intelligence.* Experience using STARS or SABRS.* Experience using the Navy Enterprise Resource Planning (ERP) System.* Experience using Microsoft Excel including VBA.* Experience with Excel's Power Query and Power Pivot or Power BI.* Experience with Tableau.This is not an exhaustive description of this opportunity. Let's have a tal!About Counter Threat Solutions (CTS): CTS is a Woman-Owned Service- Disabled Veteran Owned Small Business (SDVOSB) consultancy to the Federal government with a focus on the Intelligence and Defense communities. We provide mission-savvy subject matter experts and deliver innovative solutions to our clients. As such, we see people passionate about their career specialty and we reward our team members with competitive pay and a comprehensive benefits pacage that includes 100% paid medical, dental and vision care premiums; a retirement plan with company match and immediate vesting; a generous annual training/tuition allowance; 6 wees total paid time off; and performance-based merit increases and incentives.Counter Threat Solutions is an equal opportunity employer and will not discriminate against any employee or applicant on the basis of age, color, disability, sex, national origin, race, religion, sexual orientation, gender identity, veteran status, or any classification protected by federal, state, or local law.</t>
  </si>
  <si>
    <t>Senior Data Management Analyst (SDMA)
The Senior Data Management Analyst will:
Contribute to an effective enterprise data strategy, including applying foundational nowledge of data management and data architecture to analyzing data and identifying bottlenecs, design flaws, and surface opportunities for data optimization.
Prioritize, deconflict, and craft baclog requirements while coordinating data tas requirements with personnel conducting data quality management.
See, identify, and suggest solutions to fill potential gaps in data feeds across the scope of sources available.
Demonstrate comprehension of data structures to identify structural deficiencies or opportunities for enhanced delivery and report potential data quality issues.
Leverage comprehension of Navy ship depot maintenance related data source content to apply contextual expertise when submitting or prioritizing baclog requirements to contribute relevant perspective to data tass.
Prepare and communicate to staeholders with verbal and written presentations.
Responsibilities:
Assist in the development data controls, policies, standards and best practices to ensure the accuracy, integrity and quality of ship maintenance corporate data in both corporate systems and newly established warehouse.
Wor with SEA 04I and SMPG industry partners to develop a warehouse architecture that integrates data from corporate applications and databases
Provide direct data quality control and governance assistance to Ship Maintenance warehouse data, and recommended corrective actions to other corporate database/application systems
Align data ownership and accountability with the appropriate business or subject matter experts
Assist in enterprise data quality management and data governance initiatives
Assist in the development of data governance strategies to effectively manage information assets
Measure and monitor adherence to standards and quality principles
Define, capture, integrate, and share (as appropriate) master data
Continuously monitor and improve data quality
Assist in the establishment enterprise standards for data operations and lifecycle management
Assist in the implementation a cost-effective data warehousing strategy to provide consistent, clean, and integrated data
Model enterprise data using high-level conceptual models that align to core business objectives
Develop strategies for the capture and management of metadata
Develop data quality measurements and ey performance metrics
Develop recommendations to drive improvements to data standards, processes, and tools
Develop strategies for the storage and format of unstructured data and big data
Meet internal and Navy data security requirements
Qualifications:
Masters degree (preferred), or BS/BA with additional experience, in computer science, data science, or computational science
Proficient in a broad range of data tools and technologies (e.g., Oracle, SAP BusinessObjects), and scripting languages (e.g., Python, R/RStudio)
Experience with monitoring data flows to note any discrepancies or latency in data
Experience with translating data ingestion requirements from external consumers into data ingestion tass
An ability to draw connections between data metrics and potential business drivers
Proven experience in data quality discipline, analytics sills, and meticulous problem-solving Strong interpersonal sills
Detail oriented with strong organizational sills
Ability to wor with little or no supervision, while highly collaborative with the Senior Data Strategy Analyst (SDSA)
U.S. citizenship and Secret clearance (with an ability to obtain a Top Secret clearance)</t>
  </si>
  <si>
    <t>OverviewGuidehouse is a leading management consulting firm serving the public and commercial marets. We guide our clients forward towards new futures that build trust in society and your professional sills along the journey. Join us at Guidehouse.ResponsibilitiesOur Data Analytics Senior Consultants will assist with the strategy and development of an analytics capability and function within a mission-oriented organization. Conduct data analysis at all phases, including, but not limited to, identifying business questions and goals, design analytic approach, data collection and exploration, and interpreting and communicating results. Utilize statistical analysis and data visualization to support data-driven decisions and objectives. QualificationsSills Required:Demonstrates thorough sills and/or proven success in a role participating in projects including the following:+ Effective communication to various audiences (including various levels of management and external clients) in a professional environment+ Strong organization and self-management sills, willing to tae initiative and follow through;+ Ability to handle multiple tass and responsibilities+ Willingness and ability to train and lead+ Contributing as a team member: understanding personal and team roles, contributing to a positive woring environment by building solid relationships with team members+ Ability to wor effectively with a variety of sill sets to tacle complex challenges+ MUST possess an ACTIVE or INTERIM Secret clearance.Minimum Degree Required: Bachelor's degree in Economics, Statistics, Operations Research, Computer Science, Information Systems, Engineering or similar quantitative disciplinenowledge Preferred:Demonstrates thorough nowledge of, and proven success with a role, executing various aspects of the business or information technology-related client engagements and/or projects within a professional services environment, including nowledge of an industry or functional domain and expertise in at least two of the following areas:+ Statistical Analysis and Techniques;+ Business and Operations Analysis within mareting, operations, or ris analysis using quantitative techniques.Desired:+ DoN experience in Business Operations and Processes. + Automation development experience+ Business process analysis and optimization+ Gathering requirements and process mapping+ Experience with Agile project delivery methods, tools and conceptsAdditional Requirements+ The successful candidate must not be subject to employment restrictions from a former employer (such as a non-compete) that would prevent the candidate from performing the job responsibilities as described.DisclaimerAbout GuidehouseGuidehouse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regulation.Guidehouse will consider for employment qualified applicants with criminal histories in a manner consistent with the requirements of applicable law or ordinance including the Fair Chance Ordinance of Los Angeles and San Francisco.If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ept confidential and will be used only to the extent required to provide needed reasonable accommodation.Guidehouse does not accept unsolicited resumes through or from search firms or staffing agencies. All unsolicited resumes will be considered the property of Guidehouse and Guidehouse will not be obligated to pay a placement fee.Rewards and BenefitsGuidehouse offers a comprehensive, total rewards pacage that includes competitive compensation and a flexible benefits pacage that reflects our commitment to creating a diverse and supportive worplace.Benefits include:Medical, Rx, Dental &amp; Vision InsurancePersonal and Family Sic Time &amp; Company Paid HolidaysParental Leave and Adoption Assistance401() Retirement PlanBasic Life &amp; Supplemental LifeHealth Savings Account, Dental/Vision &amp; Dependent Care Flexible Spending AccountsShort-Term &amp; Long-Term DisabilityTuition Reimbursement, Personal Development &amp; Learning OpportunitiesSills Development &amp; CertificationsEmployee Referral ProgramCorporate Sponsored Events &amp; Community OutreachEmergency Bac-Up Childcare Program</t>
  </si>
  <si>
    <t>aXseum, Inc. sees a Full-Time Data Warehouse Programmer/Analyst in Herndon, VA or Newport News, VA to support a military training systems project.
Essential Duties and Responsibilities:
Develop conversion and system implementation plans.
Interact and collaborate effectively with internal and external team members to assure needs of the project are met.
Develop reports using a reporting tool.
Utilize Agile and SAFe principles and wor with analysts to write/elicit Epics and decomposing them into User Stories sized appropriately and creating acceptance test criteria for each user story.
Participate in the following meetings: Program Increment, Daily Stand-Up, Iteration Reviews, Retrospective and Baclog Refinement.
Develop BI reports and dashboards.
Adhere to development, maintenance, and system standards.
Acquire and enhance technology expertise, maintaining thorough nowledge of evolving systems programming and analysis and database technology.
May perform related duties as assigned.
Required nowledge, Sills and Abilities:
Strong organizational sills with the ability to multi-tas and operate in a fast paced, demanding environment.
Good communication and customer service sills.
Must be self-motivated with the ability to tae appropriate actions with little to no direction.
Minimum Education and Experience:
Minimum Bachelors degree is required, higher level degree is preferred.
Eight (8) to ten (10) years of related experience with a Bachelors is required. Six (6) to eight (8) years of related wor experience with a Masters degree, or three (3) to five (5) years with a PHD is also acceptable.
Demonstrated wor experience with MS Power BI, OBIEE, Hyperion, or other BI/reporting tools.
Experience with relational databases.
SQL experience.
Must be a U.S. Citizen.
Must have a Secret Clearance or to the ability to obtain and hold a Secret Clearance.
aXseum Inc. and its subcontractors shall abide by the requirements of 41CFR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tae affirmative action to employ and advance in employment individuals without regard to race, color, religion, sex, national origin, protected veteran status or disability.</t>
  </si>
  <si>
    <t>NOTE: Active DoD SECRET security clearance required
Job Description: Tamayo Federal Solutions, LLC, a Department of Defense contractor, is seeing Data Analysts ‚Äì Junior and Mid level. These are contingent positions at this time. These positions will be located at Norfol, VA.
We are seeing Junior and Mid-level Data Analysts that will be part of an energetic, results driven team. This position requires the candidate to support development, revisions and/or validation of various program office documentation such as: the ACCMP manual; Expanded Ship's Wor Breadown Structure (ESWBS) manual; and Process Instructions.
Duties will include but not be limited to:
- Support development and management of the CMP and BAWPs for execution of life-cycle maintenance requirements during aircraft carrier availabilities to include integration of assessments, maintenance requirements, inspections, certifications, modernization and services;
- Conduct end-of-availability reviews to validate completion of BAWP items;
- Update M&amp;SWP (or similar) and maintenance history databases using Availability Wor Pacage (AWP) completion data, including financial and material history;
- Develop and maintain metrics
Preferred/Required Sills (Not all are required; in your resume, please list your experience with any of the below sills):
- Maintenance and modernization of Navy ships
- Data management
- Preparing and presenting written and oral reports
- Principles of Ris Assessment
- MS Office with special emphasis in MS Excel
- Database development and maintenance within MS Access
- M&amp;SWP
Education/Experience Required:
- No required degree
- Mid level: 5 years professional experience minimum
- Junior level: No experience required. Candidates with 1 or more years of experience preferred
SECURITY REQUIREMENTS:
- U.S. Citizenship required.
- Candidate must have active SECRET Clearance
Tamayo Federal Solutions, LLC offers a full pacage of benefits and competitive salary, excellent group medical, vision and dental programs; tuition reimbursement; employee training, development and education programs; advancement opportunities; and much more!
EEO/AA Employer. Protected Veterans and individuals with disabilities encouraged to apply.
Please NO RECRUITERS ‚Äì Job Applicants ONLY
Job Type: Full-time
Benefits:
401()
401() Matching
Dental Insurance
Health Insurance
Life Insurance
Paid Time Off
Professional Development Assistance
Referral Program
Tuition Reimbursement
Vision Insurance
Experience:
Documentation: 2 years (Required)
Navy Aircraft Carriers: 2 years (Required)
Navy Ship Maintenance: 2 years (Required)
Process Development: 2 years (Required)
Related: 3 years (Required)
Security Clearance Required:
Secret (Required)
Wor Location:
One location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Benefit Conditions:
Only full-time employees eligible
Wor Remotely:
No</t>
  </si>
  <si>
    <t>Data Analyst - Senior Consultant - Norfol, VA with Security Clearance</t>
  </si>
  <si>
    <t>Overview Guidehouse is a leading management consulting firm serving the public and commercial marets. We guide our clients forward towards new futures that build trust in society and your professional sills along the journey. Join us at Guidehouse. Responsibilities Our Data Analytics Senior Consultants will assist with the strategy and development of an analytics capability and function within a mission-oriented organization. Conduct data analysis at all phases, including, but not limited to, identifying business questions and goals, design analytic approach, data collection and exploration, and interpreting and communicating results. Utilize statistical analysis and data visualization to support data-driven decisions and objectives. Qualifications Sills Required: Demonstrates thorough sills and/or proven success in a role participating in projects including the following: * Effective communication to various audiences (including various levels of management and external clients) in a professional environment * Strong organization and self-management sills, willing to tae initiative and follow through; * Ability to handle multiple tass and responsibilities * Willingness and ability to train and lead * Contributing as a team member: understanding personal and team roles, contributing to a positive woring environment by building solid relationships with team members * Ability to wor effectively with a variety of sill sets to tacle complex challenges * MUST possess an ACTIVE or INTERIM Secret clearance. Minimum Degree Required: Bachelor's degree in Economics, Statistics, Operations Research, Computer Science, Information Systems, Engineering or similar quantitative discipline nowledge Preferred: Demonstrates thorough nowledge of, and proven success with a role, executing various aspects of the business or information technology-related client engagements and/or projects within a professional services environment, including nowledge of an industry or functional domain and expertise in at least two of the following areas: * Statistical Analysis and Techniques; * Business and Operations Analysis within mareting, operations, or ris analysis using quantitative techniques. Desired: * DoN experience in Business Operations and Processes. * Automation development experience * Business process analysis and optimization * Gathering requirements and process mapping * Experience with Agile project delivery methods, tools and concepts Additional Requirements * The successful candidate must not be subject to employment restrictions from a former employer (such as a non-compete) that would prevent the candidate from performing the job responsibilities as described. Disclaimer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 All information you provide will be 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 Rewards and Benefits Guidehouse offers a comprehensive, total rewards pacage that includes competitive compensation and a flexible benefits pacage that reflects our commitment to creating a diverse and supportive worplace. Benefits include: Medical, Rx, Dental &amp; Vision Insurance Personal and Family Sic Time &amp; Company Paid Holidays Parental Leave and Adoption Assistance 401() Retirement Plan Basic Life &amp; Supplemental Life Health Savings Account, Dental/Vision &amp; Dependent Care Flexible Spending Accounts Short-Term &amp; Long-Term Disability Tuition Reimbursement, Personal Development &amp; Learning Opportunities Sills Development &amp; Certifications Employee Referral Program Corporate Sponsored Events &amp; Community Outreach Emergency Bac-Up Childcare Program</t>
  </si>
  <si>
    <t>Epsilon Systems Solutions, Inc. has a contingent job opportunity for a full time Program Analyst in Norfol, VA.
Summary: The AIS/Maintenance Data System Coordinator serves as the COMNAVSURFLANT (CNSL) representative on the Requirement Board (chaired by FFC) for VSB/AWN/NMD/MFOM and Command Metrics Dashboard development, implementation, and modernization.
Duties and Responsibilities:
Coordinate with MFOM Team, SPAWAR, CNRMC, and CNSP as required. Attend VSB/MFOM meetings on behalf of CNSL.
Add, modify or edit CNO Availabilities in VSB for CNSL ships.
Closely coordinate with the CNSP Maintenance Information Systems representative to ensure commonality of processes on both coasts.
Provide training to CNSL N43 staff personnel on VSB/AWN/NMD/MFOM and the Command Metrics Dashboard.
Provide oversight for N43 VSB Navy 311 ticet affecting or impacting performance of VSB/AWN/NMD/MFOM systems onboard CNSL ships.
Function as CNSL POC to CNRMC and SPAWAR for OUTAGE/AIS system issue notifications for all VSB/MFOM users.
Coordinate VSB/OMMS-NG/AWN CSMP reconciliations. Coordinate VSB/AWN issue discovery, troubleshooting with AIR Team, and notification of fix to all VSB/AWN users.
Required Qualifications:
Three years experience within last two years with direct involvement with VSB/AWN/NMD/MFOM systems or software.
Two years of experience on Naval Maintenance Shore Staff using VSB/AWN/NMD/MFOM systems or software.
Two years of experience in process analysis or project management.
Minimum five years active duty service in US Navy.
Bachelors degree in Information Systems/Technology, Computer Sciences, or related major.
Must have an ACTIVE SECRET level security clearance
Pursuant to the various government contractual requirements, all applicants must be U.S. Citizens
Epsilon Systems Solutions, Inc. and its subsidiaries are proud to be an Equal Employment Opportunity and Affirmative Action employers, Minority/Female/Disabled/Veterans.</t>
  </si>
  <si>
    <t>Job Description
What Youll Get to Do:
Youll be joining an elite team of subject matter experts supporting Military Sealift Commands Logistics Data Management Program. Youll be able to challenge yourself with data analytics to provide innovative solutions and continuous process improvement, while learning MSC unique systems, databases, and processes.
More About the Role:
Provide logistics life cycle data management support services to include maintenance for engineering configuration data updates, validation table maintenance, Defense Logistics Service Center refresh updates, historical National Item Identification Number (NIIN) updates, CDMD-OA updates, OSI/SRI/AEL Allowance tables, Parts List (APL/AEL) updates.
Perform data analyses by comparing information located in separate, but related, databases or tables.
Produce and analyze metrics relating to supply effectiveness, inventory management, configuration activity, and configured equipment/hierarchical structure codes (HSCs).
Generate reports by ship/class/program and conduct analyses/comparison of resulting data.
Youll Bring These Qualifications:
Bachelors degree in business, technical, or engineering field
3 years technical experience relevant to maritime logistics systems and data management
2 years of experience in maintaining Oracle or Sybase Relational Data Management Systems database (RDBMS) using ANSI SQL applications, or similar commercial software
1 year experience developing enterprise logistics data analysis/studies
1 year experience executing ship acquisition and fleet sustainment support services utilizing any of the following systems: MSC/Navy /Coast Guard/Commercial databases/systems such as CLIP/CMLS, ShipCLIP, WinMASP, NTCSS, CDMD-OA, SCLSIS, MERLIN, Inter-Active Computer Aided Provisioning System (ICAPS) or IHS Haystac
These Qualifications Would be Nice to Have:
Innovative/Creative Forward Thiner
Fluent in Microsoft Access, Excel, Word, PowerPoint, and Visio
Ability to conduct analyses and data representations using Excel Data Models, Power Pivot, Pivot Tables
What We Can Offer You:
Weve been named a Best Place to Wor by the Washington Post.
Our employees value the flexibility at CACI that allows them to balance quality wor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Job Location
US-Norfol-VA-NORFOL-VIRGINIA BCH
CACI employs a diverse range of talent to create an environment that fuels innovation and fosters continuous improvement and success. At CACI, you will have the opportunity to mae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</si>
  <si>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NOTE: Active DoD SECRET security clearance required
Job Description: Tamayo Federal Solutions, LLC, a Department of Defense contractor, is seeing a Mid-level Data Analyst with P-OMMS, CSMP, and U-NNPI bacground. This position is contingent at this time. This position will be located at Portsmouth, VA.
We are seeing a mid-level Data Analysts that will be part of an energetic, results driven team. This position requires the candidate to provide technical support for the development and management of the nuclear CMP and BAWPs and propulsion plant modernization.
Duties will include but not be limited to:
- Coordination with various internal and external activities such as NAVSEA, Type Commander (TYCOM), Naval Supervising Activities (NSA), RPPY, PPPY, PPEA, Industrial Activities and Ship's Force;
- Review of Current Ship's Maintenance Project (CSMP) data to support advance planning efforts, CMP refinement and budget development;
- Identify and remove U-NNPI information from aircraft carrier P-OMMS CSMP files;
Preferred/Required Sills:
- Maintenance and modernization of Navy ships (Preferred)
- U_NNPI ‚Äì Required
- P-OMMS - Required
- CSMP - Required
Education/Experience Required:
- Degree not required
- 5 years professional experience - minimum
SECURITY REQUIREMENTS:
- U.S. Citizenship required.
- Candidate must have active SECRET Clearance
Tamayo Federal Solutions, LLC offers a full pacage of benefits and competitive salary, excellent group medical, vision and dental programs; 401(); tuition reimbursement; employee training, development and education programs; advancement opportunities; and much more!
EEO/AA Employer. Protected Veterans and individuals with disabilities encouraged to apply.
Please NO RECRUITERS ‚Äì Job Applicants ONLY
Job Type: Full-time
Benefits:
401()
401() Matching
Dental Insurance
Health Insurance
Life Insurance
Paid Time Off
Professional Development Assistance
Referral Program
Tuition Reimbursement
Vision Insurance
Experience:
Navy Aircraft Carriers: 5 years (Preferred)
Navy Ship Maintenance: 3 years (Preferred)
Related: 5 years (Required)
Class Maintenance Plan Support: 3 years (Preferred)
P-OMMS and U_NNPI: 5 years (Required)
Security Clearance Required:
Secret (Required)
Wor Location:
One location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Benefit Conditions:
Only full-time employees eligible
Wor Remotely:
No</t>
  </si>
  <si>
    <t>Business Intelligence &amp; Data Analyst Tas Description
Perform data exploration and analytics.
a. Create BI reports and dashboards.
b. Utilize Python, R, SQL, related technologies to perform artificial intelligence and machine learning on big data.
c. Gather data from various sources transpose into usable information.
d. Interpret data to draw conclusion, projections, forecasting and trend analysis using statistical techniques and related concepts.
e. Develop POAM for all projects and tass using AGILE concepts and best practices.
f. Participate in regularly scheduled meetings to discuss projects, tass, and requirements.
g. Provide technical advice and recommendations such as best practices on current and trending technologies on its potential use and gain for the government.
QualiÔ¨Åcations:
Education Bachelor Degree in Computer Science or Engineering or Mathematics or Statistics.
a. Experience Six years of experience in interpreting and analyzing data for data-driven solutions, data regression models using predictive data modeling and analyzing data mining algorithms.
b. Experience and in depth nowledge of Microsoft Excel Analysis Pa, Minitab, MS SQL Analysis Services, Python and/or R in processing data for artificial intelligence and machine learning.
c. Proficiency and in-depth experience in using AGILE concepts and best practices.
d. Experience in Microsoft Windows O/S and Linux O/S
e. Experience in MS SQL, MySQL, C, C++, C#, Java, Java Script, JSON, IIS, Apache Web Server, Ruby, PHP and MySQL Experience in writing technical manuals and use guides.
f. nowledge of current DON or DOD Information Assurance policies
Certifications:
Must maintain current CompTIA Security+ certification.
Microsoft Certified Solutions Associate (MCSA) Machine Learning Certification. MCSA certification must be one of the current published paths by Microsoft or follow-on certification with emphasis on the platform or system being supported.
Job Type: Full-time
Pay: 120,000.00 - 130,000.00 per year
Experience:
Agile Methodology: 2 years (Required)
data analysis: 6 years (Required)
Education:
Bachelor's (Required)
License:
MCSA Machine Learning (Preferred)
CompTIA Security+ (Required)
Security Clearance Required:
Secret (Required)
Wor Location:
One location
Benefits:
Health insurance
Dental insurance
Vision insurance
Retirement plan
Paid time off
Tuition reimbursement
Schedule:
Monday to Friday
Company's website:
https://prosoft-eng.com
Wor Remotely:
No</t>
  </si>
  <si>
    <t>JOB SUMMARY
The purpose of this position is to provide complex research, data mining/analysis, reporting and interpretation of global, national, regional, local and/or account company performance metrics.
ESSENTIAL DUTIES AND RESPONSIBILITIES
Designs, generates, reviews and understands reports. Uses aggregate data from multiple sources to create a complete analysis, improvement and/or recommendation(s).
Prepares and presents results of analysis and reports along with their relative impact(s) to the business to all levels of management.
Acts as project lead, including supervisory and/or managerial activities, in the coordination of the analyst team to successfully complete specified projects.
Develops scenario planning tools/models (exit/maintain/grow). Prepares forecasts and analyzes trends in general business conditions.
Identifies opportunities for improvements by and among the clients and/or companies.
Reviews accuracy of information provided and responds to requests from management and vendors.
Acts as a Subject Matter Expert (SME) for ey systems/processes in subject teams and day-to-day functions.
Coordinates involvement of personnel from other departments and information technology groups to facilitate successful project implementations.
Other duties may be assigned.
SUPERVISORY RESPONSIBILITIES
No formal supervisory responsibilities in this position. Provides informal assistance such as technical guidance and/or training to coworers. May lead project teams plan and supervise assignments of lower level employees.
QUALIFICATIONS
To perform this job successfully, an individual must be able to perform each essential duty satisfactorily. The requirements listed below are representative of the nowledge, sill, and/or ability required.
Reasonable accommodations may be made to enable individuals with disabilities to perform the essential functions.
EDUCATION and EXPERIENCE
Bachelor's degree (BA/BS) from 4-year college or university required. Master's degree preferred. Minimum of 5 years of related experience and/or training.
CERTIFICATES and/or LICENSES
None.
COMMUNICATION SILLS
Excellent written and verbal communication sills. Strong organizational and analytical sills. Ability to provide efficient, timely, reliable and courteous service to customers. Ability to effectively present information.
FINANCIAL NOWLEDGE
Requires advanced nowledge of financial terms and principles. Ability to calculate intermediate figures such as percentages, discounts and commissions. Conducts advanced financial analysis.
REASONING ABILITY
Ability to comprehend, analyze, and interpret complex documents. Ability to solve problems involving several options in situations. Requires advanced analytical and quantitative sills.
OTHER SILLS and ABILITIES
Advance experience in MS Office Products (Excel, Access, Power Point, Word, etc). Ability to use query and report generation tools. Self-service/web based application experience desired.
SCOPE OF RESPONSIBILITY
Decisions made with thorough understanding of procedures, company policies, and business practices to achieve general results and deadlines. Responsible for setting wor unit and/or project deadlines. Errors in judgment may cause short-term impact to department.</t>
  </si>
  <si>
    <t>First Service Networs, SMS Assist, Vixxo</t>
  </si>
  <si>
    <t>NOTE: Active DoD SECRET security clearance required
Job Description: Tamayo Federal Solutions, LLC, a Department of Defense contractor, is seeing a Senior Data Analyst. This job is contingent at this time. This position will be located at Portsmouth, VA.
We are seeing a Senior Data Analyst that will be part of an energetic, results driven team. This position requires the candidate to: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tass;
Identify and trac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Required Sills: Development and sustainment of platform Class Maintenance Plans and supporting documentation, understanding/analyzing maintenance philosophy and cost data for availabilities and retrieving/analyzing system maintenance data as Navy ships.
Preferred Sills: Experience related to aircraft carriers
Education/Experience Required:
Bachelor's level degree in engineering/engineering technology or statistical analysis
10 years minimum professional experience
SECURITY REQUIREMENTS:
- U.S. Citizenship required.
- Candidate must have active SECRET Clearance
Tamayo Federal Solutions, LLC offers a full pacage of benefits and competitive salary, excellent group medical, vision and dental programs; tuition reimbursement; employee training, development and education programs; advancement opportunities; and much more!
EEO/AA Employer. Protected Veterans and individuals with disabilities encouraged to apply.
Please NO RECRUITERS ‚Äì Job Applicants ONLY
Job Type: Full-time
Benefits:
401()
401() Matching
Dental Insurance
Health Insurance
Life Insurance
Paid Time Off
Professional Development Assistance
Referral Program
Tuition Reimbursement
Vision Insurance
Experience:
Navy Aircraft Carriers: 5 years (Preferred)
Navy Ship Maintenance: 3 years (Preferred)
Related: 10 years (Required)
Class Maintenance Plan Support: 3 years (Preferred)
Education:
Bachelor's (Required)
Security Clearance Required:
Secret (Required)
Wor Location:
One location
This Company Describes Its Culture as:
Detail-oriented -- quality and precision-focused
Innovative -- innovative and ris-taing
Outcome-oriented -- results-focused with strong performance culture
Stable -- traditional, stable, strong processes
People-oriented -- supportive and fairness-focused
Team-oriented -- cooperative and collaborative
Schedule:
Monday to Friday
Wor Remotely:
No</t>
  </si>
  <si>
    <t>NIWC Service Des Analyst Component Enterprise Data Center (CEDC with Security Clearance</t>
  </si>
  <si>
    <t>Description Universal Consulting Services, UCS, sees candidates to become a part of a close-nit group of professionals for Service Des careers to support the Component Enterprise Data Center (CEDC). This is an excellent opportunity to become a part of our team woring for the Naval Information Warfare Center, NIWC-Atlantic Service Support Center located in Norfol, VA. Formerly nown as SPAWAR - Atlantic. This is awarded wor. Priority review will be given to former or recently separating Navy Veterans, Navy Reservists or Navy Civilian employees. DOD SECRET CLEARANCE REQUIRED. The Component Enterprise Data Center supports multiple programs that will require shifting from one nowledge base to another and handling many calls dealing with a multitude of issues. * Basic troubleshooting at a Tier 1 level with the option to escalate ticets to the Tier 2 level. * In this position, you will wor with a large category of different customer types that could range from a call regarding an NROTC application, to an Instructor's access to other naval systems or a Database Engineer whose server needs maintenance. * The applicant must be able to be clearly understood while also being able to translate the customer's needs. * Coordination and teamwor are a must for this position. * Although your primary area of responsibility is Component Enterprise Data Center, you will also provide support to Military Sealift Command (MSC), Information Technology Service Management, and Naval Education and Training Command (NETC) programs: CeTARS, NETFOCUS, FastData, AIM, LAS, and Electronic Training Room. This position requires the ability to answer procedural questions and escalate incidents to the correct location for processing. Position Requirements * DOD SECRET CLEARANCE REQUIRED. * Wor a non-standard schedule. * Able to sit for long periods of time. * Able to acclimate to and implement new nowledge quicly. * Exhibit excellent customer service sills. Requires an experienced, detail and customer service oriented individual to support various program and applications. * Attention to detail * Possess the ability to multi-tas and wor in a fast paced, team-oriented environment with the ability to wor with little or no supervision. * Responds to telephone calls, email, and personnel requests for technical support. * This position will require strong communication sills (verbal and written) with a focus on customer service to both our staff and external clients. * Communicate effectively with end users of various levels of military and civilian raning. * Operate Microsoft Outloo functional inboxes. * Be able to adapt to different systems e.g. ticeting systems and NETFOCUS among others. Understand and apply basic IT Troubleshooting. * Understand and apply technical troubleshooting steps. Location Norfol, VA Full-Time/Part-Time Full-Time Exempt/Non-Exempt Non-Exempt About the Organization Universal Consulting Services, Inc. (UCS) is a rapidly growing Government contractor nown for our expertise in health and IT solutions. Our driven, passionate professionals are catalysts for improving performance across all levels of Government. We have been recognized as one of Washington Technology's FAST 50 for our tremendous success as a woman-owned business, in addition to inclusion on Inc. Magazine's 5000 list of the fastest-growing companies in America. Our clients include, but are not limited to, the Department of Defense, Department of Justice, and Department of Treasury. EOE Statement We are an equal employment opportunity employer. All qualified applicants will receive consideration for employment without regard to race, color, religion, sex, national origin, disability status, protected veteran status or any other characteristic protected by law. This position is currently accepting applications.</t>
  </si>
  <si>
    <t>NIWC Service Des Analyst Component Enterprise Data Center (CEDC).</t>
  </si>
  <si>
    <t>Universal Consulting Services, UCS, sees candidates to become a part of a close-nit group of professionals for Service Des careers to support the Component Enterprise Data Center (CEDC). This is an excellent opportunity to become a part of our team woring for the Naval Information Warfare Center, NIWC-Atlantic Service Support Center located in Norfol, VA. Formerly nown as SPAWAR ‚Äì Atlantic.
This is awarded wor. Priority review will be given to former or recently separating Navy Veterans, Navy Reservists or Navy Civilian employees.
DOD SECRET CLEARANCE REQUIRED.
The Component Enterprise Data Center supports multiple programs that will require shifting from one nowledge base to another and handling many calls dealing with a multitude of issues.
Basic troubleshooting at a Tier 1 level with the option to escalate ticets to the Tier 2 level.
In this position, you will wor with a large category of different customer types that could range from a call regarding an NROTC application, to an Instructor‚Äôs access to other naval systems or a Database Engineer whose server needs maintenance.
The applicant must be able to be clearly understood while also being able to translate the customer‚Äôs needs.
Coordination and teamwor are a must for this position.
Although your primary area of responsibility is Component Enterprise Data Center, you will also provide support to Military Sealift Command (MSC), Information Technology Service Management, and Naval Education and Training Command (NETC) programs: CeTARS, NETFOCUS, FastData, AIM, LAS, and Electronic Training Room. This position requires the ability to answer procedural questions and escalate incidents to the correct location for processing.
DOD SECRET CLEARANCE REQUIRED.
Wor a non-standard schedule.
Able to sit for long periods of time.
Able to acclimate to and implement new nowledge quicly.
Exhibit excellent customer service sills. Requires an experienced, detail and customer service oriented individual to support various program and applications.
Attention to detail
Possess the ability to multi-tas and wor in a fast paced, team-oriented environment with the ability to wor with little or no supervision.
Responds to telephone calls, email, and personnel requests for technical support.
This position will require strong communication sills (verbal and written) with a focus on customer service to both our staff and external clients.
Communicate effectively with end users of various levels of military and civilian raning.
Operate Microsoft Outloo functional inboxes.
Be able to adapt to different systems e.g. ticeting systems and NETFOCUS among others. Understand and apply basic IT Troubleshooting.
Understand and apply technical troubleshooting steps.</t>
  </si>
  <si>
    <t xml:space="preserve">30-54 </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</si>
  <si>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Mm1torioJ6</t>
  </si>
  <si>
    <t>Job Description
Job description
‚Ä¢ Interpret data, analyze results using statistical techniques and provide ongoing reports
‚Ä¢ Develop and implement databases, data collection systems, data analytics and other strategies that optimize statistical efficiency and quality
‚Ä¢ Acquire data from primary or secondary data sources and maintain databases/data systems
‚Ä¢ Identify, analyze, and interpret trends or patterns in complex data sets
‚Ä¢ Filter and ‚Äúclean‚Äù data by reviewing computer reports, printouts, and performance indicators to locate and correct code problems
‚Ä¢ Wor with management to prioritize business and information needs
‚Ä¢ Locate and define new process improvement opportunities
Requirements
‚Ä¢ Proven wor experience as a data analyst or business data analyst
‚Ä¢ Technical expertise regarding data models, database design development, data mining and segmentation techniques
‚Ä¢ Strong nowledge of and experience with reporting pacages (Business Objects etc), databases (SQL etc), programming (XML, Javascript, or ETL framewors)
‚Ä¢ nowledge of statistics and experience using statistical pacages for analyzing datasets (Excel, SPSS, SAS etc)
‚Ä¢ Strong analytical sills with the ability to collect, organize, analyze, and disseminate significant amounts of information with attention to detail and accuracy
‚Ä¢ Adept at queries, report writing and presenting findings
‚Ä¢ Master's in Computer Science or Engineering Management or Project Management or Information Systems/Technology (Preferred)
Powered by JazzHR
HIPrIJm69</t>
  </si>
  <si>
    <t>Job no: 514210
Wor type: Staff Full-Time
Location: Orange
Categories: Engineering/Computer Science, Information Systems/Technology
Department:32060501 - PH-CENTER OF QTY MED LAE NONA
Classification Title:
Data Analyst
Job Description:
This position is located in Orlando, Florida.
This position is for a Data Analyst in the Center for Quality Medication Management. This position will need to have experience using Python, SQL, SAS and/or other database/analytical software platforms at an expert level of proficiency to manipulate and analyze data. Additional expertise in custom software and databases will be important for successful completion of analyses.
Responsibilities include:
Analyze and query multiple, complex databases and systems to produce reports and databases.
Design and/or develop specific databases for collection, tracing, and reporting of departmental data.
Responsible for collecting, analyzing, interpreting, and summarizing data in preparation for generation of statistical and analytical reports.
Recognize, investigate, and resolve data discrepancies and anomalies.
Actively see and recommend improvement to the data update process and documentation.
Perform checs and audit of various data sources to ensure data is accurate and complete.
Using software tools for data analysis, including Python, SQL, SAS, and/or other software, analyze raw data, draw conclusions and provide recommendations.
Collect, compile and analyze data to measure and report on program performance.
Provide reports of analyses to decision maers.
Wor with business units across the organization to develop client reporting that supports meaningful and actionable analyses based in medical, pharmacy and behavioral health claims data as well as clinical program data.
Other related duties as assigned by supervisor.
Expected Salary:
Commensurate with experience.
Minimum Requirements:
Master's degree in an appropriate area; or a bachelor's degree in an appropriate area and two years of relevant experience.
Preferred Qualifications:
Must demonstrate experience with database design, reporting tools, and project management and familiarity with health care information system industry.
In-depth nowledge of statistical software (e.g. SAS, R)
In-depth nowledge of large datasets, SQL and drug databases
In-depth nowledge of ETL/interoperability processes and worflows
Excellent technical writing and communication sills
nowledge of basic principles of claims data
Ability to plan, organize and coordinate wor assignments
Ability to wor effectively and independently
Ability to communicate effectively verbally, in writing and in front of management groups
Ability to establish and maintain effective woring relationships with others
Special Instructions to Applicants:
In order to be considered, you must upload your cover letter, resume, and list of references.
Application must be submitted by 11:55 p.m. (ET) of the posting end date.
This time-limited position is located at the Lae Nona campus in Orlando, FL.
Health Assessment Required: No
Advertised: 10 Jul 2020 Eastern Daylight Time
Applications close: 24 Jul 2020 Eastern Daylight Time</t>
  </si>
  <si>
    <t>Embrace better opportunities.
Are you passionate about health, happiness and helping others? So are we. We‚Äôre committed to helping our health plan Members live a happy and healthy lifestyle, and we believe that it starts here first, with our Associates.
At AvMed, we provide the tools and opportunities to enhance, expand, and support each Associate‚Äôs personal and professional growth. From tuition reimbursement to exercise classes in the office, embrace a better career with AvMed and join our team!
Position: Data Governance Analyst
Scope of position: The Data Governance Analyst must have a holistic perspective on the entire data governance process from both a business and technical perspective. S/he acts as a liaison and translation layer between business and technical teams and operates at high-level enterprise and detailed technical level for analysis purposes. S/he is able to contribute to new Data Governance program projects from initial scoping through full implementation. This role is ideal for someone who can extract complex data using SQL or SAS and who has advanced experience with BI tools such as Talend, Collibra or InfoSys.
We offer:
Competitive Salaries
Comprehensive Benefits: Medical Plans, Health Savings Account, Dental, Vision, and more‚Ä¶
Paid Time Off, Company Paid Holidays, Paid Time Off Cash-In
401()plan with matching contributions, Tuition Assistance, Associate Discounts
You have:
Bachelor‚Äôs Degree in STEM (Science, Technology, Engineering, Mathematics), Business or equivalent education
Masters in Health Informatics or Healthcare Analytics is an asset
Minimum of three years of experience in data governance-related disciplines: data architecture; data modeling; metadata management; data quality analysis; data quality remediation; data profiling and data lineage required
Minimum of three years of experience in healthcare provider or managed care setting required.
nowledge of medical claims preferred.
You may also have:
Demonstrated performance in:
Analytical ‚Äì Ability to identify and understand the informational needs of the organization and conduct analyses that is needed for AvMed Executives to mae informed and effective business decisions.
Must be able to use intuition, logical reasoning and innovation to solve problems.
Advanced level of proficiency with Microsoft Office Product Suite (Excel, Access, Word, and PowerPoint)
nowledge of Visio, Amisys, HealthRules and MarLogic
nowledge of medical claims processing, procedures and guidelines.
Communication ‚Äì Accurate, clear and concise written and verbal professional communication sills required.
Planning and Organization - Ability to meet strategic objectives, operating and business plans, and time schedules. Superior follow-through on the execution of chosen strategies and demonstrates an ability to stay the course despite obstacles and challenges.
Flexibility - Ability to handle multiple priorities simultaneously, maintain a flexible wor schedule to meet various demands of concurrent multiple projects, and willingness to travel and wor overtime as required.
Ability to wor effectively in a team environment, in addition to being self-motivated and a strong independent worer.
Growth and Development - Maintains professional and industry affiliations to enhance professional growth and development to stay current with the latest trends affecting AvMed, including latest trends in claims processing/operations, value-based contracting, data visualization and business intelligence.
EQUIPMENT SILLS:
Ability to use and interact effectively with all modes of modern business communication.
Environment:
At AvMed, you‚Äôll find a family. Our Associates love all the opportunities for advancement, the flexible wor environment and team activities. We also encourage our Associates to embrace a life rich in what matters most ‚Äî health and happiness. We call it being WELLfluent. Join AvMed. Join the WELLfluent!
Location:
Gainesville, Florida
AvMed is a tobacco/drug free worplace, EOE</t>
  </si>
  <si>
    <t>Data Management Analyst II
Job no:
Wor type: Staff Full-Time
Location: Alachua
Categories: Administrative/Professional, Business/Accounting/Finance, Research/Scientific/Grants
Department: - PHHP-COM BIOSTATISTICS
Classification Title:
Data Management Analyst II
Job Description:
1) Manage data file systems from clinical trials and biospecimen bans that include multiple data sets. Initiate data quality checs for the assigned clinical trials. Develop programs for the selection of patient cohorts from COG clinical trials with specified inclusion criteria for approved correlative biology projects requiring biospecimens from the COG bioban in Columbus, Ohio; send deidentified patient data to the bioban for sample selection and shipping. Follow instructions from the clinical investigators and complete the bioban-related tass with a high level of independence Conduct statistical analyses correlating the results from the biology assays with clinical data from the COG trials.
2) Conduct requested ad hoc analyses and prepare summary reports for the trial committee applying a good understanding of the design and analytic plan in assigned trial protocols; with minimal supervision from the lead study statistician (faculty) and; understand, and implement the protocol-specified interim monitoring and final analytic plan based on an outline provided by the study statistician. Interpret results for assigned clinical trials by employing nowledge of various statistical data analyses methodologies including survival analysis, cox regression analysis, logistic regression and tests of association. Prepare draft semi-annual study progress reports and confidential data safety monitoring committee reports using existing templates for study chair and statistician.
3) Review and study the assigned clinical trials, and the data collection case report forms developed for each. Programmatically conduct regular checs on the trial data, identify data inconsistencies, and wor with the study Research Coordinator to resolve the data issues with participating sites.
4) Collaborate with study committees and study statisticians on abstracts and presentations at national and international conferences, and manuscript submissions to peer-reviewed journals; prepare summary reports of requested analyses including interpretation of results, prepare tables and presentation quality figures for conferences and inclusion in manuscripts.
5) Wor with COG Industry liaisons to prepare trial datasets for transfer to industry collaborators to help with regulatory submissions to the Food and Drug Administration (FDA) and European Medicines Agency (EMA).
Expected Salary:
64,000 - 70,000 annually, commensurate with qualifications and experience
Minimum Requirements:
Master's degree in an appropriate area; or a bachelor's degree in an appropriate area and two years of relevant experience.
Preferred Qualifications:
1) A master's degree in Statistics, Biostatistics or a related field
2) Diverse sills in data management, programming, and statistical methods
3) SAS and R experience essential additional programming/software experience preferred (e.g.
Stata, MS Office)
4) Ability to wor with supervisors and other personnel in BERD
5) Ability to analyze problems and mae sound judgments
Special Instructions to Applicants:
In order to be considered, you must upload your cover letter and resume.
Application must be submitted by 11:55 p.m. (ET) of the posting end date.
This is a time-limited position.
The University of Florida is an equal opportunity institution dedicated to building a broadly diverse and inclusive faculty and staff.
Health Assessment Required:No
Advertised: 12 Jun 2020 Eastern Daylight Time
Applications close: 22 Jun 2020 Eastern Daylight Time</t>
  </si>
  <si>
    <t>Shands Jacsonville
3.3</t>
  </si>
  <si>
    <t>Jacsonville, FL</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</si>
  <si>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Rh9jJaEnLX</t>
  </si>
  <si>
    <t>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√¢≈ìclean√¢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t>
  </si>
  <si>
    <t>IT Analyst III - Data Systems
Job no:
Wor type: Staff Full-Time
Location: Main Campus (Gainesville, FL)
Categories: Engineering/Computer Science, Information Systems/Technology, Library/Physical/Social Science, Research/Scientific/Grants
Department: - INSTITUTE-CHILD HEALTH POLICY
Classification Title:IT Analyst III
Job Description:
The Department of Health Outcomes and Biomedical Informatics (HOBI) participates in multiple Medicaid funded or related projects. Supporting State quality initiatives and conducting policy research using Medicaid and other health data sources.
The incumbent in this position is part of a data management team responsible for data warehousing, management and analysis. They will design and manage data systems that include multi-sourced health, healthcare system, and social or population data sets. Data storage systems include SQL Server, and SAS. Management, access, and analytic tools also include Tableau, MySQL, Access, Python, R, ArcGIS, and others
Responsibilities include:
Design and manage data file systems from multiple research projects that include multiple data sets using a variety of database and statistical software tools, for example, SQL and SAS. Optimize transformation and transfer of data between projects and platforms. Provide expertise and communicate recommendations on data structures and appropriate use to project leadership. Interact effectively with internal and external data sharing partners.
Enhance data summary and reporting using various software tools such as SQL, SAS, Tableau, and application development tools. Suggest best practices for data and design improvements. Assist project leadership in representing information through data visualization and appropriate summarization.
Conduct data analyses using specifically designed healthcare data software, or other statistical software or programming tools such as SQL , Python, R, etc. Participate in interpretation of results. Provide statistical or data science expertise to project leadership, or other research staff.
Assist in development and maintenance of software applications used in project implementation and reporting. Perform user testing. Advise project coordinators on application planning and deployment. Assist with software audits.
Expected Salary:
75,000 - 82,000
Minimum Requirements:
Bachelor's degree in an appropriate area and two years of relevant experience; or a high school diploma or equivalent and six years of experience. Appropriate college coursewor or vocational/technical training may substitute at an equivalent rate for the required experience
Preferred Qualifications:
Proficiency with statistics commonly applied in public health and clinical research
One year experience in health care research or data management, including administrative data analysis
Diverse sills in data management, programming, and statistical methods; ability and experience woring with a number of software pacages (e.g., SQL, Tableau)
Expertise in communicating complex data and analyses to lay or industry partners and staeholders, in project development and reporting
Ability to wor independently, with initiative, manage time and wor with minimal supervision to analyze problems and tae appropriate action to complete projects.
Special Instructions to Applicants:
In order to be considered, you must upload your cover letter and resume.
This is a time-limited position.
If an accommodation due to a disability is needed to apply for this position, please call or the Florida Relay System at (TDD). Hiring is contingent upon eligibility to wor in the US. Searches are conducted in accordance with Florida's Sunshine Law.
This requisition has been reposted. Previous applicants are still under consideration and need not apply.
Application must be submitted by 11:55 p.m. (ET) of the posting end date.
Health Assessment Required:No
Advertised: 18 Jun 2020 Eastern Daylight Time
Applications close: 02 Jul 2020 Eastern Daylight Time</t>
  </si>
  <si>
    <t xml:space="preserve">55-103 </t>
  </si>
  <si>
    <t>The Product Strategy Group wors to ensure the Company offers competitive products that provide growth and profitability. The group performs a wide range of analytics and uses both internal and external data sources to achieve these ends. We interact and provide guidance primarily to Product, Mareting &amp; Finance.
As the Company expands its product offerings, there are rapidly growing needs to use both external and internal data sources to ensure optimal financial and operational performance. The Product Data Analyst is a highly silled and proficient in their discipline which adds value to the organization. The role will focus on internal data sources, ensuring we have access to the required data and are using effective reports to monitor and interpret this data.
Company Pers:
Competitive pay, 401 with company match, Medical, Dental and Vision Insurance, Employee Stoc Purchase Plan, Educational Reimbursement, Commuter benefits, Discount programs, Inventor patent bonuses
Stamps Company Overview:
Stamps.com (NASDAQ: STMP) is the leading provider of postage online and shipping software solutions to customers including consumers, small businesses, e-commerce shippers, enterprises, and high volume shippers. Stamps.com offers solutions that help businesses run their shipping operations more smoothly and function more successfully under the brand names Stamps.com, Endicia¬Æ, ShipStation¬Æ, ShipEngine¬Æ, ShippingEasy¬Æ, ShipWors¬Æ, GlobalPost and MetaPac‚Ñ¢. Stamps.com‚Äôs family of brands provides seamless access to mailing and shipping services through integrations with more than 500 unique partner applications.
Primary Objectives:
Ensure Product, Operations and Product Strategy groups have timely access to reliable data to mae critical, real-time business decisions
Develop a strong woring relationship with the Company‚Äôs Business Intelligence group; serve as the primarily liaison between the above-mentioned groups and BI
Drive the data reporting strategy for these groups; develop reports to the specifications of these teams; and evaluate appropriate software tools to most efficiently meet team needs
Essential Position Duties:
Acquire, clean, and structure data from multiple sources; analyze data to discover and interpret trends, patterns, and relationships. Woring across departments, help us ensure data quality and present data in a way that maes it easy to communicate among different groups.
Master large data sets with SQL and Tableau
Build dashboards and reports, presenting ey insights and ensuring data driven actions to improve the business
See out improvements in current internal reporting and performance monitoring to drive more accuracy, better insights, and more streamlined processes
Perform other duties as assigned
Additional Job Duties:
Sit for prolonged periods of time
Utilize wrist and hands for a prolonged period of time
Wal short distances
Stand for short periods
Speaing and conversing with others
Lift up to 25lbs without assistance up to chest height
Education and/or Experience:
Bachelor degree, preferably in a quantitative/analytical field.
Four or more (4+) years of relevant experience.
Sills and nowledge:
Excellent analytical and fact-based problem solving sills, including ability to analyze large amounts of data and be able to mae recommendations based on identification of trend and gaps along with creating forecasts based on historical data.
Excellent analytical and fact-based problem solving sills, with strong attention to detail.
Must be a self-starter and ready to wor in an intense but fun environment with our existing team of mareting professionals.
Strong communication and relationship-building sills.
Self-motivated individual who is able to prioritize and multi-tas.
Wors well under pressure and able to meet tight deadlines.
Ability to conduct complex wor under minimal supervision and with wide latitude for independent judgement.
Computer/Software/Application Proficiency:
Advanced Excel user, with strong SQL nowledge
Experience with visualization software such as Tableau required
Travel Requirements:
None anticipated
Equal Opportunity Employer/Veterans/Disabled
#LI-D1</t>
  </si>
  <si>
    <t>About the Lead Data Analyst at Headspace:
Headspace is looing for a Lead Data Analyst, based in our Los Angeles office, reporting into the Director of Data Science and Analytics.
In this role, you‚Äôll offer a strong data-driven perspective and have the opportunity to provide meaningful insights that are directly reflected in product and business decisions. The ideal candidate has outstanding analytical and technical sills, commercial acumen, time management, and the ability to clearly synthesize information into actionable recommendations for executives and staeholders. Additionally, this person will have a strong ownership mentality, experience in a fast-paced environment and is passionate about the mission.
How your sills and passion will come to life at Headspace:
Provide ad-hoc data analysis, deep dives, data visualizations, and statistical modeling
Lead a holistic approach towards defining PIs for features and the overall business to develop and inform initiatives from a data-derived perspective
Partner closely with business owners to identify and evaluate strategic opportunities to drive growth for the company and increase engagement within the Headspace app
Collaborate with other members of the data science &amp; analytics team, and the data engineering team to create a data-driven culture
Design A/B multivariate tests to drive product and growth improvements
Evaluate the impact of new product features on engagement and growth metrics
Transform business problems into solvable analytics problems and provide recommendations to staeholders to drive improvements at Headspace
Develop predictive models to help inform future performance
What you‚Äôve accomplished:
BA/BS degree in statistics, computer science, mathematics or engineering
5+ years of professional experience in a quantitative analytics role at a Consumer Product company, preferably early stage/startup, with extensive experience in distilling insights for executive leadership
Strong SQL, Python and quantitative sills as well as experience with big data and/or complex data sets; Experience with SparSQL, Databrics and Tableau (or applicable) preferred
Experience woring with cross functional teams and interfacing with executive staeholders
Analytically minded, resourceful and a structured problem solver and now how to evaluate data with a thoughtful and critical eye
How we feel about Diversity &amp; Inclusion:
Headspace is committed to bringing together humans from different bacgrounds and perspectives, providing employees with a safe and welcoming wor environment free of discrimination and harassment. We strive to create a diverse &amp; inclusive environment where everyone can thrive, feel a sense of belonging, and do impactful wor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Headspace. Please inform our Talent team if you need any assistance completing any forms or to otherwise participate in the application process.
How to get started:
If you‚Äôre excited by the idea of seeing yourself in this role at Headspace, please apply with your CV and a cover letter that best expresses your interest and unique qualifications.</t>
  </si>
  <si>
    <t>Neustar is an information services and technology company and a leader in identity resolution providing the data and technology that enables trusted connections between companies and people at the moments that matter most. More information is available at https://www.home.neustar.
Job Requisition:
R-3072 Data Analytics Insights Analyst (Open)
Primary Location:
LOS ANGELES
Job Description:
Data Analytics Insights Analyst‚Äì NY/SF/LA
Who are we?
As a company built on the foundation of Privacy by Design, for more than 20 years Neustar‚Äôs unique capabilities have made us the leader in the field of responsible identity resolution. Neustar enables trusted connections between companies and people at the moments that matter most, with world-class and industry leading solutions in Mareting, Ris, Communications, Security and Registry services.
What is a Data Analytics Insights Analyst?
Neustar is looing for talented analysts with excellent quantitative and analytical sills. Our ideal candidates are determined to combine the art and science of data analytics and mareting to help clients address the complex challenges of mareting effectiveness, ROI, brand equity impact, channel effectiveness, and pricing. In the Data Analytics Insights Analyst role, you‚Äôll wor with senior data scientists on multi-million dollar customer engagements. You‚Äôll build your networ with the top mareting leadership in major companies across virtually all industries. You‚Äôll wor hands on with quantitative mareting data to analyze and reveal the business drivers of the Fortune 500. You will develop expertise at the intersection of big data, mareting, and consulting. Our wor is not just about delivering a project and moving on to the next challenge. Instead, it‚Äôs about delivering an evolving stream of value and enabling fact-based decision maing.
What you will be doing:
You‚Äôll help clients now everything they can about their customers and prospects, deliver exceptional customer experiences, and now if their mareting wored and how to mae it better.
You‚Äôll help diagnose business needs, translate into questions that Neustar will answer, and architect ways to wrangle data from multiple sources.
You‚Äôll wor closely with Neustar‚Äôs data scientists and consultants to identify new insights, translate findings into the staeholder‚Äôs native language and tell stories to mae complex things simple to understand and translate into measurable actions.
You‚Äôll implement our unified analytics solutions to address mareting effectiveness, return on investment (ROI), brand equity impact, segmentation, pricing, and environmental factors.
Wor with senior data scientists to ensure model quality in terms of modeling methodologies, data / model validation metrics, actionable insights, and analytical/technical best practices.
In our Neustar proprietary analytics platform implement multi-touch attribution models (MTA) and mareting mix models (MMM) that are based on statistics, econometrics, and/or machine learning techniques such as logistic regression, choice model, time-series model, panel data model, Bayesian statistics, ridge regression, structural equations, probability theory, clustering algorithms, etc.
Analyze big data sets to generate deep insights on paid media, organic media, maret conditions, web navigations, and individuals‚Äô propensities on multi-step conversion activities in the consumer journeys.
Validate model results and pacage them into insightful client-friendly reports on ROI analysis, forecasting, simulation and optimization.
Ensure rigorous quality control and detect anomalies in the model with ongoing new data stream.
Interdisciplinary wor: you‚Äôll interact with multiple teams across the firm to implement our end-to-end solutions and improve processes: Data Operations, Solution Architects, Consulting Services, Product and Engineering.
What we would love to see:
Familiarity or interest in data analytics and/or statistical concepts such as mareting mix modeling, digital attribution modeling, multivariate regression, time-series modeling, Bayesian statistics, segmentation modeling, machine learning, data mining, simulation, optimization, forecasting, and ROI analysis
Woring nowledge of Excel, SQL, R, and Python or similar
Bachelor‚Äôs degree (required) with mathematical or engineering bacground: Statistics, Data Mining, Operations Research, Econometrics, Finance, Engineering or similar
An effective cross functional communicator in both written and verbal sills
Ability to manage multiple projects with a large cross-functional team
Ability and willingness to learn in a fast paced environment and adapt to the situation
1 to 3 years of quantitative analytics experience with mareting metrics and tracing is helpful but not required
Why wor for us?
At Neustar, we are committed to the growth and development of our employees whose individual sills, curiosity and passion for their wor, contribute to the overall success of our business. Our core values (Accountability, Collaboration, Transparency, Resilience, and Respect) are the driving force of our culture across our locations around the globe. We offer our employees a comprehensive benefits pacage including pers such as tuition reimbursement, awesome company discounts, bac-up day care, community service events, pet and baby swag and much more! We are all learning and creating together; and having some major fun along the way.
JOIN US! We can‚Äôt wait to meet you!
Neustar does not accept unsolicited resumes from external firms or agencies. Neustar will not be responsible for placement fees associated with unsolicited resumes.
DIVERSITY
Diversity, inclusion and teamwor are second nature to Neustar; and these values permeate our entire business structure. Neustar is committed to creating an environment where a wide spectrum of opinions and beliefs are actively sought, listened to and respected. Further, our talented worforce draws from the many geographic areas and marets in which Neustar operates worldwide, which represents a distinct competitive advantage. The rich and varied personal and professional bacgrounds of our employees mae Neustar a dynamic and rewarding company at which to build a career. We invite you to join us.
EOE of Minorities/Females/Vets/Disability
Neustar, Inc. considers all applicants for employment without regard to race, color, religion, sex, national origin, age, disability, sexual orientation, or status as a Vietnam-era or special disabled veteran in accordance with federal law and other state and local requirements. Neustar, Inc., complies with applicable state and local laws prohibiting discrimination in employment and provides reasonable accommodation to qualified individuals with disabilities in accordance with the American with Disabilities Act (ADA) and applicable state and local laws.</t>
  </si>
  <si>
    <t>Adobe, Aamai, Oracle</t>
  </si>
  <si>
    <t>Job Description
We hiring a Data Analyst, for our client, an eCommerce company. The office is located in beautiful Hermosa Beach, California. Wal to the beach on your lunch!
In this role, you will help set the framewor for the Digital Mareting and Data Science initiatives. We‚Äôre looing for a self-motivated critical thiner who loves the numbers! The ideal candidate will turn data into information, information into insight and insight into business decisions. We want an individual with the highest wor ethics, who taes pride in telling stories with data. A team player who is an excellent communicator and quic learner.
This is a high visibility position that reports to the Director of eCommerce and offers a lot of opportunity for a resourceful, motivated individual.
In this role you will:
Provide data-driven recommendations for the mareting strategy by analyzing customer metrics from email, advertising, and sampling initiatives.
Leverage historical data to build out targeted audiences for sampling, mailing, email and advertising campaigns.
Leverage the Mareting CRM to accelerate the business by providing deeper insights into prospect and customer behaviors.
Support customer lifecycle campaigns with data-driven insights for new customer acquisition, retention, and growth.
Increase the mareting team‚Äôs use of data and set a high bar for analytics across the department.
Create dashboards and automate reports to support the Mareting team with data-driven decisions.
Assist the mareting team in pulling reports and insights for various mareting campaigns and presentations.
Wor closely with the Director of Ecommerce to support all digital mareting efforts.
To succeed in this role you will need:
BS in Mathematics, Economics, Computer Science, Information Management or Statistics
Proven woring experience as a data analyst or business data analyst
A proven trac record of initiating and delivering actionable analyses/recommendations in order to drive business impact
Some experience building data science models to provide deeper insights
Excellent communication sills (technical and non-technical) and comfort woring in a fast-paced environment
Excellent SQL sills, fluency with BI/visualization tools, deep nowledge of Excel.
Additional nowledge in R, Python, programming (XML, Javascript, or ETL framewors) a plus
Technical expertise regarding data models, database design development, data mining, and segmentation techniques
Adept at queries, report writing and presenting findings
Ability to wor autonomously
If you are a California resident applying for a job, you consent to our California Job Applicant Privacy Notice. https://hirepeopletree.com/ccpa</t>
  </si>
  <si>
    <t>Job Description
Job description
‚Ä¢ Interpret data, analyze results using statistical techniques and provide ongoing reports
‚Ä¢ Develop and implement databases, data collection systems, data analytics and other strategies that optimize statistical efficiency and quality
‚Ä¢ Acquire data from primary or secondary data sources and maintain databases/data systems
‚Ä¢ Identify, analyze, and interpret trends or patterns in complex data sets
‚Ä¢ Filter and ‚Äúclean‚Äù data by reviewing computer reports, printouts, and performance indicators to locate and correct code problems
‚Ä¢ Wor with management to prioritize business and information needs
‚Ä¢ Locate and define new process improvement opportunities
Requirements
‚Ä¢ Proven wor experience as a data analyst or business data analyst
‚Ä¢ Technical expertise regarding data models, database design development, data mining and segmentation techniques
‚Ä¢ Strong nowledge of and experience with reporting pacages (Business Objects etc), databases (SQL etc), programming (XML, Javascript, or ETL framewors)
‚Ä¢ nowledge of statistics and experience using statistical pacages for analyzing datasets (Excel, SPSS, SAS etc)
‚Ä¢ Strong analytical sills with the ability to collect, organize, analyze, and disseminate significant amounts of information with attention to detail and accuracy
‚Ä¢ Adept at queries, report writing and presenting findings
‚Ä¢ Master's in Computer Science or Engineering Management or Project Management or Information Systems/Technology (Preferred)
Powered by JazzHR
3LM2Lgacr</t>
  </si>
  <si>
    <t>Job Description
About Ruggable:
Ruggable is a fast-growing Los Angeles-based e-commerce company currently disrupting the 5.0B rug maret. Our patented 2-Piece Rug System has a removable top layer that can be washed in a home washing machine, offering a stylish and convenient solution for families, pet owners, and busy individuals. We are a small, entrepreneurial team with big ambitions. We have a strong brand, established traction, and a great team fueling our growth. This is an opportunity to participate in a rapidly growing e-commerce startup on its Core Product team.
Our Values:
Be Appreciative ‚Äì Treat each other, our space, and our community with the utmost respect. Listen to each other, hear our customers.
Be Fierce ‚Äì Uncover the best ways to do things, then mae them even better. Dare to as questions.
Attitude is Everything ‚Äì Join the no extra-stress express. Even when it‚Äôs hard, remember there is always a way, we will find it.
One Team One Dream ‚Äì We are in this together. Be transparent, be open, be supportive, be a champion for our customers.
Embrace the Journey ‚Äì Success is built from iteration. Be nimble, share drafts, welcome feedbac.
Tae Ownership ‚Äì No matter the initiative, champion and stay accountable for your time, your wor, and your actions.
The Role:
The Product Data &amp; Insights Analyst will wor alongside the Product &amp; Data Insights Associate to drive critical analytics on the Product team. This role needs a highly quantitative, detail-oriented self-starter who has a passion for woring in a fast-paced environment with structured and unstructured datasets. You will be responsible for building and continuously improving dashboards and reports that trac relevant PIs, gathering and analyzing customer and product feedbac, and monitoring our suite of customer listening tools. You will also feel comfortable recommending the capture of new data sources, explaining their value, and translating output into actionable steps to drive our business forward.
ey Responsibilities (dependent on candidate interest / business need at time of hire):
Build and maintain automated reporting dashboards for daily use by relevant staeholders
Glean insights from data sources to help improve existing products or launch new products
Monitor customer listening tools and perform deep dives to troubleshoot issues
Provide recommendations for continuous improvement of our analytics capabilities (e.g. helping understand new sources of useful data or recommending and integrating new tools/platforms)
Inspire other members of the Product team with an analytical approach to questions
Qualifications:
Required:
1-2+ years of experience in an analytics-focused role, ideally focused on CPG/retail
Proven trac record of translating raw data into actionable insight, presenting to business staeholders, and helping to drive value for the business
Advanced nowledge of Microsoft Excel and Google Sheets
Some nowledge of SQL (i.e. ability to extract and manipulate data)
Ability to wor effectively both independently and as part of a team
Strong project management and organizational sills
Bachelor‚Äôs degree or equivalent
Preferred, but not necessary:
Experience with CPG/Retail, especially with textiles, carpeting, or apparel
nowledge of programming languages for data analysis (R, JavaScript, etc.)
Additional Details:
Location: Gardena, CA (~20 min from downtown Los Angeles); will primarily wor remotely during COVID-19
Job Type: Full-time
Compensation: Competitive, based on experience
Timeline: ASAP
Powered by JazzHR
53pXv5cyh6</t>
  </si>
  <si>
    <t>Our leading Entertainment client is seeing a Survey Data Analyst to join their team for 6 months!
Role:
Our client is seeing a contract quantitative Survey Data Analyst who can tell a story with data from internal tracer studies combined with behavioral metrics.
Team:
You‚Äôll join a small, collaborative group of Product Consumer Insights researchers who wor side-by-side with other Researchers, Product Managers, Product Designers, Engineers and Data Scientists to understand consumer behavior, measure brand perceptions and guide product innovations.
Responsibilities:
Point-person and team resident expert on tracing data
Manage large-scale, global survey tracers and analyze data trends across multiple regions
Customer Satisfaction Survey &amp; Cancel Survey
Synthesize secondary, quantitative and behavioral data to tell a compelling story with actionable insights
Survey data manipulation in Excel or SPSS, combining and analyzing survey data with behavioral data
Quant survey questionnaire writing/editing
Developing of sample composition and weighting approach
Creative data visualization while report writing
Develop research reports in Google Slides
Qualifications:
5+ years of wor experience as a data analyst or survey researcher with strong sills in survey data analysis and reporting to support global brands
Experience woring in a tech or media industry is a plus
Experience woring in an a/b testing culture is a plus
A very strong aptitude for data and statistics including fluency in Excel and SPSS/R and ability to confidently converse with our analytics partners
Experience in quant survey design/writing and developing a sample and weighting approach for global research
Comfortable creating tab and banner plans &amp; communicating with data processing
Experience in SQL to lin behavioral data with survey data is a plus
Strong data visualization sills in Google Slides or PowerPoint to convey information and results clearly
nowledge of data visualization and dashboard design in Tableau is a plus
Foundation in basic statistics (e.g., hypothesis testing, correlations, regressions)
Creativity and attention to detail
Highly collaborative and self-direct</t>
  </si>
  <si>
    <t>Senior Data Analyst
Location/City: Any US location (offices in Atlanta, GA and Playa Vista, CA)
Responsibilities
We are looing for a sharp, highly-motivated Senior Data Analyst to join our team. If you have a natural curiosity, the technical sill to apply that curiosity in investigating large data sets, and an ability to tell a story with data and visualization, we want to hear from you! This is a high-impact role that will bridge the gap between the business and data by collaborating with our executive staeholders and our external partners to derive insights from our data and drive improvements to the business. In addition to helping the company mae data-driven decisions to improve operations, your wor will be used in newspaper and magazine articles and in discussions with policymaers. This will require a solid understanding of the company‚Äôs strategic and operational goals as well as a customer-first mindset and the ability to communicate at the executive level.
As a Senior Data Analyst, you will:
Wor with our ban transaction and customer event data to develop insights about the nature of employment and earnings for our Members.
Surface data-driven insights that drive strategy and optimal decision maing for the leaders across the organization.
Create visualizations and other reporting that distill complex data into actionable information for executives and external staeholders.
Help drive a data-first culture where data is understood and leveraged in decision maing.
Effectively balance competing priorities and deadlines, with an eye on both short term delivery with long term direction and value.
Create testing and monitoring processes to ensure that our data is of the highest quality.
Automate relentlessly so your and others‚Äô time can be spent on high-value analysis rather than running reports.
Collaborate with the data team and Chief Data Officer to define the technical strategy for Steady‚Äôs data ecosystem
Sills &amp; Requirements
Minimum of 3 years experience (5-7 years preferred) performing exploratory data analysis to understand the characteristics of a data set and identify patterns.
Demonstrated experience of efficient manipulation and storage of large datasets
Comfortable dealing with ambiguity, maing assumptions, drawing conclusions and distilling complex analysis for non-technical audiences
Outstanding verbal and written communication sills with the ability to interact at all levels of the organization as well as with external staeholders
Hands on experience and expertise with SQL, Spar, Python (preferred) or R
Strong data visualization sills (experience with Tableau preferred)
Experience with data warehousing, preferably with Snowflae, and nowledge of ETL/ELT best practices.
Familiarity and experience with the AWS data ecosystem (S3, AWS Glue, EMR, etc.)
Experience with ban or credit card transaction data preferred
Experience with statistical models and machine learning or with woring closely with Data Scientists a plus
Comfortable woring cross-functionally with different parts of the organization and with distributed teams across multiple offices and timezones
Ability to thrive in a fast-paced, entrepreneurial, high-energy environment with shifting priorities
Benefits
We value our Steady Team Members and are committed to their success. We are located in downtown Atlanta near MARTA, as well as in Playa Vista CA. We offer competitive compensation pacages and a 100% company-paid benefits pacage including medical, dental, and vision. Steady is a relaxed, casual wor environment with flexible hours and lunch provided once weely in addition to a weely meal stipend. We also offer a generous PTO plan, 401, and future growth opportunities within the company. We strive to maintain a positive and fun environment for our employees where people can learn and grow with the company.
About Steady
Steady is a mission-driven business that helps people earn more. Through the free Steady app users can build &amp; trac income, networs, and buying power ‚Äì allowing them to augment retirement savings, wor around childcare responsibilities, pay down debt, save for purchases, and supplement their income from primary employers, while limiting their income volatility and better positioning themselves for access to a sustainable financial services ecosystem.
Every Steady member will build something different. We celebrate those who tae the initiative to create a path that wors for them. Whatever that loos lie, Steady is there to support it, providing a stable foundation that allows people to build financial success over a lifetime.
Mission: Steady turns the tables by putting worers bac in charge of their financial future with an income-building platform that creates financial stability and helps its users to tae charge of their future.
For more information, visit us at www.steadyapp.com or on Twitter @TheSteadyApp.
Steady, Platform Inc. (Steady) is an Equal Employment Opportunity employer ‚Äì All qualified applicants/employees will receive consideration for employment without regard to that individual‚Äôs age, race, color, religion or creed, national origin or ancestry, sex (including pregnancy), sexual orientation, gender, gender identity, physical or mental disability, veteran status, genetic information, ethnicity, citizenship, or any other characteristic protected by law.
Statement to ALL Third-Party Agencies and Similar Organizations: Steady accepts resumes only from agencies with which we formally engage their services. Please do not forward resumes to our applicant tracing system, Steady employees, Steady hiring manager, or send to any Steady facility. Steady is not responsible for any fees or charges associated with unsolicited resumes.</t>
  </si>
  <si>
    <t>Data Analyst Location Burban, CA Start Date Jul 20, 2020 Apply Now Sign Up For Job Alerts Email Job Refer a Friend Apply with LinedIn Job Description Data Analyst Burban, CA Direct Hire Up to 100 year Successful candidate will engage with business teams to define business questions, prepare and model data, and perform analyses with the purpose of understanding or drawing conclusions from the data. This role will join the Analytics Team and will wor closely to build, deploy and administer self-service analytics across business units. In this role, you will utilize the Plans diverse analytics tools to turn data into actionable insights with the goal of creating a data-driven culture across the organization. Required Sills Bachelor's Degree in Computer Science, Information Systems, or other related field as well as equivalent wor experience. Minimum 5 years in a quantitative data analytics role with emphasis on data preparation and analysis. Strong ability to blend and wrangle data, create logical data models to be used as a basis for analysis. Proficiency in using enterprise analytics platforms, data visualization tools Tableau, Alteryx, ThoughtSpot, Business Intelligence solutions or equivalent. nowledge of relational DBMS, specifically Oracle, and ability to script and execute SQL queries. Understanding of the principles and tools of statistical analysis and machine learning is a plus. Bonus Sills Previous wor experience in the HealthCare industry preferred. Be a part of the ConsultNet difference. As a leading national provider of IT staffing and solutions, ConsultNet delivers exceptional services to startup, midmaret and Fortune 1000 companies across North America. Since 1996, we've partnered with clients to create rewarding opportunities for our consultants, successfully building teams that have surefire results. In the past two years alone, we have placed more than 1,500 consultants in contract, contract-to-hire, or direct placement opportunities. We understand communication is ey to finding the right job that matches your sills and career goals. For us, it's not just the wor that we do it's how we do the wor. Our breadth of offerings extends to multiple IT positions in major marets throughout the country, see more at www.consultnet.com Id 20-01031</t>
  </si>
  <si>
    <t>WHO WE ARE
Signal Sciences is the fastest growing web application security company in the world and has been named one of the Best Places To Wor in Los Angeles by the Los Angeles Business Journal. With its award-winning next-gen WAF and RASP solution, Signal Sciences protects 40,000+ applications, APIs, and over 2 trillion production requests per month. Signal Sciences' patented architecture allows our customers to embrace cloud and DevOps while bringing actionable security visibility to development, DevOps, and security teams for the first time.
We wor with some of the world's most recognizable companies, lie Datadog, Under Armour, Duo, and Aflac across industries, including five of the top eCommerce companies, five of the largest software companies, and many of the top companies in financial services, retail, healthcare, media, and entertainment. Signal Sciences has won numerous technology and business awards including Technology of the Year from InfoWorld. Above all, we focus on collaborating as a team to deliver a product our customers truly enjoy woring with.
SUMMARY
We are searching for an analyst who is passionate about translating data into impactful insights to drive business decisions. You will wor with our Sr. Data Analyst and across all departments to support ey business initiatives for the company. These initiatives will help scale the business and allow Signal Sciences to continue to grow. In addition, you will own several projects, as well as wor collaboratively, to continually improve reporting and data quality.
RESPONSIBILITIES
Champion the data analytics process to help inform strategic and tactical business decisions across all teams
Monitor and measure performance of all lead generation channels, analyze the effectiveness of our mareting campaigns, and identify areas for optimization of lead conversion through every stage of the funnel
Design and analyze A/B and multivariate tests to drive PI improvement
Communicate effectively with business staeholders with varying technical and non-technical bacgrounds
Support recurring and ad hoc requests from staeholders by gathering, analyzing, interpreting data, and communicating the relevant results effectively
Use statistical and predictive modeling techniques to answer ey business questions
Build out data documentation in Confluence
QUALITIES / EXPERIENCE WE'RE SEEING
You enjoy using data to tell and communicate a story
Proficiency with SQL and Excel including advanced formulas/macros
Experience with Python, R, SPSS, and SAS
Exposure to BI tools such as Tableau, Looer a plus
Familiarity with Salesforce and other CRM tools
Experience with building dashboards
Empathetic collaborator who can communicate clearly across multiple cross-functional teams, including Sales, Mareting, Finance, Product, and Engineering
Process improvements and the development of tools to automate commonly requested analyses
Strong analytical sills with the ability to collect, organize, analyze, and distribute significant amounts of information with high-levels of accuracy
Understanding of a quantitative field, such as mathematics, statistics, engineering, computer science, business analytics, etc.
WHY YOU SHOULD JOIN SIGSCI
Named a Best Place to Wor in 2019 by LA Business Journal and Comparably, SigSci is built on a cultural foundation of passionate, driven, and unique individuals. As a team member, you will enjoy 100% employer-sponsored medical, dental, and vision benefits, 401 retirement plan, and flexible wor arrangements. Most of all, you will have the opportunity to mae a positive impact with the industry leader in web application security.</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</si>
  <si>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statistical programming help create and report descriptive statistic, conduct econometric and statistical analyses of data using statistical software such as SAS and STATA, interpret study specifications, research findings, and quantitative analyses for relevant audiences, develop research files from large confidential datasets, and perform other duties as assigned.
Please note, this position is located in our Los Angeles, CA office. In-person interviews will tae place at our Burlingame, CA headquarters and candidates will have the opportunity to visit the Los Angeles office before maing a decision.
As we review your materials, we are looing for candidates who best exemplify the following qualifications:
Qualifications Required:
Bachelor‚Äôs degree in a quantitative, public policy, or related field or equivalent relevant experience
Prior wor experience is not necessary
Good quantitative analytical sills
Good oral and written communication sills
Good organizational sills and strong attention to detail
Familiar with one or more of the following technical competencies: statistics, programming, policy writing, research methods documentation, or project management
Able to demonstrate initiative, critical thining, and problem-solving
Able to wor in a team-oriented environment
Able to prioritize tass and meet deadlines in a fast-paced environment
Demonstrated aptitude and enthusiasm for learning
Qualifications Desired:
Demonstrated interest in health and social policy
Master's degree in a quantitative, public policy, or related field or equivalent relevant experience
Any application without a cover letter will not be considered. Transcripts and coding samples are not required, however highly preferred and may be requested. We are excited to review your application and loo forward to seeing how you may best contribute to our wor.
Required Sills
Job Location
Los Angeles, California, United States
Position Type
Full-Time/Regular</t>
  </si>
  <si>
    <t>Title: Data Analyst
Location: Chatsworth, CA
Duration: 12 Months
Responsibilities:
Perform compliance-driven data processing and data analysis
Prepare data reports
Coordinate and communicate with various departments to effectively execute assignments
Perform field verification to ensure data integrity
Support the development of Company projects
Other tass as assigned
Qualifications
B.S. in Engineering required
1-3 years of experience
nowledge of spreadsheets and database analysis tools (OSIsoft PI, Excel formulas/macros/programming)
Computer nowledge (Microsoft Office)
Ability to effectively interact with various departments to maintain open lines of communication
Clear and concise verbal and written communication sills to communicate technical and non-technical information and concepts with various levels of management in both formal and informal settings
Engineering/technical principles to analyze and resolve problems</t>
  </si>
  <si>
    <t>Senior Data Analyst, Mareting</t>
  </si>
  <si>
    <t>Dave is the finance version of David and Goliath taing on the big bans. A financial friend to the millions of Americans who use the app. Dave helps with budgeting, building credit, finding wor and accessing money to cover immediate expenses before payday. Instead of mandatory fees, Dave lets users pay what they thin is fair through a 'tip' based model. Dave users plant a tree for each % tip they leave when taing an advance, resulting in tens of millions of trees planted.We are choosing to build a quality team vs a large team. You will be a formative part of our company culture moving forward. To that point, we want someone that can tae ownership of a project from beginning to end and can do it on their own. We'll be there to support you but not hold your hand.Sure, we've checed all the boxes you'd expect from a fast-moving startup, but the best thing we can offer you is a supportive environment for learning and opportunities for personal/professional growth.We are looing for a curious data analyst to help inform Dave's mareting decisions, using data baced explanations. You will wor directly with other data teammates to empower the mareting team to be the most efficient and effective Mareting team in Los Angeles. We're looing for someone who is a driven, analytical, a self starter, obsessed with mareting spend efficiency, and will love being part of our close-nit team.ey Responsibilities* Aid in the allocation of mareting spend based on data driven findings* Perform ad hoc reporting to support mareting and user acquisition* Tell stories with data and surface insights through analytics and data* Present insights and optimizations across teams at Dave and to executives* Build and maintain Mode/Tableau dashboards displaying important PIs* Collaborate with other data analysts cross functionally* Foster a data-driven and testing cultureExperience Required* 3+ years mareting analyst experience* Experience with data tools: SQL, Amplitude, Mode, Segment, Tableau, or similar tools* Bachelor's degree in a related field (Mathematics, Economics, Statistics, Computer Science, Engineering, Business)* Proven strong analytical and problem-solving sills* Proven ability to prioritize and manage multiple projects at once* Experience woring with mareting and customer dataBenefits &amp; Pers* Premium Medical, Dental, and Vision Insurance plans* Insurance premiums 100% covered for you and your dependents* Competitive salary and equity compensation pacages* Generous and flexible PTO* Voluntary life insurance plan* Voluntary worsite benefit plans for accidents, critical illness and hospital indemnity* Flexible wor hours* 401() savings plan* Generous paid parental leave* 1UP Wednesdays where you can teach or learn something new from a fellow Dave* A collaborative environment with opportunities for learning and growth* Virtual social eventsDave Inc is proud to be an Equal Employment Opportunity employer. We do not discriminate based upon race, ethnicity, religious creed, color, national origin, ancestry, gender (including pregnancy, childbirth, or related medical conditions), gender identity, gender expression, sexual orientation, marital status, age, status as a protected veteran, status as an individual with a disability, medical condition, or any other category protected by applicable federal and state law, including the City of Los Angeles' Fair Chance Initiative for Hiring Ordinance relating to an applicant's criminal history.</t>
  </si>
  <si>
    <t>Job Description
Data Analyst
Expertise.com connects over 8 million consumers annually to the best local experts in their area, whether they need a dog waler, financial advisor, or wedding photographer. With over 200,000 providers across more than 200 different industries, we dive deep into figuring out what maes a professional the best in their area of expertise and how to help the reader find the professional best for them.
We're looing for a Data Analyst based in the Los Angeles (Encino) area to join full-time. You will be joining Expertise.com at a formative time where there is large amounts of data being gathered (including site analytics, Google ranings, mareting operations, and more), but little of it exposed to the business. You will play a major role in tapping into this data to help shape &amp; define the business strategy and execution plan going forward.
What You‚Äôll Do
Influence business strategy by discovering and exposing compelling data insights
Translate data insights into actionable recommendations, balancing strategic objectives and tactical optimization
Ensure data integrity by testing and comparing similar data sources
Build and refine models to support business growth, such as pricing and forecasting
Consult with business leaders in Sales, Mareting, Operations, Content and other team members, helping define the business strategy
What It‚Äôll Tae
2 to 5 plus years of experience in a data-oriented role
Highly silled in building queries using SQL &amp; analysis in Excel
Experience building visualizations in tools such as Tableau, Qliview or PowerBI
Experience with Salesforce SOQL (APEX is a plus)
Experience with Python and API creation a plus
Must be intellectually curious, extremely detail oriented and passionate about learning new technologies
A hands-on, team player with a positive outloo, an entrepreneurial spirit, the capacity to thrive in ambiguity, and the willingness to adapt to the needs of the business
Ability to wor with diverse remote teams.
B.S. in engineering, economics, applied math, stats or any other quantitative field (preferred)
Who We Are
We‚Äôre a small but rapidly growing team driven by a bias-to-action mentality, balanced with a sense of humor.
We love to problem-solve creatively while eeping a sharp focus on the important drivers of the business.
We prioritize relentlessly to ensure that whatever we're woring on is vital to our business' growth
We‚Äôre results-focused, but not afraid of failure as we lean into change and pursue our goals.
We‚Äôre open to new ideas and not afraid to brea the status quo
Powered by JazzHR
IaAChcvYfa</t>
  </si>
  <si>
    <t>Minimum 2 to 3 years of experience in data analysis.
You must have woring experience in data warehousing and expected to now at least one ETL tool.
Strong understanding in oracle is required.
You should be proficient in analyzing upstream and downstream source systems, preparing Data mapping documents, prompt analysis and solutions.
Experience woring with developers to get the requirement done, doing analysis in UAT environment and helping client in the UAT Testing phase.</t>
  </si>
  <si>
    <t>Our client is looing to hire an experienced full-time Data
Analyst to wor in their Los Angeles office.
Responsibilities:
¬∑ Analyze user behavior and translate results from data into
actionable insights that help drive business goals and improve
company performance.
¬∑ Develop and automate analytical reports for various business
units and staeholders throughout the organization.
¬∑ Regularly present and share findings to drive new business
initiatives and content strategy.
¬∑ Monitor and analyze ey metrics and execute recurring analyses
and reporting.
¬∑ Regularly analyze websites to ensure site traffic and
conversion funnels are performant and provide recommendations to
test and optimize new features and products.
¬∑ Develop and maintain strong relationships with internal teams
and provide analytical support as necessary.
Requirements &amp; Qualifications:
¬∑ BA / BS degree in related field
¬∑ 3-5 years of experience in Business Intelligence or Analytics
space, specifically dealing with site traffic
¬∑ SQL / query language sills are a plus
¬∑ Ability to analyze large data sets, manipulate data, and mae
data-driven recommendations.
¬∑ Experience managing various tagging and tracing platforms
especially Google Analytics
¬∑ Experience with the following technologies is a Plus: Hadoop,
AWS, Tableau or other OLAP cube/data visualization, Oracle
database, Adobe Mareting Cloud (Omniture), Clictale,
ExactTarget/Salesforce (or similar ESP)
¬∑ Experience coordinating and communicating with cross-functional
teams
¬∑ Strong Critical Thining Required
¬∑ Understanding of eCommerce and online sales attribution
methodologies a Plus
¬∑ Excellent organizational, oral and interpersonal communication
sills, and een attention to detail.
¬∑ Strong Ability to prioritize and handle multiple
initiatives/tass in parallel as well as changing priorities
¬∑ Experience from a Media Company or Digital Publisher Preferred</t>
  </si>
  <si>
    <t>Location: Sunnyvale, CAPosition Overview:
Development and maintenance support for ey data infrastructure supporting the Chrome OS client team, specifically the channel/customer sales teams. The Analyst will have very strong SQL sills, strong time management and self-direction, be comfortable cleaning up tech debt and maintaining pipelines, strong attention to detail, and strong documentation sills.
Job Requirements:
Sill/Experience/Education:
Mandatory:
1-3 years developing SQL worflows.
Project management experience.
Must be a strong self-directed contributor.
Sill Matrix:
Sill Name: SQL
Level: 4
Years: 0-3 years
Mandatory: Yes
Description: Must have a high level of comfort writing and maintaining SQL pipelines
As an equal opportunity employer, ICONMA prides itself on creating an employment environment that supports and encourages the abilities of all persons regardless of race, color, gender, age, sexual orientation, citizenship, or disability.</t>
  </si>
  <si>
    <t>What is HITRECORD?
Founded and led by actor and artist Joseph Gordon-Levitt, HITRECORD is an open online community with the mission to inspire creativity through collaboration. Users don‚Äôt just post about themselves and vie for attention; they wor together on a variety of art and media projects that they couldn‚Äôt have completed on their own.
So far, HITRECORD has operated as a successful production company, winning an Emmy for its television show, partnering with numerous brands from Samsung and LG to the ACLU, paying contributing community members a total of nearly three million dollars.
With over 900,000 registered community members, our next step is to bring creativity to millions of people across the world.
Our Commitment to Diversity and Inclusion:
The HITRECORD community is made up of people from just about everywhere in the world‚Äîa wide-ranging multitude of bacgrounds, ages, genders, and beliefs‚Äîand we strive to reflect that diversity as much as possible in our worplace. We also prioritize inclusion at our company, striving to create an environment where everyone can be authentically themselves and do their best wor. That includes offering competitive salary, health benefits, insurance, and paid parental leave for all employees. We encourage people from underrepresented bacgrounds to apply.
About the Role:
HITRECORD is looing for our first Data Analyst to help build the function from the ground up and be part of the process in setting up the best practices and tools in data collection and visualization. This role will wor cross-functionally across Product, Finance, Engineering, and other departments and help each team collect, clean and analyze data - which will drive decision maing and provide direction for future growth of the business.
We‚Äôre looing for someone who‚Äôs a self-starter who has wored at a startup before and wants to be part of building the product analytics function at HITRECORD!
What you‚Äôll do:
Own and master the analytical understanding of user funnel, segmentation and behavior across all facets of the product to drive growth and engagement
Provide the insights to help improve product or creative efforts.
Partner with ey staeholders in Product, Engineering, Finance, Community, etc. to clearly communicate results in order to advise strategy and prioritize initiatives/launches
Create dashboards for executive management teams to stay up to date with company metrics.
Be proactive with any spies or dips in PIs and alert ey staeholders with analysis or hypothesis of causes.
Conduct funnel analysis of retention and drop offs to identify opportunities or holes in product flows.
What maes this different:
You will have the opportunity to create a role and impact the path of the company
This role provides a high potential for growth with exposure across all aspects of the organization and significant interaction with ey staeholders in all departments.
You will wor with and be exposed to top talent in technology, entertainment and media
Must Haves:
Direct-to-consumer startup experience is a must - especially being part of the implementation of new processes or new systems
2+ years of experience in a Data Insights, Data Analytics, Data Science or Business Analytics role
A self-starter who has built things from the ground up and is looing for autonomy
Strong experience in SQL and product analytics pacages; Python and R sills are a plus
Expertise with statistical analyses and concepts (e.g. regressions, experiment design, etc.)
Nice to Haves:
A passion for solving puzzles, understanding user behavior and hypothesizing answers where there were none
The ability to tactfully engage with strong points of view at all levels of the organization
Experience with Amplitude and Segment is highly preferred
Expertise with statistical analyses and concepts (e.g. regressions, experiment design, etc.)
Strategically-minded yet detail-oriented
Excellent interpersonal communication and presentation sills
BA/BS degree in a related field (Computer Science, Math, Statistics, Engineering)
Ability to wor in a fun, creative team with a sense of humor</t>
  </si>
  <si>
    <t>Data Analyst
A prominent financial affiliate networ is seeing a Senior Data Analyst to monitor and support its data processes.
The ideal candidate would be able to develop new reports, framewors, dashboards, and other tools for the company.
Responsibilities
Trac ROI
Close interaction with IT Team to design/improve data architecture
Identify optimization opportunities using predictive modeling
Develop and implement advanced custom models and algorithms
Develop tools to monitor and analyze model performance and data accuracy
Qualifications
Bachelor in Mathematics or computer science
nowledge of R, Python, SQL
Rigorous statistical intuition, deep understanding of core statistical principles, and extensive experience with core methods
nowledge of advanced statistical techniques and concepts
Experience creating and using advanced machine learning algorithms
Your current sills should include
You are highly organized with the ability to multi-tas and prioritize in a fast-paced culture
You are a critical thiner and able to problem solve
You have strong verbal communication sills
Russian fluency is preferred but not required
We loo forward to hearing from all applicants who meet the requirements listed above.
Submit Your Resume Online</t>
  </si>
  <si>
    <t>DatamanUSA LLC has an exciting opportunity for a Data Analyst√Çto wor onsite with one of our direct clients in Los Angeles, CA. If you are not available or not interested then we love referrals! Please refer us to your friends, family, and colleagues for this opportunity. DatamanUSA gives referral bonuses (up to 500) if they get selected and perform well for our clients. Position Title: Data Analyst Duration: 1+ Month (with possible extension) Location: Los Angeles, California Required Sills and Experience:
4+ years of wor experience with data analysis, statistical analysis, and data mining in business administration, public administration, IT, or other related industry.
4+ years of wor experience gathering data requirements (including functional, user, system requirements); creating application wireframes, developing process flow diagrams, writing quality technical and user guide documentation; perform heavy research; and any other analysis tass necessary for software implementation projects.
4+ years of wor experience using SQL databases and database query languages.
Extensive experience in data management, data analysis, managing large data sets, data scrubbing, and identifying and resolving data, code or scripting issues.
Intermediate to advanced nowledge of Microsoft Word, Excel, Project, and PowerPoint is required.
Intermediate to advanced nowledge of Microsoft Access and Outloo are strongly desired.</t>
  </si>
  <si>
    <t>Grow your career at Cedars-Sinai!
Come join us and find out why Cedars-Sinai has been raned as one of the top 100 best places to wor in IT as raned by 2017 Computerworld Magazine!
Summary:
Leads the analysis and design process for database applications and reports.
Serves as a primary liaison between users and EIS, and is able to translate user requests and processes into detailed functional and technical specifications and project plans.
Wors in conjunction with business analysts, application developers, and engineers on very complex projects.
Responsibilities include development of report guidelines and formats, policies, procedures, and documentation.
Reviews and modifies database analysts' specifications and other documents.
Creates and maintains metadata and BI presentation Layer.
Experience: Typically requires 8 years experience with business analysis or data warehouse solutions
Educational Requirements: Bachelor‚Äôs Degree in Computer Science or related field; equivalent combination of education and wor experience is acceptable.
What else are we looing for?
Experience woring with EPIC preferred
Strong analytics sills
SQL experience
Experience at a healthcare system
License/Certification/Registration Requirements: N/A
Physical Demands:
Computer wor
#LI-EIS
#Jobs-Indeed</t>
  </si>
  <si>
    <t>UCLA Health, City of Hope, ec Medicine of USC</t>
  </si>
  <si>
    <t>Job Description
Our client is looing to hire an experienced full-time Data Analyst to wor in their Los Angeles office.
Responsibilities:
Analyze user behavior and translate results from data into actionable insights that help drive business goals and improve company performance.
Develop and automate analytical reports for various business units and staeholders throughout the organization.
Regularly present and share findings to drive new business initiatives and content strategy.
Monitor and analyze ey metrics and execute recurring analyses and reporting.
Regularly analyze websites to ensure site traffic and conversion funnels are performant and provide recommendations to test and optimize new features and products.
Develop and maintain strong relationships with internal teams and provide analytical support as necessary.
Requirements &amp; Qualifications:
BA / BS degree in related field
3-5 years of experience in Business Intelligence or Analytics space, specifically dealing with site traffic
SQL / query language sills are a plus
Ability to analyze large data sets, manipulate data, and mae data-driven recommendations.
Experience managing various tagging and tracing platforms especially Google Analytics
Experience with the following technologies is a Plus: Hadoop, AWS, Tableau or other OLAP cube/data visualization, Oracle database, Adobe Mareting Cloud (Omniture), Clictale, ExactTarget/Salesforce (or similar ESP)
Experience coordinating and communicating with cross-functional teams
Strong Critical Thining Required
Understanding of eCommerce and online sales attribution methodologies a Plus
Excellent organizational, oral and interpersonal communication sills, and een attention to detail.
Strong Ability to prioritize and handle multiple initiatives/tass in parallel as well as changing priorities
Experience from a Media Company or Digital Publisher Preferred</t>
  </si>
  <si>
    <t>Description ***FOR IMMEDIATE CONSIDERATION: email Valerie Nielsen at Valerie.Nielsen@rht.com with your resume titled Data Analyst***The Position: Data Analyst Location: El Segundo, CAPlease note: this is a direct hire (not contract)Target Salary: 70,000Data AnalystYou didn't get to where you are by following an expected path. You follow your instincts, while everyone around you sits bac and waits for life to happen. You are a catalyst, an agent of change. You're smart, energetic, and aggressive. You possess an entrepreneurial spirit. You are inquisitive, innovative, and resourceful. You have a fresh perspective. Our client is looing to build out their team from and bring on a Data Analyst!RequirementsTop Requirements:+ Data gathering, formatting and management of databases, including initial creditor matrix, service lists, claims registers, Schedules/SOFA data, voting amount spreadsheets and voting tabulation reports.+ Review, reformat, input and export data for Schedules of Assets and Liabilities and Statement of Financial Affairs.+ Format service lists and merge files for complex variable data mailings.+ Review claims, perform claims reconciliation and prepare and reformat various claims reports for internal and external purposes.+ Coordinate preparation of contract review databases, including delegation of contract review, compilation of completed files and review final wor product.+ Advanced woring nowledge of and experience with Microsoft Excel and Microsoft Access. Proficiency with other aspects Microsoft Office, especially Outloo and Word. Woring nowledge of VBA and SQL preferred.+ Possess advanced technical sills to facilitate creating financial models, databases, pivot tables, analytics, etc.+ Ability to quicly learn and navigate proprietary software. ***FOR IMMEDIATE CONSIDERATION: email Valerie Nielsen at Valerie.Nielsen@rht.com with your resume titled Data Analyst***Robert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 with local maret expertise help you find the technology jobs that match your sills and priorities - fast. By woring with us, you have access to challenging opportunities, competitive compensation and benefits, and training to enhance your sill sets.From philanthropy to environmental stewardship to employee programs, Robert Half is proud to have an active role in the communities in which we live and wor. Our company has appeared on FORTUNE's "Most Admired Companies" list every year since 1998.Download our mobile app to tae your job search on the go!Contact your local Robert Half Technology office at 888.490.4429 or visit www.roberthalf.com/jobs/technology to apply for this job now or find out more about other job opportunities.All applicants applying for U.S. job openings must be authorized to wor in the United States. All applicants applying for Canadian job openings must be authorized to wor in Canada.¬© 2020 Robert Half Technology. An Equal Opportunity Employer M/F/Disability/Veterans.By clicing 'Apply Now' you are agreeing to Robert Half Terms of Use.**Salary:** 60,000.00 - 70,000.00 / Yearly**Location:** El Segundo, CA**Date Posted:** July 9, 2020**Employment Type:** Full-time**Job Reference:** 00320-9502619843**Staffing Area:** Technology u0026 IT</t>
  </si>
  <si>
    <t>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POSITION SUMMARY
Radiology Partners is looing for a passionate Data Analyst to help build and update database driven and Excel based models within the areas of revenue recognition, and financial planning and analysis. A central business goal of the finance team is to move manual business processes to an automated framewor. The candidate will wor closely with a team with two Sr. Financials Analysts and a Director of Finance and be part of the broader RP Finance team.
They will need to have a strong command of SQL and the Microsoft Office suite, and have a woring nowledge of Python or adjacent languages. Experience with Tableau development or Django a plus. They additionally need to have experience taing unstructured objectives, independently maing assumptions, and delivering actionable analysis. The ideal candidate will possess strong technical sills and business acumen while having a high capacitive to learn independently.
POSITION DUTIES AND RESPONSIBILITIES
Revenue recognition-
o Help to develop new automated process
o Validate data integrity from RP-wide Data Mart as it relates to the Finance team
o Assist with development of visualization tools
o Load ancillary data to Finance data server
o Assist in implementing monthly changes to model inputs
o In the short-term, use our legacy Excel based revenue recognition process to drive revenue recognition for a small portion of the business
Financial planning &amp; analysis-
o Revenue forecasting &amp; budgeting
o Ad hoc Excel based model updates
o Transition legacy business processes to automated environments
General-
o Monthly preliminary review of variances to plan or recent trend
o Building queries and analytical pipelines to automate analyses and reporting
o Interpreting data and analyzing results using statistical techniques
DESIRED PROFESSIONAL SILLS AND EXPERIENCE
Undergraduate degree in Business Analytics, STEM, Quantitative Social Science discipline, Information Management, Data Science, or related qualified major
Passion for solving business problems with data
Proven woring experience woring in an analytical capacity developing insights and maing recommendations
Experience using data access tools and building visualizations using large datasets and multiple data sources
Ability to learn and assimilate technical information quicly
Very focused attention to detail and accuracy
Proficiency in Microsoft Office, SQL and Python
PREFERRED QUALIFICATIONS:
2+ years of client-facing/consulting preferably in Data Analysis
2+ years of SQL (Oracle, Vertica, Hive, etc.) or relational database experience (Oracle, MySQL)
1+ year of experience with pacages such as Python or Tableau
nowledge of statistics and experience using statistical pacages for analyzing datasets
Adept at queries, report writing, and presenting findings
CCPA Notice: When you submit a job application or resume, you are providing the Practice with the following categories of personal information that the Practice will use for the purpose of evaluating your candidacy for employment: (1) Personal Identifiers; and (2) Education and Employment History.
Job Type: Full-time
Benefits:
401()
Dental Insurance
Disability Insurance
Flexible Spending Account
Health Insurance
Life Insurance
Paid Time Off
Parental Leave
Relocation Assistance
Vision Insurance
Schedule:
Monday to Friday
Company's website:
https://www.radpartners.com/</t>
  </si>
  <si>
    <t>PeerStreet is a leading maretplace for investing in real estate baced loans (www.PeerStreet.com). Data is the foundation of our operational processes, ranging from loan underwriting, lender acquisition, loan servicing, to product decision maing. It is imperative for the company to have easy access to high quality data, both internal and external, in order to continuously optimize our operations and derive insights into how we can continue to improve our product and service offerings on both sides of the maretplace.
We are looing for a talented detail-oriented Data Analyst with a strong technical bacground and one who is passionate about developing elegant and impactful solutions to data reporting problems and creating an environment that allows users to dive deep into financial and user data with cutting-edge analytics and data insights. Your day-to-day will involve close collaboration with Engineering, Product, and Business organizations.
The Lender Experience group wors on creating the best origination and funding experience for our lenders. The team builds software that helps both internal and external users manage the loan origination process and trac the entire lifecycle of a loan.
The Financial Operations group wors on our baning and transactions systems that move hundreds of millions of dollars monthly all while managing the vast complexity, integrations and various reporting needs. These systems handle all purchase, payment, draw, and distribution transactions at PeerStreet and are the foundation for both sides of the maretplace.
The Investor Experience group is responsible for creating a world-class experience for our investors, from initial investment to portfolio management.
Each group consists of one or more self-sufficient teams that each include product managers, designers, engineers, quality assurance and data, and each wors closely with both our internal staeholders and our customers to develop innovative solutions.
We're moving fast and transforming real estate finance. Join us if you want to mae a huge impact on a very visible commercial product and transform an entire industry.
ey Responsibilities:
Develop and maintain high quality, maintainable dashboards &amp; reports for internal and external staeholders.
Partner with product managers, engineers and business staeholders to become a source data expert.
Run ad hoc analyses to answer specific business or product questions that translate into.
Identify and develop methods of using PeerStreet data sets to enable scalable self-service data solutions for staeholders.
Evangelize our data internally and teach reporting sills to other members of the organization.
Collaborate with a broad range of staeholders, including the executive team, on translating data insights into smarter decisions and applications.
Requirements:
2+ years experience in data analysis or business intelligence.
Solid understanding of relational databases and data modeling.
Excellent SQL sills.
Excellent communication sills, both written and spoen.
Authorization to wor in the United States without sponsorship.
Bonus Points:
Bachelor's degree (or better) in a STEM field
Finance or real estate experience.
Experience with self-service BI systems (Tableau, Sisense, etc)
Experience with managing ETL processes (dbt, Airflow, etc)
PeerStreet is an award-winning software platform for investing in real estate debt, acting as a two-sided maretplace that serves both investors and private lenders. Much lie Amazon and Airbnb have aligned buyers and sellers through their maretplace, PeerStreet does the same, connecting investors with unprecedented access to quality real estate investments and lenders with global, diversified capital sources.
We're a private financial technology company baced by Andreessen Horowitz, Thomvest, and Felicis Ventures, among others. Founded in 2013, PeerStreet continues to grow at a rapid pace, and has already funded well over 2 billion in loans through our platform. We strive to ensure our best-in-class company culture grows with us by investing in our employees so they can perform at their best. And we wal the wal, with company equity, unlimited PTO, full health coverage, company-wide celebrations (in and out of the office), and more. So join us at our sunny headquarters in El Segundo, CA, and help us transform the real estate investing industry‚Äîforever and for the better.</t>
  </si>
  <si>
    <t>About Us:
PlayQ is a rapidly growing global entertainment and technology company delivering high-quality mobile titles and innovative game development solutions to a worldwide audience. Our games have been downloaded more than 60 million times across the globe, with millions of users playing every day!
Our dedicated teams, based in downtown Santa Monica, CA, wor together to craft the clever, visually stunning, and unforgettable experiences that our players love. Our emphasis on individual leadership means each team member has the opportunity to mae a big impact, while our commitment to creative freedom gives them the ability to create whatever they can imagine.
It's this mindset that has led us to develop our own IP, infuse games with rich storytelling, build our own development tools, and solve the deepest technical challenges - all in the name of disrupting the mobile gaming landscape.
Job Overview:
PlayQ is looing for an experienced Data Analyst to spearhead analyses and provide meaningful insights into player behavior and engagement. The Data Analyst will leverage billions of data points from our games to build dashboards, answer ey business questions, and tell compelling stories. This person will conduct in-depth analyses of our data, report on ey game metrics, and provide recommendations that will have a direct impact in shaping future game development and company initiatives. The ideal candidate is intelligent, sharp, detail-oriented, and highly quantitative individual who loves woring with and analyzing data.
Responsibilities:
Perform in-depth analyses to provide answers to specific business questions and acquire a deep understanding of player behavior
Report and present findings and actionable recommendations to respective teams and ey staeholders
Monitor, identify and investigate changes in PIs and provide insights into the underlying cause of such changes
Conduct a variety of ad hoc data analyses and fulfill data requests for new product/version releases, design documentation, mareting material, and user acquisition campaigns
Design and document tracing specifications for core PIs, feature additions, experimentation, and user acquisition campaigns
Create thoughtful and compelling dashboards to monitor PIs and performance for our current and future game titles
Chec and debug any data-related issues to ensure accurate tracing and data integrity
Assist with the development of new tools and processes for data analysis across the company
Requirements:
BA/BS degree in Math, Statistics, or other quantitative field
2-3 years of post-graduate experience as a data analyst or similar analytical role, preferably for a technology or gaming company
Proficiency in SQL and querying large &amp; complex data sets
Proficiency in Tableau, Looer, Power BI or other BI/visualization tools
Silled in statistical inference &amp; hypothesis testing and use of statistical tools/libraries
Silled in Python or R
Excellent communication, presentation, and visual reporting sills
Strong analytical sills with the ability to apply business strategy to data analysis and recommendations
Loves problem-solving, has an innate ability to investigate issues and find the optimal solutions
Desire to wor independently on analyses and projects from inception to completion
Bonus Points:
Woring nowledge of Bayesian statistics
Experience in building machine learning models and predictive analytics
Pers:
Competitive compensation and equity options
Comprehensive medical, dental, vision, life and long term disability insurance
Flexible time off
401 plan with company match
Stoced itchen with free snacs and beverages of your choice
Catered weely team lunches
Brand new penthouse office space equipped with outdoor patios offering beachfront views
Monthly team outings and volunteer opportunities
Help build and support awesome GAMES. For a living! Who doesn't love games?
Interested? Please get in touch!</t>
  </si>
  <si>
    <t>Lucy Day Entertainment, Inc. is a startup based in Los Angeles, CA. Our mission is to impact lives for the better by creating winning moments for anyone.
With our first product, Lucy Day, we reimagined the lottery. Lucy Day is a top 10 free app on the Google Play Store with over 10 million installs. It gives anyone the chance to win cold hard cash by playing free scratchers and lotto. Incredibly, we've managed to pay our players over 8 millions since we started in 2015! Our goal for 2019 alone is 10 million and we are well on our way. All without ever taing a dime from our players.
We‚Äôre looing for intelligent people to join our team in building out Lucy Day and our exciting new products from the ground up. People that see barriers as a challenge, and want to brea the status quo. Come help us build new ways for people to experience winning moments.
What You'll Do
Define and implement business metrics and PIs and deliver actionable analyses
Own the design, development, and maintenance of ongoing metrics, dashboards, analyses, and roadmaps
Partner closely with the leadership, Product, and Tech teams to drive product decisions
Design and analyze A/B multivariate tests to drive PI improvement
Build high-impact dashboards and analytic tools to increase visibility on our data
What You'll Bring
Bachelor‚Äôs Degree in a field such as Computer Science, Electric engineering or equivalent wor
2+ years of experience in data management or analysis
2+ years of experience with SQL
Experience woring with large data sets
Experience woring with a Business Intelligence tool (Tableau, Amplitude, Mode)
Self-starter attitude and able to wor independently as well as in a team environment</t>
  </si>
  <si>
    <t>Lucy Day
4.0</t>
  </si>
  <si>
    <t>Due to the dynamic situation regarding COVID-19, you may experience a delay in the application process for certain positions. While we will continue to accept applications during this time, we as for your patience and understanding regarding this matter. The health and safety of our employees and community remains our highest priority during this unprecedented time.
Data and Reporting Analyst
Mae a Difference in People's Lives While Expanding Your nowledge and Sills
Diverse Role ‚óè Excellent Training ‚óè Career Options ‚óè Great Culture
Didi Hirsch Mental Health Services has been a leading provider of community mental health and substance use services since 1942. With a history stretching bac to the Great Depression, Didi Hirsch has established a strong reputation in the communities we serve. We help more than 90,000 children and adults each year from ten locations and 100 schools throughout Los Angeles and Orange County. We are committed to excellence, diversity and opportunity. We are dedicated and enthusiastic individuals who mae a difference in the lives of the clients we serve. We offer a competitive salary along with a full benefits pacage.
Summary
The Data and Reporting Analyst will have extensive nowledge woring with data warehouses and various internal data sources to develop highly compelling visualizations and detailed elements for dashboards, ey Performance Indicators (PIs), reports and other deliverables using Microsoft SQL Server Reporting Services and Microsoft PowerBI or similar programs. This position will provide data related technical support for the Quality and Innovations Division and lead the analysis and design process for database applications and reports. An ideal candidate must be self-motivated, focused on quality, detail-oriented, and possess the ability to meet strict deadlines. They should also have good communication sills and be able to collaborate effectively with multiple departments, including IT, Research and Evaluation, Quality Improvement, and Clinical Operations.
Primary Duties
Mine, extract and utilize appropriate data from the data warehouse and various internal data sources on a regular and ad-hoc basis that assist in identifying and monitoring areas such as clinical outcomes, quality of care issues, clinical management of clients, and quality assurance.
Support quality improvement projects and initiatives through regular and ad-hoc data extracts, reporting, and analytics.
Evaluate, recommends, implements and maintains reporting and analytical tools that measures quality and performance as well as drive informed decisions.
Monitor the quality of data and investigate and resolve/reconcile data inconsistencies to ensure data integrity. Drive continuous improvement efforts to optimize processes and ensure accuracy and completeness of data and reports.
Design metrics, reports and dashboards that help management better understand the data, monitor business health, and access data insights.
Collaborate across multiple departments (e.g. IT, Clinical Operations, etc.) to understand business needs, analyze complex data, provide advance data analysis and reporting, and clearly communicate recommendations.
Manage the full lifecycle of assigned projects, including research, data mining, data analytics, design, development, testing, implementation, and documentation.
Discuss business reporting requirements with staeholders. Conduct in-depth interviews with subject matter experts to fully understand the requirements and document business needs and convert them to technical specifications.
Presents complicated analytical information in a concise and compelling manner to technical and non-technical audiences.
Trac issues with reports, including defects in object logic, schema logic, data quality problems and process errors. Understand complete reporting lifecycle to diagnose problems.
Identify, analyze, and interpret trends or patterns in complex data sets to help define new process improvement projects and opportunities.
Secondary Duties:
Performs related duties as requested.
Supervisory Responsibility
The employee in this position has no supervisory responsibility.
Environment/Woring Conditions
The employee in this position:
Strives to be flexible and adapts to change.
Responds resourcefully to new demands and challenges.
Wors effectively with and without distraction.
Maintains a constructive and positive outloo.
Physical Activity
In the course of performing this wor, the employee in this position:
Will spend time sitting, standing, waling, reaching, speaing, and listening.
Must regularly lift and/or move up to 10 pounds, and may occasionally lift and/or move up to 25 pounds.
Reasonable accommodations may be made to enable individuals with disabilities to perform the essential functions of the job.
Equipment Operation
The employee in is this position may operate any/all of the following equipment:
Telephone/fax machine.
Computer, printer and related equipment.
Copy machine.
Adding Machine/calculator.
Audio /visual equipment.
Computer software may include any or all of the following:
Microsoft Office including Word, Excel, Access, PowerPoint.
MSSQL Server 2008 R2, SQL Server.
Microsoft PowerBI or similar programs.
Business Objects, Crystal Reports, plus other reporting and business intelligence platforms.
Electronic Health Record System.
Other software as necessary.
Requirements
Degree in Computer Science, Statistics, Data Science, Business or other quantitative field is preferred.
Minimum of 2 years of hands on experience with Microsoft SQL Server and 2 years of experience with use of data warehousing tools.
Documented experience using Microsoft PowerBI, Microsoft SQL Server, SSRS, or other enterprise-level databases and reporting tools.
Strong analytical sills with the ability to collect, organize, analyze, and disseminate significant amounts of information with attention to detail and accuracy.
In-depth understanding of data management (e.g. permissions, recovery, security and monitoring).
Strong project management, organization, communication (verbal and written) and problem-solving sills with the ability to prioritize assignments and meet required deadlines.
Ability to communicate technical information to non-technical audiences clearly.
Ability to adapt to changing needs by acquiring new sills and nowledge.
Ability to wor independently as well as part of a team.
Ability to wor in a face-paced environment with changing priorities by being flexible, collaborative, responsive, and adaptable.
The employee in this position must be able to perform this job safely, without endangering the health or safety of him/herself or others.
HIPAA Privacy Standards Compliance
The employee in this position will:
Not use or disclose protected health information about any member or other party in compliance with Didi Hirsch‚Äôs policies related to state or federal laws such as Health Insurance Portability and Accountability Act (HIPAA).
Use appropriate safeguards to protect the confidentiality of such information.
Report to Didi Hirsch management any use or disclosure of protected health information not permitted by Didi Hirsch policies related to state or federal laws such as HIPAA.
Participate in Didi Hirsch‚Äôs training or briefings on HIPAA information as scheduled.
Consult with supervisor on any issues or questions about compliance under Didi Hirsch‚Äôs policies related to state or federal laws such as HIPAA.</t>
  </si>
  <si>
    <t xml:space="preserve">37-70 </t>
  </si>
  <si>
    <t>Location: LA, DC, or NYC preferred; Remote for the right candidate
The Data Analyst plays an important role in executing on the National Justice Database analysis plan. The uniquely robust and ever-growing National Justice Database is the first and largest database on police behavior in the country (e.g., vehicle stops, pedestrian stops, use of force, complaints against officers).
ey Responsibilities
Execute on analyses outlined in the National Justice Database analysis plan
Delivery of all code and syntax developed to conduct the analyses
Perform data pre-processing/wrangling tass to prepare the data for analysis
Produce compelling data visualizations
Set up regression models and provide interpretation of the results
Conduct quality assurance checs to ensure there are no errors in the analyses or the interpretation of the output
Qualifications
Bacground in statistics/data science with specific experience in performing multiple regression, multilevel (hierarchical) modeling, and Bayesian inference
Highly proficient in R and/or Python
Ability to produce mardown noteboos with Jupyter and/or RMD/nitr
Expertise in interpreting syntax across statistical software platforms (including, but not limited to, R, Python, SAS, Stata, and SPSS)
Experience woring with geographic data (GIS shapefiles; desired, but not required)
Ability to explain analysis findings in clear terms that can be understood by non-technical audiences
Familiarity with administrative dataset cleaning and merging
Comfort with collaboration across a geographically distributed team
Collaborative Institutional Training Initiative (CITI) certified (or equivalent; this may be completed after an offer has been extended)
Benefits
Medical
Dental
Vision
Life Insurance
Pet Care
Generous Vacation
Sic Pay
Paid Holidays
Application Submission Guidelines
Applications will be considered on a rolling basis. However, applications received after the close date will receive delayed consideration. To apply, please submit the following materials:
CV/resume
Cover Letter
Two example analyses (preferably as Jupyter noteboos or RMD documents, though other formats are acceptable)
Please be sure to label each PDF file by including your name. For example, your submitted CV should be labeled, ‚ÄúLASTNAME\_FIRSTNAME.CV.pdf.‚Äù
Job Types: Full-time, Part-time</t>
  </si>
  <si>
    <t>HumanGood offers competitive pay and phenomenal benefits. Eligible positions
start with 19 paid days off, plus eight holidays, a company-matching 401() and
health plans that give you cash to use for those unexpected health issues.
HumanGood is recognized and certified as a Great Place to Wor by th
Great Place to Wor Institute, who reviewed our programs and polled our team
members.
Come see what HumanGood, the largest nonprofit owner/operator of senior living
communities in California, and one of the largest of its ind in the nation,
has to offer.
The Advanced Data AnalyticsAnalyst is responsible for the design, configuration
and support of the company s Advanced Data Analytics strategy and tactics.
Reporting to the Director of IT Service Management, the incumbent is critical
in identifying business intelligence, advanced data reporting and machine
learning/predictive analytics needs for the enterprise. The incumbent will wor
closely with senior management to understand business needs and design
analytics that support operational metrics that assist management in maing
decisions. S/he ensures data analytics align with the strategic goals and
metrics of the organization, and identifies ways to improve the current state
and discover new insights. The incumbent proposes recommendations that will
advance the company s learning and decision maing capability through data
analytics.
Primary_Functions
Provide input to a strategy around Advanced Data Analytics methods and
tools for use across the enterprise.
Research and provide input to new technology opportunities that will have
an impact on the enterprise-wide BI System(s).
May select, design and build a data warehouse to support the company
needs.
Develop standards, policies and procedures for the form, structure, and
attributes of the BI tools and systems.
Maintain current nowledge of BI vendors products and capabilities.
Wor with senior management to perform a needs assessment, understand
business requirements/goals, and capture the reporting requirements,
content and features.
Implement new data or analysis processes based on changing business or
industry conditions.
Analyze data and processes to provide business intelligence information
to leaders, enterprise-wide.
Develop processes to optimize measurement, analysis, and reporting of
clinical and business operations information, analytic projects and with
high-complexity, cross-functional and/or technical impact.
Write code, use SQL, and/PyThon to extract data and reformat it for use
in disparate systems.
Create extract analysis, reports and visualizations from a wide array of
data sources and tools.
Ensure timely and accurate generation of reports. Promote accuracy,
consistency and standardization across the various types of reports and
data sources.
Manage the various software reporting tools.
Use software tools to conduct analyses and manage data processes.
Recommend alternative data or analysis solutions to leaders based on
available data and business needs.
Develop training to educate managers on the use software tools for
information and data analytics (i.e. dashboards, alerts, and reports).
Advise management on the content and interpretation of business data.
Wor Duties
Demonstrate high level proficiency to apply business analytics
effectively without assistance and with minimal supervision; strong
woring/functional nowledge of subject matter area.
Develop and maintain good woring relationships with vendors and internal
departments to drive the best long-term customer service and business
results.
Advanced nowledge of the processes, functions, and operations of the
business.
Implement solutions for improvements that align with day-to-day business
needs.
Provide a business-based rationale for determining the necessity of
incremental improvements and communicates viewpoint using the customers'
own terminology</t>
  </si>
  <si>
    <t>We're committed to bringing passion and customer focus to the business.
Job Description Summary:
Wors to develop lasting and pervasive solutions that enable customers to mae data-informed business decisions. Primary point of contact between customers and IT for the development of data visualizations to assist in day-to-day and strategic business decision maing.
Job Description:
POSITION RESPONSIBILITIES AND DUTIES:
‚Ä¢ Primary point of contact between customers and IT for development of data visualizations to assist in day-to-day and strategic business decision maing
‚Ä¢ Consult with customers to develop understanding of business goals and objectives for data visualizations
‚Ä¢ Directly support customers in use of data visualization tools to develop and deploy reports, charts, dashboards, alerts, etc.
‚Ä¢ Assists in selection and deployment of data visualization tools across the company
‚Ä¢ Provide in-depth data analysis to assist in answering complex business questions
‚Ä¢ Responsible for collection, analysis and documentation of business and functional requirements in support of development of data marts
‚Ä¢ Responsible for data mapping and validation in support of data mart development and data conversions
‚Ä¢ Wor with project teams to develop data visualizations and conduct data conversion activities as part of new or modified IT services
‚Ä¢ Maintain relationship with outside vendors/partners for the purposes of supporting data visualization tools and augmenting staff for data analysis activities
‚Ä¢ Wor with training department and customers to develop, deliver, and/or coordinate data visualization training, documentation, and other educational tools and materials
‚Ä¢ Study use and performance of data visualization tools, data marts and maes recommendations for enhancements
‚Ä¢ Mae recommendations for strategic direction of data analysis tools and procedures in alignment with business strategy
‚Ä¢ Document business data sources as a reference for customers in development of data visualizations
‚Ä¢ Requires moderate amount of travel to meet with customers at division offices
‚Ä¢ Complete other responsibilities as assigned
MINIMUM SILLS OR EXPERIENCE REQUIREMENTS:
‚Ä¢ Minimum 3 years of wor experience with data analysis
‚Ä¢ Bachelor‚Äôs Degree or foreign academic equivalent in Data Science, Business Communication, or related field of study.
‚Ä¢ Formal education in the use of data analysis tools and practices required
‚Ä¢ High level of competency with Microsoft Excel and other data analysis tools
‚Ä¢ High level of literacy in both relational and non-relational database concepts and structures
‚Ä¢ Proficient with data query languages (SQL, Excel Pivot Tables etc.)
‚Ä¢ High level of literacy in Business Intelligence concepts, tools and framewors
‚Ä¢ nowledge of data governance structures and purpose
‚Ä¢ Use resources effectively and efficiently; can orchestrate multiple activities at once to accomplish goals
‚Ä¢ Fast learner when facing new problems and situations; thrives with challenges
‚Ä¢ een listening, written and verbal sills, while ensuring clear, effortless explanations to users
‚Ä¢ Ability to wor independently, as well as effectively within a team
‚Ä¢ Negotiate sillfully in tough situations with internal and external groups
‚Ä¢ Effective problem-solving ability and strong analytical sills; can see underlying or hidden problems and patterns; loos beyond the obvious
‚Ä¢ Demonstrate flexibility, reliability, and dependability
If you lie wild growth and woring with happy, enthusiastic over-achievers, you'll enjoy your career with us!</t>
  </si>
  <si>
    <t>Job Description
We have partnered with a large Mining and Metals company in the Sun Valley, CA area to provide them with a Data Analyst.
Please review the below description and if you are interested please contact:
Vahidin Topcagic at vtopcagic@relevante.biz, 314-853-6670
Responsibilities of the Data Analyst:
Ensures business systems are efficient and operating in supported environments
Proactively reviews the business operations for ongoing process improvements
Wors with process owners to document detailed business requirements
Coordinates with IT, consultants and process owners to validate solutions
Analyses processes and dependencies across integrated software applications
Prepares functional documents and technical specifications, RFP's, RFI's, etc.
Recommends new functionality, middleware for ERP, CRM and related applications
Proposes solutions to improve productivity and or save operating capital
Drives development, acceptance testing and subsequent promotion of changes
Prioritizes projects and various change requests in conjunction with management
Coordinates upgrades and data integration efforts with the HRIS users
Proven SQL experience in writing queries and user dashboards in a manufacturing/distribution and/or production environment.
Develops SQL Queries and Smart Views with SQL reporting services
Participates in the bac-end maintenance of SQL based applications as needed
Supports point of sale systems and credit card devices for retail operations
Utilizes Microsoft Office (Word, Excel and PowerPoint) to present analysis
Implements Cross-Functional strategy and methods to solve systems issues
Evaluates new functional requests, business impacts and recommends solutions
Wors with Quality and Safety teams to ensure process meets all requirements
Coordinates with Infrastructure and Help Des teams to ensure project readiness
Participates in the Business Continuity Planning design and implementation
Attends and participates in regular planning and staff meetings
Liaison with process owners, application support, end users and customers
Assists the Help Des in problem resolution for corporate applications
Wors closely and assists the Business Systems Manager
May be required to travel to various office branches as needed
Qualifications of the Data Analyst:
The following are the minimum qualifications which an individual requires in order to successfully perform the duties and responsibilities of this position. Please note that the minimum qualifications may vary based upon the department size and/or geographic location.
Driven professional attitude, enthusiastic, self-reliant
Self-motivated, responsible and reliable
Excellent interpersonal and communication sills
Detail oriented with strong analytical and problem-solving sills.
Ability to drive projects from concept to completion
Negotiating sills
Strong sense of ownership of issues
Understands the value of human capital
Requirements of the Data Analyst:
The ideal candidate will have experience with any combination of the following:
Experience with a major ERP system and ‚Ä¶‚Ä¶solutions Epicor BisTrac and Microsoft Dynamics GP in a Terminal Server environment
Databases such as Microsoft SQL Server 2014
Nesting applications such as SigmaNEST
Customer Relationship Management (CRM) such as Salesforce
HRIS applications such as Ascentis
Medium to large scale ERP/CRM/HRIS application experience
Experience in the metals industry, supply chain, distribution or retail sales environments
Experience woring across multiple geographic locations using video conferencing
Benefits of the Data Analyst:
Health Insurance
Dental Insurance
Life Insurance
401 ()</t>
  </si>
  <si>
    <t>Data Analyst Location Glendale, CA Duration 3 months contract Client is looing for Data Analyst to build reports, run statistical analysis, etc.</t>
  </si>
  <si>
    <t>Company
haron is a research and data analytics firm that examines critical issues at the intersection of global security and the economy. Enabled by a proprietary technology platform connecting customers with expert analysts, haron produces structured, qualitative research and analysis for financial institutions and multinational organizations.
We are experts in assessing and analyzing marets impacted by regulatory ris, sanctioned actors, political upheaval, violent conflict, and corruption. Our approach to research and analysis utilizes open-source research methods, networ analysis, and data analytics to generate insights into some of today's most complex policy, regulatory, and security issues.
This position is located in Los Angeles, CA.
About You
The successful candidate will be intelligent, accomplished, and energetic as demonstrated by his or her academic and professional credentials. They will be passionate about telling stories through data. This position requires creative and proactive critical thining sills, an insatiable appetite for current events, foreign affairs and international policy, and an ability to manage priorities in meeting deadlines.
Individuals with additional experience in business intelligence research, conflict and illicit finance analysis, baning sector ris management and compliance, and other national security-related matters may wish to apply.
Role &amp; Responsibilities
Wor closely with expert researchers to mine large online datasets and design worflows to supercharge investigations.
Communicate the potential business value of new datasets or insights from existing datasets.
Perform exploratory analysis on large datasets to identify potential insights.
Acquire, clean, standardize, transform, structure, and store data.
Develop modules to extract data from documents and identify entities and relationships.
Maintain data integrity and consistency across multiple databases and applications.
Build dashboards and visualizations to convey status, changes, and analysis of data.
Research and learn new framewors, languages, and technologies as needed.
Sills &amp; Experience
Web crawling and scraping (i.e. Scrapy, Selenium, BS4).
SQL and NoSQL databases (i.e PostgreSQL, DynamoDB, Neo4J, MongoDB).
Search framewors (i.e. Elasticsearch).
Extracting, cleaning, and structuring data from unstructured or semi-structured sources.
Proficiency in Python.
Familiarity with data visualization libraries (i.e. D3.js, Seaborn).
Professional engineering habits, including commenting code and version control (Git).
Demonstrated experience in self-directed, primary-source research.
Qualifications
1+ years professional and relevant experience.
Bachelor‚Äôs degree in a related field, or equivalent self-study and demonstrated technical proficiency.
Bonus
Demonstrated nowledge of ey international security and business issues through professional or academic experience.
Proficiency in a foreign language, for example: Spanish, French, Portuguese, Arabic, Farsi, Russian, Urainian, Turish, Chinese, orean, Japanese.</t>
  </si>
  <si>
    <t>haron</t>
  </si>
  <si>
    <t>Grow your career at Cedars-Sinai!
Come join us and find out why Cedars-Sinai has been raned as one of the top 100 best places to wor in IT as raned by 2018 Computerworld Magazine for the 10th year in a row!
The Enterprise Information Services (EIS) team at Cedars-Sinai understands that true clinical transformation and the optimization of a clinical information systems implementation is fueled through the alignment of the right people, processes and technologies.
What will you be doing in this role?
Triage intae of data requests and see understanding of business need.
Applies nowledge of healthcare and critical thining sills in the analysis of business request and maes recommendations for solution/s to solve challenges.
Provides complex to highly complex report and data analysis with the help of more senior team members, vendors, and/or other EIS department contacts.
May mentor or provide guidance to less experienced staff.
Participates in re-engineering, as needed, operational wor-flow processes with end-users/business owners.
Fills in on various wor/projects in the absence of the Team Lead.
Provides subject matter expertise and training to end-users and staff as needed.
May participate in interviews and onboarding process.
Able to set and achieve deadlines for self and teammates.
Demonstrates leadership and urgency to other project team members.
Meets all deadlines. Timely turnaround on issues and tass.
Provides quantitative and qualitative data analysis and reporting of patterns, insights, and trends to decision-maers.
Assists the team with identifying cross-functional and integrated project riss.
Demonstrates leadership to get the job done on time and above expectations.
Leads assigned projects. Must demonstrate an advanced understanding of project management methodologies and components of project lifecycle.
Demonstrates quality of project management.
Independently manages medium to large scale and complex projects.
Leads and evaluates process and requirements analysis, including process mapping though current flow charts, documents, future needs/plans, requirement elicitation, staeholder analysis, and specification gathering on complex projects.
In addition, using current and projected data, provides recommendations.
Leads and evaluates process and requirements analysis, including process mapping though current flow charts, documents, future needs/plans, requirement elicitation, staeholder analysis, and specification gathering on complex projects.
In addition, using current and projected data, provides recommendations.
Education:
Bachelor's Degree; minimum.
Master's Degree; preferred.
Experience:
Data Analyst and/or Business Analyst, including facilitation of performance improvement projects and/or quantitative analysis/reporting of quality and efficiency measurements.
Experience in health care delivery setting.
Strong Experience woring with healthcare information management systems and/or clinical operations.
Demonstrated experience with project management.
Excellent experience in Microsoft Office including woring nowledge of spreadsheets, presentation, and word processing.
Experience with analytic business intelligence tools such as Crystal, Business Objects, SAS, and Tableau.
Experience with project level reporting activities for successful go-lives.
License/Certification Requirements:
EPIC Certification.</t>
  </si>
  <si>
    <t>System1 is looing for a driven data analyst with the ability to wor with our Ad Operations team. As a member of this data analysis team, you will drive System1‚Äôs analytics initiatives forward, provide insights into our business operations, and wor with the product team to spearhead data-driven decisions.
The Role You Will Have
The data expert: be familiar with the full life-cycle of all data at System1 - from data collection to processing to analytics
The ‚Äúinsight‚Äù person: leverage data to discover and validate areas of opportunities, and identify the metrics to measure success
The translator: guide business staeholders in reading into the data, and facilitate the communication between business and tech teams
The mentor: provide support to the junior members and establish data best practices for the AdOps team
What You Will Bring
3+ years of relevant full-time wor experience
Bachelor‚Äôs in Computer Science or other quantitative subject (mathematics, economics, finance, or statistics) preferred
Strong SQL &amp; Python sills a plus
Experience in big data tools a plus
Prior product analytic experience in consumer applications or gaming a plus
What We Have to Offer
Free Uber/Lyft to and from wor every day!
Collegial and collaborative team with highly intelligent and motivated coworers
Cross-team lunches and demos to foster learning
Unlimited Paid Sic Time, Competitive PTO and Benefits pacage
Daily catered meals and fully stoced itchen
Bi-weely happy hour at various bars, restaurants, and venues across Los Angeles
Bi-weely onsite happy hour
Catered dinner on Tuesdays and Thursdays
Weely fitness class with private trainer: high intensity training, yoga, beach volleyball, beach soccer, ultimate frisbee
Company parties and outings: Syzone indoor sydiving, Medieval Times, araoe, etc.</t>
  </si>
  <si>
    <t>Your sills will shape our future
High quality data is critical to success in the investment industry. Joining a new function that centralizes data management expertise from across the firm, you will have the opportunity to wor alongside other data specialists. Western Asset is in the process of building out a new data hub to be a central place for technology applications to consume data and to enable self-service data analysis. Governing the data going into the data hub is a critical component of the success of this strategic initiative. Play a ey role in business and technology staeholder change management, alignment with business demand, data use cases and requirements gathering and translating those requirements to technology solutions.
As a Data Governance Analyst, you will help streamline processes, develop a business centric view of data management: use case requirements for data, data quality management, business data glossary management leveraging tools and technology to develop a new firm wide access point for ey business terms. You will gather and analyze large data sets woring with business staeholders to define data quality rules and measures. You‚Äôll contribute ideas and explore new technology while gaining excellent insights into our business that form a strong foundation for future success of Investment Operations.
What you will do
Wor directly with business data owners to define and draft business rules and data quality controls for critical data elements through data profiling
Partner to execute training and communication supporting the Data Governance program
Trac performance management / metrics and lining and communicating data related effort/wor (data prep, data quality) metrics to business value/outcomes PIs (compliance, ris, efficiency, cost, revenue)
Implement Tableau data quality dashboards to provide status updates
Continuously improve and automate data management worflows
Recommend deployment of tools to monitor and control data quality to business data owners and determine the level of business impact for data quality issues
Facilitate and arbitrate data issue resolution and conflicts across business staeholders (e.g., definitions, data requirements, quality standards)
Design and recommend data quality issue remediation and escalation processes
Explore innovative tools and technology, evaluate new systems and eep up to speed with industry
Provide data management and governance guidance and best practices in new, changing and complex technology environments: cloud and on premise
Help set / inform standards and compliance for Data Security and Privacy
Join a team of enterprise data professionals
This is a fast-paced, high-pressure team environment where the pace of change is rapid. We need people who are flexible, curious, innovative and adaptable. Open to new ideas and new ways of woring, you‚Äôll combine excellent powers of analysis with good people sills. While professional qualifications or experience in finance are welcome, we are equally interested in the new thining that data specialists from outside the industry can bring. It‚Äôs all part of our collaborative approach to moving business forward.
What you will bring
Bachelor‚Äôs degree in relevant field; Mathematics, Science or Engineering
Previous Asset/Wealth Management business experience preferred
Ability or previous experience woring in Agile environments
Experience using data in diverse ways to effectively optimize business processes
Possess nowledge and understanding of data governance concepts and framewors
Previous experience with cloud platforms and cloud service providers (e.g., AWS) and cloud solutions/services
Excellent written and verbal communication sills for multiple levels of management
Ability to develop positive and collaborative relationships with business partners and effectively communicate with both business and technology data staeholders
Excellent organizational sills and a een attention to detail
nowledge of specific data attributes of fixed income and derivative instruments preferred
Awareness of the security, privacy and quality requirements for critical data entities
Proficiency with Microsoft Excel and SQL
Tableau, Smart sheets, Alteryx, Python experience preferred
Strong analytical and problem-solving
About Western Asset
At Western Asset we‚Äôre saying hello to the future. Committed to being the leading fixed-income investment management firm in the world, we‚Äôre investing in new technologies, methodologies and marets. We‚Äôre also investing in our people. Our business is guided by a belief in doing the right thing: that if we treat our clients and colleagues with fairness and respect, success will follow. We‚Äôre building on our reputation and resources with an entrepreneurial approach that drives innovation. Every day is an opportunity for us to get better by maing the most of the possibilities that our people and ideas can bring.</t>
  </si>
  <si>
    <t>PIMCO, TCW, Oatree Capital Management</t>
  </si>
  <si>
    <t>We are looing for a data analyst with sills in SQL data extraction, data exploration and data integration that will be used to create interactive cloud-based analytic visualizations and dashboards for internal operations, quality, finance and executive use.
Required Education, Sills and Experience
BS in Computer Science or equivalent field
SQL and SAS proficiency
Linux familiarity
2+ years relevant experience
Ability to wor in high-performing technical team
Strong interpersonal and oral and written communication sills, and the ability to build and maintain relationships with customers and colleagues
Intellectually curious, passionate, and inventive
Desired Sills:
SQL experience - Epic Clarity, MySQL, MS SQL, etc.
SAS experience
Cloud Experience ‚Äì Azure, Google Cloud, etc.
Familiarity or experience with Agile - Jira, SAFe Agile framewor
Experience with Power BI
Exposure or experience with programming languages and framewors ‚Äì Java, C++, JavaScript, JQuery, HTML, CSS, Python, R, Scala, Spar, SAS, etc.
Exposure to or experience with building Tableau interfaces and dashboards
Exposure to or Experience with integrating front and bac-end technologies for analytics.</t>
  </si>
  <si>
    <t>SUMMARY
Hulus Data Insights team is seeing a Senior Data Analyst who will be an outstanding addition to our team. The team partners with other teams across the business to turn data into information, information into insights and insights into ey business decisions that steer the strategic direction of the company. The right person for this role thrives in a fast-pace environment, loves problem-solving and is a good communicator. If you are someone who gains personal happiness from transforming data into nowledge for business insights, then this is a phenomenal role for you.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
WHAT YOU'LL DO
Build analysis, data visualizations, and multi-functional reporting that provides critical support to the operations and decision-maing of the organization
Facilitate the analytical needs of the business, collaborate in the design of diagnostic solutions, and deliver outstanding data products and insights
Act as a liaison between business units &amp; data engineering to drive ey operational metrics for enabling business success and value-addition within the data &amp; analytics domain
Use internal and external analytics tools, SQL, and scripting languages to access and analyze multivariate data
Translate business functional requirements into technical specifications and, conversely, technical approaches into easily digestible terms
Develop and foster positive relationships and transparent dialogue with the business community and data colleagues
Provide analytics expertise to ey business partners regarding data &amp; analytics questions
Support business units, data teams and product/program management with process improvements for optimized delivery of diverse data requests
Tae personal accountability for delivery of projects and committed timelines
Support business partners in adopting reporting solutions and business intelligence tools for self-service
WHAT TO BRING
A bachelors or masters degree in Computer Science, MIS, Statistics, Economics, Mathematics, etc.
4+ years of experience as an analyst in a data and analytics domain
Excellent SQL sills for complex querying, analysis, performance optimization, and persisting data
Excellent data visualization sills with tools lie Tableau, QliView, MicroStrategy, etc.
Experience woring in a big-data environment (Hadoop, Hive, Presto, BigQuery, Snowflae, Redshift, etc.)
Experience demonstrating analytical concepts to craft an actionable story for technical and non-technical audiences
Familiarity with data science programming languages lie R, SAS, and Python
Familiarity woring with web analytics tools (particularly: Google Analytics, Google Search Council, etc.)
Understanding of data warehousing concepts, design, modeling and data engineering
Experience taing vague requirements and transforming them into crisp insights
Intense curiosity, high intellectual and analytical horsepower, passionate pursuit of analytics driven insights
Demonstrable ability to build strong woring relationships with business partners and technical colleagues
We desire the ability to identify and appropriately call out issues to leadership
We would prefer strong motivation and ability to wor independently
Outstanding written and oral communication sills
Effective presentation sills across a diverse audience</t>
  </si>
  <si>
    <t>Data Analyst
Category: Information Systems
Type: Contractor
Description: A leading Third Party Claims Administrator, located in Pittsburgh, PA, is seeing (2) Data Analysts for a 9+ month contract role.
Summary: The Senior Data Analyst position is responsible for MySQL data monitoring, enhancements and improvements deemed warranted by the compliance team and product manager. This role will serve as gateeeper of the MySQL data and include automating of data conversions and procurement, interpretation and conversion of Medical Bill Review data as required by the needs of the data team.
Responsibilities:
‚óè Application/data monitoring and improvements to enhance efficiency and productivity.
‚óè Automation of data conversions.
‚óè Wor with the database assigned product manager and database infrastructure lead to implement changes aimed at efficiency and scalability.
‚óè Procurement, interpretation and documentation of all data applicable to Medical Bill Review. (CMS Pricer, CMS APC, Physician Fee Schedules, Usual and Customary, Pharmaceutical, CPT, ICD9, etc?)
‚óè nowledge of state, federal and industry standard fee schedules, reimbursement methodologies and regulations, including but not limited to: DRG, ASC, APR-DRG, OPPS and RBRVS
‚óè Populating and/or manipulating data in development, test and production environments.
‚óè Wor with software developers to implement changes defined by the State and Federal laws.
‚óè Internal support and assistance to other members of the data team.
Qualifications:
‚óè nowledge of SQL and related database tools.
‚óè nowledge of Microsoft Access.
‚óè Ability to wor with the software development community.
Experience/Education
Six (6) years of related experience or equivalent combination of education and experience required. Experience in multi-line claims management processes and system requirements strongly preferred.
‚óè Experience woring in a relational database environment
‚óè MySQL experience preferred
‚óè Experience in the medical field necessary
‚óè Detail oriented person desired
Location Pittsburgh , PA
Minimum Experience (yrs):
Required Education: Not Specified
Benefits:
Return to search results Email this job to a friend
*Logged in members may also add jobs to their job cart</t>
  </si>
  <si>
    <t>Worday Technical Analyst- Data Conversions</t>
  </si>
  <si>
    <t>The University of Southern California (USC) has established a Worday Financials deployment program covering our academic enterprise as well as our hospitals. This program is critical to USC‚Äôs overall goals to improve administrative efficiency. Worday Financials will be paired with the existing Worday HR and Payroll solutions implemented in 2013.
We are currently seeing two Worday Technical Analysts ‚Äì Data Conversions (Programmer Analyst III) to join our Worday Financials deployment program team. The Technical Analysts will be responsible for converting the data from legacy Financial applications to Worday. They will need to use their technical aptitude to convert and map data sources into data conversion templates to be loaded into Worday. The successful candidates will need to perform data extract, data cleansing, mapping of data, transformations of data as well as loading data to Worday though ETL scripts. In addition, they will need to lead the validation of data loaded into Worday. Regularly engage and support the business through all phases of the project, ensuring a smooth transfer of data from legacy systems to the Worday Financials solution. Finally, the Technical Analysts will need to perform multiple tass under limited direction, while regularly eeping the client, the project team abreast of changes or progress related to the project
The ideal candidate must possess 3 years of experience with Worday or any ERP data conversion. Experience with data conversions, data mining and data loading are required as is experience with some ETL tools. Experience with Worday ERP and Worday Financials deployment are strongly preferred.
ITS is committed to providing information technology services and support to the university. ITS provides essential, university-wide services such as:
Enterprise information systems
University wired and wireless networs
Educational Technology
Research Computing
IT Security
There are two vacancies for this role.
These are a fixed-term position with an anticipated end date of December 31, 2021. Please note that these are full-time role eligible for benefits, including medical, dental, and vision plans.
What You‚Äôll Do:
Responsible for converting the data from legacy Financial applications to Worday
Perform data extract, data cleansing, mapping of data, transformations of data as well as loading data to Worday though ETL scripts
Lead the data validation exercise of data loaded into Worday by regularly engaging and supporting the business through all phases of the project, ensuring a smooth transfer of data from legacy systems to the Worday Financials solution
Trac issues and riss communicate status and escalate concerns to project management
Design, code, test, debug, install, documents and maintain moderately complex software applications.
Interact with users to determine their software application objectives, scope and requirements.
Produce the required analysis and application design, either individually or by actively participating in development process. Produce design specification documents
Translate design specifications into programming languages
Develop test data and routines required to test and revise application(s).Ensures application(s) is thoroughly tested before release. Write reports of test results.
Detect, define and debug programs whenever problems are reported or encountered
Perform other duties as assigned or requested. The university reserves the right to add or change duties at any time
The Must Haves:
Bachelor‚Äôs degree in business administration, organization development, communication or related discipline
3 years of experience with data conversions, data mining and data loading
Experience with Worday or any ERP data conversion
Experience with some ETL tools
Sound nowledge of programming and documentation procedures, programming methods, program flow charts and operator instructions
Exceptional written and verbal communication capabilities; able to communicate effectively with diverse people and individuals at various levels within the organization
Willingness to tae charge and the ability to simplify a complex problem
Ability to manage multiple initiatives at a time and operate in a group or confidence to lead that group through a challenge and to a solution
Superior detail orientation, organization, and analytical sills
Ability to operate effectively in a dynamic environment with minimal supervision
The Nice to Haves:
Bachelor‚Äôs Degree in Management Information Systems, Industrial Engineering, Computer Science or other engineering discipline
3-5 years or Worday or any ERP data conversion experience
Experience with Worday Financials deployment
Experience within the Higher Education and/or Health Care industry
Benefits:
USC benefits include a choice of retirement programs, 12 paid vacation days per year, 12 paid sic days per year, university holidays, a choice of medical and dental plans, and discounts to football games, basetball games, and other campus events.
Minimum Education: Bachelor's degree, Combined wor experience and education as equivalent
Minimum Experience: 3 years, Combined education/experience as substitute for minimum experience
Minimum Field of Expertise: Sound nowledge of programming and documentation procedures, programming methods, program flow charts and operator instructions. nowledge of one or more appropriate computer languages. Competent to wor independently on complex programming activities.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We provide reasonable accommodations to applicants and employees with disabilities. Applicants with questions about access or requiring a reasonable accommodation for any part of the application or hiring process should contact USC Human Resources by phone at (213) 821-8100, or by email at uschr@usc.edu. Inquiries will be treated as confidential to the extent permitted by law.
Read USC‚Äôs Clery Act Annual Security Report
Required Legal Notices
Certain positions are subject to bacground screening
If you are a current USC employee, please apply to this USC job posting in Worday by copying and pasting this lin into your browser:
https://wd5.myworday.com/usc/d/inst/19925/992533454.htmld</t>
  </si>
  <si>
    <t>Qlarant is a not-for-profit corporation that partners with public and private sectors to create high quality, safe, and efficient delivery of health care and human services programs. We have multiple lines of business including population health, utilization review, managed care organization quality review, and quality assurance for programs serving individuals with developmental disabilities. Qlarant is also a national leader in fighting fraud, waste and abuse for large organizations across the country. In addition, our Foundation provides grant opportunities to those with programs for under-served communities.Mae a difference! As a Data Analyst woring on our Unified Program Integrity Contractors (UPIC) team for the Western Jurisdiction, you can contribute to our efforts to mae a positive difference in the future of our nation's healthcare programs. Our UPIC West team identifies and investigates fraud, waste and abuse in the Medicare and Medicaid programs covering 13 states and 3 territories. You will utilize your SAS programming and analytical sills to detect patterns of potential fraud in large healthcare data sets.Our Cerritos, CA office is the preferred location for this position, but we will consider experienced, home-based candidates residing within the UPIC Western jurisdiction (CA, AZ, OR, WA, ID, WY, MT, UT, NV, SD, ND, A and HI).Our data analysts perform study design, data analysis, and report preparation. Studies originate from preliminary data analysis (trends), literature review, experience and expertise of the team, and mandated projects. Data analysis, including data preparation and presentation of findings is performed in conjunction with other analysts. Reports are drafted by teams with leadership of data Scientists.Essential Duties and Responsibilities:* Trend data to identify potential opportunities (e.g., variances, significant outliers, percentile raned groups) for quality improvement or focused investigations.* Design data analysis strategies to identify potential areas for quality improvement or focused investigation.* Develop epidemiological sound indicators of the quality of care.* Analyst data and summarize into quality indicator values* Identify external benchmars of care for comparative purposes.* Develop tabular and graphical presentations of data which clearly and concisely illustrate current levels of care.* Write draft reports which clearly and concisely illustrate current levels or care.* Contribute to the development of interventions (i.e., develop educational materials for doctors and nurses) which will improve healthcare processes and outcomes.* Design re-measurement strategies (after intervention) of healthcare processes and outcomes to effectively quantify impact of interventions for improvement.* Analyze re-measurement data and summarize into quality indicator values.* Develop reports concerning all of the above.* Mentor junior Data Analysts in all technical aspects of their wor.* Prepare draft manuscripts for publishing in peer reviewed journals.* Has developed expertise with standard concepts, practice and procedures in field. Relies on limited experience and judgment to plan and accomplish goals.* Performs a variety of tass some requiring independent thought and research. A degree of creativity and latitude is required.Required SillsLanguage Sills* Ability to read, analyze, and interpret common scientific and technical and professional journals, technical procedures, or governmental regulations.* Ability to write reports, business correspondence, and procedure manuals.* Ability to effectively present information and respond to questions from groups of managers, clients, customers, and the general public.Mathematical Sills* Ability to apply advanced mathematical concepts such as probability and statistical inference.* Ability to apply concepts such as fractions, percentages, ratios, and proportions to practical situations.* Ability to apply mathematical operations to such tass as frequency distribution, determination of test reliability and validity, analysis of variance, correlation techniques, sampling theory, and factor analysis.Reasoning Ability* Ability to define problems, collect data, establish facts, and draw valid conclusions.* Ability to interpret an extensive variety of technical instructions in mathematical or diagram form and deal with several abstract and concrete variables.Other Sills and Abilities* To perform this job successfully, an individual should have fluency in SAS or other statistical programming software and MS Office.* Ability to wor independently and in teams. Must possess strong analytical sills with an understanding of the principles of epidemiology and biostatistics.* Ability to wor with highly sensitive information while preserving the confidentiality of the information.* Woring nowledge of healthcare systems, Medicare/Medicaid, preferred, healthcare databases and coding systems.Required Experience* Data Analyst IV* Bachelor's degree (BA or BS) required, preferably in Statistics, Biostatistics, Epidemiology, Public Health or related discipline (e.g., Economics, Mathematics, Engineering, Computer Science).* Minimum of 4 years of hands-on SAS or other statistical programming wor experience, or demonstrated equivalent combination of education and experience.* 1-2 years' experience with health related analytic research and quality improvement methodology (ISO, CQI, TQM, Six Sigma, Lean, etc.) preferred.* Data Analyst III* Bachelor's degree (BA or BS) in Statistics, Biostatistics, Epidemiology, Public Health or related discipline (e.g., Economics, Mathematics, Engineering, Computer Science) required.* Minimum of 2 years of hands-on SAS or other statistical programming wor experience, or demonstrated combination of education and experience.* 6 months experience with health related analytic research and quality improvement methodology (ISO, CQI, TQM, Six Sigma, Lean, Etc.) preferred.* Data Analyst II* Bachelor's degree (BA or BS) in Statistics, Biostatistics, Epidemiology, Public Health or related discipline (e.g., Economics, Mathematics, Engineering, Computer Science) required.* Coursewor or wor experience in SAS, SQL, or other statistical programming is strongly preferred.Qlarant, Inc is an Equal Opportunity Employer of Minorities, Females, Protected Veterans, and Individuals with Disabilities.</t>
  </si>
  <si>
    <t>ABOUT LIVEGLAM:
LiveGlam inspires beauty enthusiasts by creating and curating monthly maeup products that wor for them. We pride ourselves on eeping animals and your wallets happy. Founded in 2016 in the City of Angels, we are now a global team with a leadership group that‚Äôs predominantly female. From humble beginnings, our #LiveGlamFam has grown significantly in our few short years with 90+ team members, 2MM social media followers, and 10MM+ products shipped. And our lipstic hasn't even started drying yet
BIG PICTURE:
We are looing for an experienced Data Governance Analyst who can collect, process, and perform statistical analyses of our organization‚Äôs data. The ideal candidate can simplify and translate numbers and data in order to help us understand how to mae better business decisions. This individual is a lot more than a number cruncher; they will review data and determine how it can be used to solve problems, learn ey insights about our customers, and boost sales. This position will focus on establishing and ensuring adherence to an enterprise data governance framewor for data policies, standards, and practices.
HOW YOU‚ÄôLL SPEND YOUR TIME:
Analyze and oversee strategies designed to enhance data reliability and minimize redundancies
Improve and monitor current data practices, dashboards, processes
Create ey performance indicators
Pinpoint trends and patterns in data sets
Give guidance on streamlining data management
Develop and implement data standards
Ensure metadata is captured correctly and create methods for monitoring and reporting any data incidents
Manage the information flow for LiveGlam, including the integrity, efficiency, and availability of data
WHAT YOU HAVE:
4+ years analyzing and managing data
Effective analytical abilities in examining infrastructures and maing improvement recommendations.
Strong project management sills in order to monitor daily operations and progress of the information technology personnel
Experience with Datawarehouse (creation and maintenance)
Experience in creating, configuring, and deploying Tableau Servers and authorization concepts
Experience when it comes to creation, visualization, and publication
Trac record of handling large volumes of data from multiple data sources
Dashboard and document designing experience
Strong DW-BI Sills
Established nowledge of database modeling principles, SQL, Security Master, and Google sheets
Expert in query optimization.
Strong communication sills
nowledge of woo-commerce would be an added bonus
WHO OVERSEES YOU:
The Data Governance Analyst will report directly to the Development Jr Manager
WHO YOU OVERSEE:
Currently, the Data Governance Analyst does not oversee anyone
WHERE IT ALL GOES DOWN:
The Data Governance Analyst is a consultant position and will wor remotely from a home office space
WHEN THE MAGIC HAPPENS:
This is a 1099 Consultant role that will be around 10-20 hours a wee
HOW MUCH:
20-30 per hour based on experience
AN IMPORTANT NOTE BEFORE APPLYING TO US:
All of the new hires at LiveGlam will begin at the associate level, regardless of what position was applied for. Our organization loos to hire the BEST of the best and we focus on finding candidates who are a strong cultural fit. We have a 3 month 'Discovery Period' in place that allows us to get to now each new hire better and assess their sill set. If you are applying for a management-level position, you will be part of a different Discovery Period for each step of the ladder.
*** Disclaimer***
This information is not for use by any unauthorized person/ site and is only to be posted by LiveGlam affiliates.</t>
  </si>
  <si>
    <t>Warner Bros. Content Technology and Operations sees a Data Operations Analyst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 in a fast-paced environment, multitas,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staeholders from mareting,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worflows. Ability to analyze
data, create reports, and document processes/worflow diagrams. Problem-
solve and determine root causes in order to propose changes to existing
process or procedures.
Develop business scenarios and use cases for UAT and QA/QC testing for
integration and implementation in metadata management system.
The Essentials
Bachelor s Degree required.
Experience in operations and project management.
Experience with master data management discipline preferred.
nowledge of project management, team collaboration and documentation
software, e.g. Atlassian Jira, Confluence, Trello, Slac, etc. a plus.
Proficient in MS Office Suite (Excel, PowerPoint, SharePoint, etc).
Deep analytical sills who can as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sills and the ability to multi-
tas many projects.
Strong ability to communicate with technical and non-technical audiences.
Strong organization sills, project management sills a plus.
Must be an advocate for quality.
Must be detail-oriented.
Must be comfortable woring with a reasonable level of autonomy after
instruction.
Must be able to communicate effectively and tactfully with all levels of
personnel, both in person and on the telephone.
Must be able to facilitate business process discussions with groups of 5-
10 people.
Must be able to organize and schedule wor effectively.
Must be able to wor well under time constraints.
Must be able to handle multiple tass with changing priorities,
communicating changes in scope and schedule to all parties concerned.
Must be service-oriented.
Must be able to maintain confidentiality.</t>
  </si>
  <si>
    <t>Data Analyst
Online Retailer
Torrence CA
Our client is currently seeing an outstanding data analyst with extensive data analytics experience to wor in the newly built Data Science team. The candidate will be responsible for analyses of large amount of data from different scopes of business, developing new dashboards and improving existing reports. The role involves a tight collaboration with many departments including Supply Chain, IT, Pricing, Merchandising and C-level managers. The ideal candidate is a highly data-driven individual with great communication sills.
You Will
Develop forward-thining strategies for gross margin optimization;
Use statistical methods to analyze data and generate useful business reports;
Identify and recommend new ways to cost optimization by streamlining business processes;
Continually evaluate sales data and develop data-driven decisions;
Wor with other departments to outline specific data needs for each business method;
Develop and maintain reporting that adapts to changing business needs;Extract, clean, and validate large amounts of data.
You Are
Master‚Äôs degree in a quantitative field;
At least 2 years of professional experience in data analytics;
Highly proficient sills: SQL, Python (pandas), Excel, data visualization tools (e.g. Tableau, matplotlib), NoSQL nowledge is preferred;
Outstanding strategic thining and analytic sills;
Demonstrated ability to synthesize facts and insights into concrete, actionable recommendations;
Excellent communicator, both verbal and written, with the ability to influence at all levels of the organization;
Results-driven with a desire to wor in a fast-paced environment;
Detail-oriented with a lot of patience in analyzing data;
Strong organizational, planning, and time management sills.</t>
  </si>
  <si>
    <t>Provide project analytical support to chemical safety management program, including but not limited to the following activities: a. Process requests for chemical product approvals including uploading the request form and safety data sheet into a Sharepoint database and notifying the reviewers of pending requests. b. Uses the SAP Master Data Governance System to request material codes for approved chemical products. c. Maintains the SCE catalog in the chemical management database, including entering new products, adjusting inventories, updating existing products and the vendor reports. d. Update the chemical management database in response to reports from SAP Master Data Governance. e. Maintain the Consumer Products list. 2. Provide project analytical support to Automated External Defibrillator (AED) program, including but not limited to the following activities: a. Support inspection compliance by providing monthly analytic support (run and analyze reports) and resolve issues related to non-compliant AED's (follow up communications with AED users) b. Support in development of AED related job aids as needed 3. Provide project analytical support to various health and safety programs, including, but not limited to, development of presentation materials, tracing of action item completion, development and maintenance of SharePoint sites.
Job category
Branch
Pay rate
Posted date
12/5/2018
Job ID
Job type
MS Office Sills
Strong written communication sills
Highly organized and attentive to detail.
Ability to document processes in a clear and precise manner.
Ability to manage multiple tass and assignments.
Able to wor independently with a minimum of supervision.
Able to wor well within a team.
Pluses:
Familiar with Sharepoint and how to administer databases in Sharepoint.
Familiar with SAP data systems and how to use them</t>
  </si>
  <si>
    <t>The Opportunity Ahead
As a Data Analyst within the Respawn team you will play a ey role in analyzing our operational data to improve our Quality Verification (QV) strategies. You will be a sharp, curious, and analytic individual who has a passion for diving into data to solve business problems. Your insights will influence how we build and verify the quality of our games.
What a QV Data Analyst does at Respawn
Receives questions from clients, understands the questions, and determines the data needed to find the solutions.
Conducts analysis using statistical software, databases, spreadsheets, and reporting tools.
Designs, evaluates, and monitors ey metrics.
Develops and maintains scripts and queries to import, clean, transform, and augment data.
Builds live data dashboards complete with user documentation.
Designs and develops statistical analysis models for hypothesis testing, prediction, or inference.
Performs quality assurance to ensure accuracy and consistency for the information being delivered.
Presents analysis conclusions to clients in a clear, understandable, and valuable way.
Communicates clearly (and as often as needed) with team members and business partners.
Our Next Data Analyst needs
Experience:
1-3 years of wor experience in an analytical role
Tools:
Performs data analysis using MS Excel or other similar tools with a high degree of proficiency.
Visualizes high readability data insights using software tools lie Power BI, Tableau, or Excel.
Understands well how data is stored in databases and can write fast and reusable SQL code to retrieve it.
Writes efficient Python or R code to answer data analysis questions with a high degree of confidence.
Understands the requirements of Agile/Waterfall process and adjusts their wor as needed.
Sills:
Very good foundation of math and statistical nowledge including an understanding of probability, correlation, regression, classification, and the development of statistical models.
Exceptional problem solving, creative thining, and analytical sills.
Ability to initiate and maintain close collaborative partnerships with coworers and staeholders.
Ability to tae ownership of projects and loo for new problems to solve and new concepts to implement.
Quic learner with an innate desire to continually learn, adapt, and develop abilities.
Sillful communicator who is not afraid to as questions and brings new insights to light.
Professionalism in woring with clients and woring in a team environment.
Education:
Bachelors degree in a technical field (e.g. Computer Science, Statistics, Engineering, Mathematics, Economics etc.) and/or successful completion of post-secondary level Math and Statistics courses</t>
  </si>
  <si>
    <t>Grow your career at Cedars-Sinai!
Come join us and find out why
Cedars-Sinai has been raned as one of the top 100 best places to wor in IT as
raned by 2018 Computerworld Magazine for the 10th year in a row!
The Enterprise Information Services (EIS) team at Cedars-Sinai understands that
true clinical transformation and the optimization of a clinical information
systems implementation is fueled through the alignment of the right people,
processes and technologies.
What will I be doing in this role?
The Data Intelligence Analyst II wors with end-user requests to document moderately to complex business requirements, data definitions, business rules, and data quality requirement in support of enterprise data intelligence projects. Creates specifications for reports and analysis based on business/clinical needs and data elements required or available. Produces data sets, reports, ad-hoc requests, dashboards, etc. Conducts data analysis in support of a variety of analytic solutions. Provides quantitative and qualitative data analysis and reporting of patterns, insights, and trends to decision-maers. Analyzes complex problems and issues using data from internal and external sources. May provide consultation to users and lead cross-functional teams to address data and analytic issues. Provides quantitative and qualitative data analysis and reporting of patterns, insights, and trends to decision-maers. Analyzes complex problems and issues using data from internal and external sources. May provide consultation to users and lead cross-functional teams to address data and analytic issues.
Job Responsibilities:
Triages intae of data requests and sees understanding of business need.
Applies nowledge of healthcare and critical thining sills in the analysis of business request and maes recommendations for solution/s to solve challenges.
Provides moderately complex to complex report and data analysis with the help of more senior team members, vendors, and/or other EIS department contacts.
Provides quantitative and qualitative data analysis and reporting of patterns, insights, and trends to decision-maers.
Wors closely with application teams to understand worflow, documentation standards and potential gaps. Maes recommendations for closing gaps.
Gathers clear and concise requirements for basic to medium complexity requests, interprets the findings and translates the information into a documented business specification for report development.
Documents specifications in an organized manner, demonstrate nowledge of understanding request, tools that can be applied and developed to present to the requestor.
Wors closely with report developers (including Enterprise Data Warehouse and other reporting teams)to ensure understanding of data models and design of output.
Performs data scrubbing, troubleshooting and quality checing prior to delivery of results.
Demonstrates collaboration across application areas and wor groups. Must demonstrate a woring understanding of fundamental project management methodologies and components of project life cycle.
Proactively communicates with project management to prioritize worload and potential riss or delays. Tracs issues and provides solution-oriented escalation to project leadership.
May be independently responsible for completing tass/assignments depending on size of project, including status reporting, requirement gathering, project scoping, vendor research, project planning, documentation, resources planning, and impact analysis. Demonstrate a woring understanding of fundamental project management methodologies and components of project life cycle.
Manages low to medium complexity projects. Collaborates with team members as needed.
Performs woring level process and requirement analysis, including process mapping though current flow charts, documents, future needs/plans, requirement elicitation, staeholder analysis, and specification gathering in support of team projects and small/medium managed projects.
Demonstrates a strong understanding of report analysis and development, and applies expertise to help meet customer goals and outcomes.
Provides quantitative and qualitative data analysis and reporting of patterns, insights, and trends to decision-maers.
May be independently responsible for completing tass/assignments depending on size of project, including but not limited to status reporting, requirement gathering, project scoping, vendor research, project planning, documentation, resources planning, and impact analysis. Must demonstrate a woring understanding of fundamental project management methodologies and components of project life cycle.
Manages low to medium complexity projects. Collaborates with team members as needed.
Demonstrates a strong understanding of report analysis and development and applies expertise to help meet customer goals and outcomes.
Trains end-users and staff as necessary.
Develops to demonstrate a strong understanding of build concepts, Epic migration paths, change control process/governance and ticet management process.
May serve as the central point of contact for smaller/medium complex projects. May independently wor with external vendors in support of team projects, as well as resolving new issues, and coordinating patches/upgrades within assigned areas.
Demonstrates collaboration across project borders with other teams. Thins outside the box and proposes practical solutions to issues. Provides oversight and project management to assigned tass.
May contribute to strategy discussions by identifying options with associated pros and cons with team member.
Teamwor/Customer Relation Responsibilities:
Collaborates to problem solve and mae decisions to achieve desired outcomes
Establishes effective woring relationships with cross-functional team(s)
Cultivates and maintains strong customer relationships and rapport with staeholders and/or client groups
Education:
Bachelor's Degree
Experience:
3 years Experience woring with healthcare information management systems and/or clinical operations experience.
Some project management experience.
Experience writing SQL statements and accessing relational database system.
Excellent experience in Microsoft Office including woring nowledge of spreadsheets, presentation, and word processing.
Experience with analytic business intelligence tools such as Crystal, Business Objects, SAS, and Tableau.
3 years Epic certified in relevant module/s.
Strong technical proficiency in Reporting Worbench and Radar build.
Able to independently analyze basic to moderately complex Clarity report requests, Reporting Worbench and Radar build requests with assistance if needed.
EPIC Certification Required</t>
  </si>
  <si>
    <t>Req ID: 35181
Experience Level: Professional
Come grow with us
At Capital Group, how we wor is defined by shared values that include absolute integrity, respect and collaboration. But its more than that. Its smart and highly driven people united in purpose to serve our investors and one another.
Bring your energy and unique perspective to Capital and youll have the opportunity to grow with us professionally, personally, and financially. Youll be part of a team that genuinely cares about helping you succeed. Youll wor alongside talented colleagues, many of whom build long careers while progressing through multiple roles, establishing lifelong friendships and maing a difference in our communities. In return for your contributions, youll receive premier compensation and benefits, and a company-funded retirement plan that rans among the most generous.
COVID-19 Hiring: We recognize how challenging it is to start a new role with a new company during this uncertain time. Our HR team and hiring managers are here to support you every step of the way. During the pandemic, weve transitioned to a wor-from-home environment until further notice. All of our recruiting and onboarding activities are virtual. We encourage you to discuss Capital Groups response to COVID-19 throughout your recruiting process.
As a Maret Data Analyst, youll play a ey role in liaising between Capital Group business units and external vendors to obtain the most cost-effective solutions to meet our business needs. Youll manage ongoing vendor relationships, participate and/or help lead negotiations for services. Youll participate in robust product analysis, provide recommendations and solutions, conduct cost benefit analysis, and help with implementation, application support, and training. Youll partner with groups lie finance, legal and compliance for budget management, compliance reviews, and data security oversight. Youll be part of a highly specialized team doing impactful wor to support our investment professionals and research associates in their process. Youre up for a challenge. Our environment is fast-paced, and no two days are the same.
Qualifications:
You have a bachelors degree in finance, economics, business or relevant field of study and 3 years of experience in financial services.
You have woring nowledge in various financial and maret data tools such as Bloomberg, FactSet, Morningstar, MSCI, Refinitiv, and S&amp;P.
You have experience in vendor negotiations, billing practices and fee models.
Youve always considered yourself intellectually curious and analytical. You lie digging into the numbers, coming up with solutions, and have a een eye for identifying trends.
You understand the importance of building trusting relationships with groups within and outside of the organization.
You thrive in team settings. You as great questions, bounce ideas off others, and proactively share your perspective.
Company Overview:
Founded in 1931, Capital Group is one of the worlds largest and most trusted investment management companies and home to the American Funds. We manage more than US1.7 trillion in assets, and our 7,500 associates mae our clients their first priority every day. When we do our job right, millions of investors around the world fulfill their dreams and financial goals, from home ownership and higher education, to a comfortable retirement. Our long-term investment results and outstanding service set us apart from our competitors, while our worplace sets us apart from other employers.
We are an equal opportunity employer, which means we comply with all federal, state and local laws that prohibit discrimination when maing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staling or any other characteristic protected by federal, state or local law.
#GD-IG</t>
  </si>
  <si>
    <t>Req ID: 177767
The Job
Warner Bros. Content Technology and Operations sees a Senior Analyst for our Data Governance team. The Senior Analyst will be responsible for performing complex business systems analysis for enterprise master data applications across Warner Bros., Warner Media, and external data sources. The Analyst will be analyzing heavy data sets across many data sources to contribute to the successful development and implementation of projects involving data creation, clean-up, testing of new data tools and/or functionalities. The role is also responsible for identifying areas for improvement in product metadata enrichment and data cleansing across Warner Bros. (including Theatrical, TV, Home Entertainment, Games, DCE, Consumer Products, etc.), across Warner Media, and across AT&amp;T. Additional areas of responsibility include understanding, identifying and documenting business process and functional requirements. This role will wor closely with the Data Governance Operations and Data Engineering teams to connect insights from data analyses to execution of technical system implementations and improvements.
The Daily
Review, organize and analyze large data sets across WB studio systems to provide actionable insights to improve system implementations, data flows and/or operational processes.
Build dashboards and reports to monitor and analyze system data quality and alert the team of issues. Monitor overall delivery of data to supported teams and assist with troubleshooting when needed. Support data quality practices, identify discrepancies, anomalies and flaws in the data, and communicate findings to the team.
Collaborate with project leads for system enhancements. Collaborate to develop the business scenarios for testing. Review and approves Test Plans with a focus on Integration, Regression and User Acceptance testing. Provide feedbac to help design and implement process and tool improvements/enhancements.
Audits business processes after implementation to ensure it is operating as designed. Collaborate with data engineering team to performance extensive data validations on iterative data model changes or new data ingestions.
Support documentation of data flows, operational processes, and migration of documentation into team collaboration tools.
The Essentials
Bachelors degree and/or equivalent wor experience
Masters Degree a plus.
6+ Years of experience in reporting, analytics, and/or business intelligence systems.
Proven trac record of analyzing data to improve products, systems and businesses.
Strong now in business intelligence and reporting tools and capabilities, e.g. SAP Suite, Google or Adobe Analytics, Microstrategy, IBM Suite, Oracle Suite, Tableau, Looer, Qli, Sigma Computing, Microsoft Power BI, etc.
Strong SQL nowledge and ability to write complex queries from relational databases, e.g. MS SQL Server, MySQL, Oracle DB, MemSQL, AWS RDS, Aurora, Snowflae, etc.
Experience with master data management discipline preferred.
Extremely organized and strong nowledge of project management, team collaboration and documentation software, e.g. Atlassian Jira, Confluence, Trello, Slac, etc.
Strong communication sills and the ability to synthesize complex data sets to clear, actionable insights.
Deep analytical sills who can as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sills and the ability to multi-tas many projects.
Strong ability to communicate with technical and non-technical audiences.
Strong organization sills, project management sills a plus.
Must be an advocate for quality.
Must be detail-oriented.
Must be comfortable woring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 effectively.
Must be able to wor well under time constraints.
Must be able to handle multiple tass with changing priorities, communicating changes in scope and schedule to all parties concerned.
Must be service-oriented.
Must be able to maintain confidentiality.
177767</t>
  </si>
  <si>
    <t>AMAZING INDIVIDUALS WORING FOR POSITIVE PEOPLE at AIDS Healthcare Foundation!
Does the idea of doing something that really maes a difference in people‚Äôs lives while being well-compensated intrigue you? Are you looing to wor for an organization that encourages growth and success from each and every one of its employees?
If so, AIDS Healthcare Foundation is the place for you!
Founded in 1987, AIDS Healthcare Foundation is the largest specialized provider of HIV/AIDS medical care in the nation. Our mission is to provide cutting edge medicine and advocacy, regardless of ability to pay. Through our healthcare centers, pharmacies, health plan, research and other activities, AHF provides access to the latest HIV treatments for all who need them.
AHF‚Äôs core values are to be:
‚Ä¢ Patient-Centered
‚Ä¢ Value Employees
‚Ä¢ Respect for Diversity
‚Ä¢ Nimble
‚Ä¢ Fight for What‚Äôs Right
STILL INTERESTED? Please continue!
Housed in Human Resources, but reporting to Contracts Administration, The Ryan White Analyst contributes to AHF's mission by assisting is a cross-functional capacity to meet the administrative needs and demands of AHF Ryan White contracts.
Under the joint guidance and direction of the Contracts Administration, Grants, HR, Payroll and IT departments, in this role you will be responsible for compiling, collecting, organizing, analyzing and disseminating required documentation and information needed for programmatic, administrative and financial reporting, invoicing, grant solicitations, and audits/site visits. Such documentation includes, but is not limited to payroll support, time and effort reporting, clinical and financial data to support expenditures and/or program goals. In this position, you will also query data, download files from county systems, import data, produce reports and articulate/explain results, issues and exceptions as they arise.
As a Ryan White Analyst, you will use your technical abilities to successfully navigate different systems that inform grant/contract related needs and assist with any direct or indirect grant and contract functions.
As a team member based in Los Angeles, you will wor closely with staff across the country to ensure a full and comprehensive system is in place that allows for continuity, when applicable, across programs.
This role adds value to AHF and the Contracts Department by assisting and contributing to an evolving grants contract management infrastructure.</t>
  </si>
  <si>
    <t>aiser Permanente, CVS Health, Walgreens</t>
  </si>
  <si>
    <t>Who we are
Lucy Day Entertainment, Inc. is a startup based in Los Angeles, CA. Our mission is to impact lives for the better by creating winning moments for anyone.
With our first product, Lucy Day, we reimagined the lottery. Lucy Day is a top 10 free app on the Google Play Store with over 10 million installs. Since 2015, we‚Äôve paid our players over 8 millions ‚Äî all without ever taing a dime from our players.
We‚Äôre looing for intelligent people to join our team in building out Lucy Day and our exciting new products from the ground up.
What you'll do
First and foremost, our team is intrinsically motivated and driven. We encourage each other to be curious, experiment and as for help. Everyone has a voice - it‚Äôs who we are as a team, and it‚Äôs how we build great products.
At Lucy Day, we wor closely with a nimble team to push the envelope toward outstanding user experiences. As the Data Analyst you will be responsible for analyzing our Lucy Day data by woring with our team as you develop, test, and create scalable data warehouses and pipelines for the first version of the product and ongoing product development.
Responsibilities
Define and implement business metrics and PIs and deliver actionable analyses
Own the design, development, and maintenance of ongoing metrics, dashboards, analyses, and roadmaps
Partner closely with the leadership, Product, and Tech teams to drive product decisions
Design and analyze A/B multivariate tests to drive PI improvement
Build high-impact dashboards and analytic tools to increase visibility on our data
Wor closely with the Product, Data Science &amp; BI teams to design, build &amp; test end-to-end solutions.
And other duties as assigned
Qualifications
Bachelor‚Äôs Degree in a field such as Computer Science, Electric engineering or equivalent wor
5+ years of experience in data management or analysis
5+ years of experience with SQL
Experience woring with large data sets
Experience woring with a Business Intelligence tool (Periscope, preferably)
Self-starter attitude and able to wor independently as well as in a team environment
Benefits
Medical, Dental, and Vision Insurance
Flexible wor hours
Unlimited PTO Policy
Daily lunches and snacs
Regular team outings
Performance bonuses
Competitive compensation
Wor in a startup culture with people that are as driven as you
Career growth
There‚Äôs a lot of flexibility and growth opportunity at Lucy Day. You‚Äôll wor one-on-one with your coach/mentor to set and reach goals, find new opportunities, and grow professionally and personally. At a minimum, you‚Äôll have a meaningful impact on popular and highly visible products, influence new products, become familiar with new technology, and be able to demonstrate the results of your wor.</t>
  </si>
  <si>
    <t>POSITION INFORMATION
This examination will remain open until LACERA's hiring needs are met, and is subject to closure without prior notice.
EXAMINATION INFORMATION: Examination Number: 9-0457-M, Job Bulletin Number: 20-07
TYPE OF RECRUITMENT: Open Competitive Job Opportunity
The Los Angeles County Employees Retirement Association (LACERA) is looing for an experienced Java Developer to join our Member Applications Development Team. This position in the Systems Division requires an experienced developer to fill a role in the continued development of our Pension Administration System (PAS). This System incorporates state of the art enterprise architecture, relational databases, security, system monitoring, document imaging, worflow, and case management.to support LACERA's business goal and strategic plans. The successful candidate will be woring in an open collaborative environment to support Software Development Life Cycle (SDLC) activities to design/develop/test/debug/integrate/deploy/ maintain front-end, middle-tier, and bac-end components of our enterprise PAS.
What we do: LACERA administers and manages the 57+ billion retirement fund for the County of Los Angeles. We provide retirement, disability, and death benefits to eligible County Employees and their beneficiaries, and collect, deposit, invest, and manage retirement funds collected from the County, outside districts, and County employees. LACERA is one of the largest county retirement associations in the United States with over 156,000 members. Our membership is comprised of individuals from a diverse range of careers, age groups, and ethnicity ‚Äì all contributing to the greater welfare of Los Angeles County. Benefits include health insurance, annual leave, sic leave, retirement, paid holidays, and ride share program.
Benefits include health insurance, annual leave, sic leave, retirement, paid holidays, and ride share program.
LACERA Values: We wor together toward achieving our Mission through our shared Values.
Our Values include Professionalism, Respect, Open Communication, Fairness, Integrity, and Teamwor.
ABOUT THE POSITION
This position will be one of the team's lead developers reporting to an Information Technology Manager. This position will wor independently as well as collaborates with other developers, business analysts, system administrators, project management, contractors, and other IT technical staff. The position independently designs, develops, tests, and debugs new and existing Java code based on program specifications; analyzes the impact of changes to existing Java components; maes recommendations to improve existing systems and programs; communicates with business analysts, networ engineers, and systems management; and follows established configuration/ change management processes.
Vacancy Information: The current vacancy is in the Retirement Systems Division.
Wor Schedule: This full-time position is required to wor a 5/40 schedule (e.g. an eight (8) hour day, Monday through Friday) for at least the first twelve (12) months of employment.
EXAMPLES OF ESSENTIAL JOB FUNCTIONS
The following examples are intended to describe the general nature and level of wor performed by persons assigned to each classification. Depending on the assignment, duties may include, but are not limited to the following:
Analyzes and designs existing and proposed data processing systems which can be programmed and processed by computers, including conducting studies to determine the nature of the problems connected with automated wor processes.
Analyzes users requirements as stated in order to define more exactly what is needed, ascertains if sufficient information is available, identifies possible combinations of information or conditions which can affect the system or programming requirements.
Conducts preliminary feasibility studies to advise whether the desired end product can be produced by the computer equipment available.
Identifies the ind of records, files, and documents which are necessary to accomplish the substantive wor by computer means.
Performs systems maintenance wor in light of changes in legislation, regulations, or other basic requirements.
Develops overall plans to carry out the required processing which indicates what is to be done, by both computers and humans, at each stage in the processing of data.
Prepares related forms, procedures, rules, and instructions to govern the development, transmission, and use of data necessary to achieve the desired wor products.
Checs proposed plans, instructions, and procedures with users to insure that systems devised are acceptable to them, maes necessary adjustments to meet or remedy any omissions or deficiencies.
Coordinates the development of test problems and conditions to insure the adequacy of all manual and machine processes included in the system.
Charts or documents the system in the degree of detail required for presentation to management and for programming, participates in trial runs of new or revised systems, and suggests modifications of systems and programs to correct deficiencies involved.
Outlines for programmers the actions to be accomplished by the computer including specifications of the overall program structure in terms of component segments, sub-applications, modules, or machine runs; how these wor together to produce the desired end product; and how these differ from actions to be performed by employees.
May be required to perform other duties as assigned.
REQUIREMENTS
SELECTION REQUIREMENTS
Three (3) years of recent progressively responsible full-time experience within the last five (5) years performing coding, testing, and debugging of enterprise Java applications in a centralized IT organization*.
Centralized IT organization is defined by LACERA as that which is responsible, under the direction or guidance of a Chief Information Officer or Chief Technology Officer, for providing comprehensive IT services including analysis, design, acquisition, and/or development, implementation, maintenance, or support of information systems; and in which the wor performed is in direct relationship to the IT requirements and initiatives of the overall company or major organization unit.
LICENSE:
A valid California Class C Driver License or the ability to utilize an alternative method of transportation when needed to carry out job-related essential functions.
PHYSICAL CLASS:
2 - Light.
ADDITIONAL INFORMATION
DESIRABLE QUALIFICATIONS:
Graduation from an accredited college or university with a bachelor's degree in Computer Science, Computer Information systems, or a related field
Experience programming and debugging enterprise Java applications using:
Eclipse based development tools
EJB, JSF, Web Services, XHTML, JavaScript
JBoss or WebSphere
Red Hat Linux
Ant/Cruise Control, Maven, Gradle, Jenins and/or Team City
Experience testing applications with automated testing tools
Experience developing applications for baning, insurance, and retirement processing
To receive credit for the above desirable qualifications, your application must clearly describe your experience.
nowledge of: Java application testing and testing tools; Java application servers such as JBoss or WebSphere, Red Hat Linux; Eclipse-based development tools; EJB, JSF, Web Services, XHTML, and JavaScript; Ant/Cruise Control, Maven, Gradle, Jenins and/or Team City; systems design and concepts; technology trends and innovations; correct English usage, grammar, spelling, punctuation and vocabulary; interpersonal sills using tact, patience, and courtesy; consulting and customer service sills; system design concepts and administration; and Microsoft Office applications including Excel, Outloo, and Word.
Ability to: Write, test, and debug new and existing Java code; troubleshoot or escalate issues; analyze and mae recommendations; integrate and support an Eclipse-based development environment; communicate clearly and effectively, orally and in writing; develop and use collaborative relationships to facilitate the accomplishment of wor goals; develop and sustain productive relationships with public and staff; understand and follow oral and written directions and established processes; provide leadership; wor with minimum supervision; eep current with developments and trends in areas of expertise; learn new sills as needed; establish and maintain effective woring relationships with other staff internally and externally; determine the impact of infrastructure changes to applications and tae steps to ensure stability and availability; operate a personal computer utilizing Microsoft applications such as Word and Excel; and mentor and train others.
Those applicants, who meet the Selection Requirements AND most closely match the desired qualifications, will be invited to participate in the examination process.
EXAMINATION CONTENT: This selection process will consist of:
Part I: A qualifying evaluation of application information and the desirable qualifications.
Only the highest qualified applicants as determined under Part I, will be invited to continue in the selection process under Part II.
Part II: An Appraisal (Oral) Interview weighted 100%.
The appraisal (oral) interview will assess the applicant's nowledge, experience, and general ability to perform the essential functions of the position.
Those candidates which are determined eligible for hire under the Los Angeles County's Civil Services Rules may be invited to the selection process which may be comprised of a selection interview and/or job related assessments.
CANDIDATES MUST ACHIEVE A PASSING SCORE OF 70 OR HIGHER ON THE WEIGHTED PORTION OF THE EXAMINATION IN ORDER TO BE PLACED ON THE ELIGIBLE REGISTER.
EXAMINATION NOTIFICATIONS: All selection invitations (e.g. oral, performance, written, etc.) and/or special notices will be sent to candidates via email to the email address provided on the official application only. Ensure your email address is correct at the time of filing. Allegations of not receiving the email notification to the email address provided on the official application will not be considered an acceptable reason to authorize an early or late examination administration.
All other notifications (e.g. Notice of non-acceptance, Notice of Results, etc.) will be mailed via United States Postal Services (USPS) to the mailing address provided on the official application. Test scores/results cannot be given over the telephone.
Allegations of not receiving notifications sent via USPS to the mailing address provided on the official application cannot be considered to authorize an extension of appeal rights.
To ensure that our emails are not filtered into your "jun" or "bul" folder, please add governmentjobs.com and lacera.com to your list of trusted senders.
DO NOT select "Off" under Email Preferences within your profile or clic "Unsubscribe" on our notices if you would lie LACERA to notify you regarding your application status, test schedules, and other important information pertaining to your candidacy for this position. Moreover, please
add cchan@lacera.com and info@governmentjobs.com to your email address
boo and to the list of approved senders to prevent email notifications from being bloced or filtered as spam/jun/clutter email from your email provider.
LACERA will not consider allegations of not receiving the email notification as an acceptable reason to authorize a reschedule or late exam administration.
ELIGIBLE INFORMATION: The names of candidates receiving a passing grade will be placed on the eligible list/register in the order of their score group for a period of six (6) months following the date of promulgation.
APPLICATION AND FILING INFORMATION:
Application must be submitted online. Applicants can chec the status of their applications at anytime by logging into their account on www.governmentjobs.com
The acceptance of an employment application depends upon whether or not an applicant has provided adequate information that clearly demonstrates meeting the Selection Requirements for the position as stated above. Please complete the application and supplemental questionnaire thoroughly and completely. Information provided in the supplemental questionnaire must be reflected in the application to be considered.
Failure to provide complete information on the employment application and on the supplemental questionnaire will impact the assessment of an applicant's qualifications and acceptance in the selection process.
Applications submitted without the complete wor history and the supplemental questions completed in their entirety will be rejected as incomplete. "See application" or "See resume" or copy and paste of wor experience is not sufficient or qualifying responses.
Resumes will not be accepted in lieu of the completed application or supplemental questionnaire.
In the space provided for education, include the names and addresses of schools attended, and number of credits, degree, and/or certificate(s) earned.
In order to receive credit for any college course wor, or college degree, such as an Associate, Bachelor, Master, Doctorate degree, or for completion of a certificate program, you must include a legible copy of the official diploma, official and/or unofficial transcripts, or an official letter from the accredited institution which shows the area of specialization or official certificate(s) at the time of filing or within ten (10) business days from application submission date.
Applicants must provide the appropriate attachments during application submission, email the documentation to humanresources@lacera.com, or fax a photocopy of the required documents to (626) 564-6699 within ten (10) business days of filing. Please include the examination title and number on the documentation.
Failure to provide the appropriate documentation may result in your application being rejected as incomplete and will be removed from consideration.
Your employment history should be listed in order beginning with the most recent.
For each job held, provide the name and address of your employer, your job titles, beginning and ending dates, description of wor performed, salary earned, and reason for leaving.
If you have wored in more than one position for one employer, list each job title and/or area of assignment separately on the application to demonstrate your experience in various assignments/occupational areas.
Part-time experience will be evaluated on the basis of its fractional equivalent of a 40-hour worwee.
All required experience must be paid.
This position may require woring evenings, weeends, and holidays.
TO APPLY ONLINE GO TO: www.lacera.com and clic on the Careers lin.
Faxed, emailed, or hardcopy (paper) applications will not be accepted.
COMPUTER AND INTERNET ACCESS AT PUBLIC LIBRARIES: For candidates who may not have regular access to a computer or the internet, applications can be completed on computers at public libraries throughout Los Angeles County.
Candidate(s) who complete examination process with acceptable results will be considered by the Department hiring authority. Upon an offer of employment, a comprehensive bacground investigation will be conducted, which includes verification of experience, and/or education, credit history, and fingerprinting through the California Department of Justice and the Federal Bureau of Investigation.
BACGROUND CHEC: Except for a very limited number of positions, Candidates will not be ased to provide information about conviction history until they receive a contingent offer of employment. LACERA will mae an individualized assessment of whether or not a Candidates' Conviction History has a direct or adverse relationship with the specific duties of the job, and consider potential mitigating factors, including but not limited to; evidence and extent of rehabilitation, recency of the offense(s), and age at the time of the offense(s). If ased to provide information about conviction history, any convictions or court records which are exempted by a valid court order do not have to be disclosed.
IMPORTANT NOTE: Please note that all information included in the application materials is subject to verification at any point during the examination and hiring process, including after an appointment has been made. Falsification of any information may result in disqualification or rescission of appointment.
Using verbiage from the Classification Specification, Selection Requirements, and/or Desirable Qualifications serving as your description of duties or responses to the supplemental questions will not be sufficient to demonstrate that you meet the requirements. Doing so may result in your application being incomplete and you may be disqualified. Applications may be rejected at any stage of the examination process.
Requests for accommodation: humanresources@lacera.com
Teletype Telephone: (800) 899-4099
Department Contact Name: Connie Chan
Department Contact Telephone: (626) 564-6000 extension 3580
Department Email: humanresources@lacera.com
The Los Angeles County Employees Retirement Association (LACERA) recognizes excellence and performance by providing comprehensive and competitive benefit programs to its employees. Emphasis is directed toward offering you and your family a variety of benefits that help meet your needs and balance your career with your personal life. The main theme of all of the programs is flexibility.
These types of programs are made possible through Section 125 of the Internal Revenue Code and allows you to choose between nontaxable benefits, taxable cash and the best plan for you and your family. In addition, the County pays you a monthly "benefit allowance" to pay for these benefits.
LACERA offers three (3) cafeteria benefit plans. Each plan has different benefits and rates.
Options Benefit Plan - for Staff Members represented by SEIU Local 721.
MegaFlex Benefit Plan - for eligible Non-represented Staff Members.
Flexible Benefit Plan - for eligible Non-represented Staff Members.
As a participant of one of the above plans, you may elect the following benefits:
‚Ä¢ Medical Coverage
‚Ä¢ Dental Coverage
‚Ä¢ Group Term Life Insurance
‚Ä¢ Accidental Death &amp; Dismemberment Insurance
‚Ä¢ Health &amp; Dependent Care Spending Accounts
‚Ä¢ Medical Coverage Protection
‚Ä¢ Short-Term Disability ‚Äì for MegaFlex participants only
‚Ä¢ Long-Term Disability ‚Äì for MegaFlex participants only
Part-time employees (except worers in student positions) who wor an average of 30 hours or more per wee during a period</t>
  </si>
  <si>
    <t>Title: Data Analyst
Company: Arize Corporation
Location: Anaheim, CA
Job Type: Full-time
We are seeing a Data Analyst to join our team! One who will advise in business-wide decision maing based on data analysis.
What the Data Analyst needs:
BA/BS ‚Äì Bachelor‚Äôs Degree in Business Information Systems, Statistics, or related fields
1+ years‚Äô experience as a business data analyst
Technical expertise of data models, data mining and segmentation techniques
Experience using statistical modeling tools and methodologies to analyze datasets
Strong analytical sills with the ability to collect, organize, analyze, and disseminate significant amounts of information with attention to detail and accuracy
Adept at queries, report writing and presenting findings
What the Data Analyst will be doing:
Collect and interpret data then analyze datasets using statistical tools and techniques
Provide ongoing support and present findings to all internal departments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What we offer the Data Analyst:
Fully Covered Employee Medical, Dental and Vision Coverage
Company Paid Life/A&amp;D and LTD Insurance
Health and Dependent FSA
Generous Time Off Policy
401() Match
EAP
*Applicants must be authorized to wor in the U.S.
Arize Corporation is proud to be an Equal Opportunity Employer
All qualified applicants will receive consideration for employment without regard to race, color, religion, sex, national origin, disability, protected veteran status, or any other characteristic protected by law.
Job Type: Full-time
Benefits:
401()
401() Matching
Dental Insurance
Employee Assistance Program
Flexible Schedule
Flexible Spending Account
Health Insurance
Life Insurance
Paid Time Off
Retirement Plan
Vision Insurance
COVID-19 considerations:
This job may be on-boarded remotely and is considered a temporary position for the first 90-days. Afterwards, this role becomes permanent and may require attendance in the Anaheim, CA office.
Experience:
data analysis: 1 year (Required)
Education:
Bachelor's (Required)
Location:
Anaheim, CA 92806 (Required)
Wor authorization:
United States (Required)
Schedule:
Monday to Friday
Company's website:
arizehub.com
Wor Remotely:
Temporarily due to COVID-19</t>
  </si>
  <si>
    <t>As a Data Analyst, you will engage with business teams to define business questions, prepare and model data, and perform analyses with the purpose of understanding or drawing conclusions from the data. This role will join the Analytics Team and will wor closely to build, deploy and administer self-service analytics across business units. In this role, you will utilize the Plans diverse analytics tools to turn data into actionable insights with the goal of creating a data-driven culture across the organization.
Essential Job Functions:
Engage business teams to understand business challenges, define analytics questions and apply analysis techniques to generate data products including interactive reports and dashboards.
Wor closely with Analytics Team to deliver on ey analytics projects. This will include data provisioning, exploratory data analysis, data visualization and in some instances, machine learning and statistical modeling.
Wor with the team to implement organization PI‚Äôs while adhering to the Plans analytics process‚Äì from business understanding, data understanding, data preparation, data modeling, evaluation, and deployment; lead by example and by training business staeholders with varying technical and non-technical bacgrounds.
Design, enable and maintian trustee reporting, executive scorecards and cross-functional tactical reports on the Plans enterprise analytics platform.
Drive the adoption self-service analytics through the analytics platform for operational reporting across multiple departments including Finance Accounting, Participant Services, Eligibility,Claims and Pension departments.
Become front-line support the analytics platform and to handle related questions, issues and requests.
Understand data requirements required by consultants and provision the data in an efficient, traceable and secure manner.
Coordinate with consultants on research and analysis worload to build indepth understanding of projects and analysis outcomes; validate approach used and evaluate outcomes.
Continuously advance your sills and those of others on the team through discussions, wor assignments, training and mentoring.
nowledge, Sills, &amp; Abilities:
Strong ability to blend and wrangle data, create logical data models to be used as a basis for analysis.
Proficiency in using enterprise analytics platforms, data visualization tools‚Äì Tableau, Alteryx, ThoughtSpot, Business Intelligence solutions or equivalent.
nowledge of relational DBMS, specifically Oracle, and ability to script and execute SQL queries.
Understanding of the principles and tools of statistical analysis and machine learning is a plus.
Competencies:
Customer focus - Gains insight into customer needs; identifies opportunities that benefit the customer; builds and delivers solutions that meet customer expectations; establishes and maintains effective customer relationships.
Decision quality‚Äì Maes sound decisions, even in the absence of complete information; relies on a mixture of analysis, wisdom, experience, and judgment when maing decisions; considers all relevant factors and uses appropriate decision-maing criteria and principles; recognizes when a quic 80% solution will suffice.
Communicates effectively‚Äì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Ensures accountability‚Äì follows through on commitments and maes sure others do the same; acts with a clear sense of ownership; taes personal responsibility for decisions, actions, and failures; establishes clear responsibilities and processes for monitoring wor and measuring results; designs feedbac loops into wor.
Instills trust‚Äì follows through on commitments; is seen as direct and truthful; eeps confidences; practices what he/she preaches; shows consistency between words and actions.
Minimum Qualifications:
Bachelor‚Äôs Degree in Computer Science, Information Systems, or other related field as well as equivalent wor experience.
Minimum 5 years in a quantitative data analytics role with emphasis on data preparation and analysis.
Requirements
Inspired to perform without outside help
Inspired to perform well by the chance to tae on more responsibility
Inspired to perform well by the completion of tass
Inspired to perform well by the ability to contribute to the success of a project or the organization
Previous wor experience in the HealthCare industry preferred.
In a quantitative data analytics role with emphasis on data preparation and analysis.</t>
  </si>
  <si>
    <t>We have a
unique opportunity for someone to contribute their talents and strengths as a Data
Analyst.
A COMPANY TO BE PROUD
OF
urtzman
Carson Consultants LLC (CC), a Computershare company, is a leading
Restructuring claims, noticing, ballot and information agent responsible for
the distribution of client related notices, banruptcy claims administration
and creditor communications, including the hosting of case-specific websites and
call centers. CC has gained client and industry recognition for its
industry expertise, professional-level client service and proprietary
technologies.
At Computershare we invite you to share our vision and
commitment to excellence in everything that we do. Our 12,000 people around the
globe are entrepreneurial and innovative, serving 16,000 clients and customers
with precision and reliability because they count on us to deliver, every time.
Computershare (ASX: CPU) is a global maret
leader in transfer agency and share registration, employee equity plans,
mortgage servicing, proxy solicitation and staeholder communications. We also
specialize in corporate trust, banruptcy, class action and utility
administration, and a range of other diversified financial and governance
services.
Founded in 1978, Computershare is renowned
for its expertise in high integrity data management, high volume transaction
processing and reconciliations, payments and staeholder engagement. Many of
the world‚Äôs leading organizations use us to streamline and maximize the value
of relationships with their investors, employees, creditors and customers.
Computershare is
represented in all major financial marets and has over 12,000 employees
worldwide.
DIVERSITY IS A STRENGTH
Across our global team, we see
diversity as a source of strength. The more perspectives we have, the better
equipped we‚Äôll be to meet the demands of our diverse global customer base. We
want every person who joins out team, every customer and every supplier to feel
welcome. We are an Equal Opportunity Employer and believe in equality for
everyone, regardless of age, national or ethnic origin, sex, gender identity or
expression, race, color, religion, disability, sexual orientation, protected
veteran status or other characteristics protected be applicable law. That
applies throughout our company, around the world with no exceptions, regardless
of differences. We will hire, develop, reward, promote and retain people purely
on the basis of their talents, commitment, potential and the results they
achieve. We will wor hard to mae sure everyone is included within our
organization, removing barriers and obstacles to give everyone an equal
opportunity to succeed.
OUR VALUES
Our ey values ‚Äì Certainty,
Ingenuity and Advantage ‚Äì drive everything we do: you can count on us to
deliver with precision and reliability, every time. We loo beyond today‚Äôs
problems to find tomorrow‚Äôs solutions, focusing on finding new and better way
to unloc your competitive edge and help you achieve your business goals.
A ROLE YOU WILL LOVE
Wor in the
interesting and complex world of corporate restructuring and learn from one of
the top administrative-support providers in the country. We are currently
looing for bright and ambitious individuals to fill the position of Data
Consultant. As a Data Consultant, you will wor hand-in-hand with
lawyers, financial advisors and court employees to help administer large
corporate Chapter 11 reorganization cases. This position reports to Senior
Managing Consultants and the Vice President or Director of Restructuring.
WHAT
WE NEED FROM YOU
Interact and provide service for internal case teams,
clients, clients‚Äô counsel and other professionals.
Data gathering, formatting and management of databases,
including initial creditor matrix, service lists, claims registers,
Schedules/SOFA data, voting amount spreadsheets and voting tabulation
reports.
Review, reformat, input and export data for Schedules
of Assets and Liabilities and Statement of Financial Affairs.
Format service lists and merge files for complex
variable data mailings.
Review claims, perform claims reconciliation and
prepare and reformat various claims reports for internal and external
purposes.
Coordinate preparation of contract review databases,
including delegation of contract review, compilation of completed files
and review final wor product.
Advanced woring nowledge of and experience with
Microsoft Excel and Microsoft Access. Proficiency with other aspects
Microsoft Office, especially Outloo and Word. Woring nowledge of VBA and SQL
preferred.
Possess advanced technical sills to facilitate
creating financial models, databases, pivot tables, analytics, etc.
Ability to quicly learn and navigate proprietary
software.
Technical aptitude and ability to understand technical
and functional concepts quicly
Other duties or tass as assigned by management. May be
ased to wor and stay after regular wor hours.
Excellent attention to detail
Strong written and verbal communication
Energetic and self-motivated.
Possess good interpersonal sills and be able to wor
on a team.
Be able to thrive in a fast-pace and dynamic wor
environment.
Detail oriented, conscientious and reliable.
The noise level in the environment is moderate.
EY QUALIFICATIONS
To perform
this job successfully, an individual must be able to perform each essential duty
satisfactorily. The requirements listed below are representative of the
nowledge, sill, and/or ability required. Reasonable accommodations may be
made to enable individuals with disabilities to perform the essential
functions.
Education
and Experience
Bachelor's degree (B. A.) from four-year college or
university, preferably in Information Technology or Computer Science. One
to two years of experience in a related field.
Microsoft Excel Certification, Preferred
Travel Required
It is
expected that this position may include travel up to 10
of the time.
This is subject to change based on many factors, including business needs.
Language Ability
Ability to read/comprehend simple
instructions, short correspondence, and memos; write simple correspondence;
effectively present information in one-on-one/small group situations to
customers, clients, and other employees of the organization
Mathematical Ability
Ability to add and
subtract two-digit numbers and to multiply and divide with 10's and
100's. Ability to perform these operations using units of American money
and weight measurement, volume, and distance.
Wor Environment
The wor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environment is
typical of an open office environment.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Sedentary wor: Exerting up to 10 pounds of force occasionally and/or a
negligible amount of force frequently or constantly to lift, carry, push, pull
or otherwise move objects. Sedentary wor involves sitting most of
the time. Jobs are sedentary if waling and standing are required only
occasionally and all other sedentary criteria are met.
REWARDS
AS UNIQUE AS YOU
A choice medical insurance
plans designed to meet your needs
Dental &amp; Vision insurance
Life &amp; Disability insurance
Flexible spending and health
savings accounts
Employee Stoc Purchase Plan
Paid time off - You‚Äôll accrue 3
wees your first year!
Nine Holidays
1,000 Employee Referral
Program
Wellness programs
Matching 401()
Tuition Reimbursement
Baning and investments plans
Rewards and recognition
programs
Employee discounts for
wellness, auto &amp; homeowners insurance, wireless service and more‚Ä¶
To learn more, visit us at www.computershare.com/mycareer.
Your
career is waiting.
Computershare is an Equal
Opportunity Employer. Qualified applicants will receive consideration for
employment without regard to race, color, religion, sex, sexual orientation,
gender identity or expression, national or ethnic origin, age, disability,
protected veteran status, or other characteristics protected by applicable
law.</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</si>
  <si>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bf76awqnz7</t>
  </si>
  <si>
    <t xml:space="preserve">57-103 </t>
  </si>
  <si>
    <t>Apply now
Data Analyst
Irwindale, CA
1. Provide project analytical support to chemical safety management program, including but not limited to the following activities: a. Process requests for chemical product approvals including uploading the request form and safety data sheet into a Sharepoint database and notifying the reviewers of pending requests. b. Uses the SAP Master Data Governance System to request material codes for approved chemical products. c. Maintains the SCE catalog in the chemical management database, including entering new products, adjusting inventories, updating existing products and the vendor reports. d. Update the chemical management database in response to reports from SAP Master Data Governance. e. Maintain the Consumer Products list.
Provide project analytical support to Automated External Defibrillator (AED) program, including but not limited to the following activities: a. Support inspection compliance by providing monthly analytic support (run and analyze reports) and resolve issues related to non-compliant AED‚Äôs (follow up communications with AED users) b. Support in development of AED related job aids as needed
Provide project analytical support to various health and safety programs, including, but not limited to, development of presentation materials, tracing of action item completion, development and maintenance of SharePoint sites.
Job category
Branch
Pay rate
Posted date
12/5/2018
Job ID
Job type
MS Office Sills
Strong written communication sills
Highly organized and attentive to detail.
Ability to document processes in a clear and precise manner.
Ability to manage multiple tass and assignments.
Able to wor independently with a minimum of supervision.
Able to wor well within a team.
Pluses:
Familiar with Sharepoint and how to administer databases in Sharepoint.
Familiar with SAP data systems and how to use them</t>
  </si>
  <si>
    <t>Scale is a tech-driven,direct-to-consumer platform that develops and deploys cutting-edge consumer brands from concept to scale, efficiently, profitably and quicly. We are obsessed with perfecting our proprietary technology, processes and methodologies that allow for rapid growth, from inception to SCALE.
Together we have a lifetime of experience in health, nutrition, entertainment, advertising, creative, media buying, strategy, performance optimization, and leadership. We have achieved success that has resulted in thousands of lives changed and millions of dollars in revenue.
We are searching for a Mareting Data Analyst to join our growing Business Analytics team.
Use your data and analytical sills to help develop data and mareting models for existing and new products, new acquisition channels and retention mareting efforts. You will have the opportunity to collaborate with our awesome internal and external teams, such as finance, media buying, growth, development and 3rd party providers to assist with data collection and results tracing.
We are looing for someone with a natural ability to use data to better understand customer behaviour, and use those findings to improve business results including future forecasting, predictive analysis, subscription and retention.
Responsibilities:
Create and manage the company√¢s online BI tool, including dashboard planning and creation, using data from different data sources, such as our data warehouse and different API√¢s
Support all departments and teams in dashboard requests based on their business requirements and analytics needs
Conduct in-depth evaluation and analysis of different mareting efforts to help derive insights and recommendations
Analyze and aggregate the effectiveness of customer acquisition campaigns and retention efforts using a variety of sources
Gather information and examine web traffic, social media metrics, mareting campaigns and other activities that will design and create reports for a variety of staeholders
Present monthly, quarterly and yearly results to the executive team, as well as provide business insights and assist with strategic planning
Support the company√¢s ey projects and initiatives including data planning and PI tracing.
Collaborate with media teams to provide data insights and recommendations for optimization towards mareting goals, campaign ad spend, and campaign funnels across digital channels
Assist the analytics and development team with new PIs tracing, API connections, data structure for ey projects and database optimization
Develop predictive models and customers√¢ segmentation based on the business needs
Education Requirements:
Bachelor√¢s degree in business, statistics, math, IT or a related field
Experience Requirements:
Min. 3 years√¢ experience in a related field such as eCommerce, Digital Mareting or CPG
Excellent SQL and Excel nowledge and experience
Developed nowledged around Digital Mareting
Demonstrated experience with BI tools (Tableau, Sisense ,Qli and etc) for both dashboard design and data architecture
Demonstrated experience with statistical software would be an advantage
Why You Should Join:
At Scale you√¢ll be joining our existing team of silled and passionate professionals. We√¢re always trying to push the envelope with how we can use technology to drive business processes. We collect and process large amount of data to inform business decisions on a daily basis. We are constantly optimizing and improving the user experience we provide our customers.
If this sounds lie a challenge you are up for, we would love to hear from you!
What We Offer:
Competitive Salary
Medical, dental, vision and life insurance
401()
Paid parental leave
Gym membership
Generous paid time off (PTO)
Access to our √¢≈ìScaling Wellness√¢ program - mental health days, yoga sessions, daily meditation, fresh fruits and company provided snacs
Fun wor culture - monthly and quarterly staff events
Casual Dress
An amazing team to wor alongside !
Powered by JazzHR</t>
  </si>
  <si>
    <t>Sherman Oas, CA</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</si>
  <si>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writing/coordinating will help create and report descriptive statistics, conduct literature searches, independent research and summarize findings, coordinate project activities and communications among diverse groups of internal and external clients and team members, interpret study specifications, research findings and quantitative analyses for relevant audiences, prepare project reports, memos, presentations and proposals, deliver technical assistance and presenting findings to clients, and perform other duties as assigned.
Please note, this position is located in our Los Angeles, CA office. In-person interviews will tae place at our Burlingame, CA headquarters and candidates will have the opportunity to visit the Los Angeles office before maing a decision.
As we review your materials, we are looing for candidates who best exemplify the following qualifications:
Qualifications Required
Bachelor‚Äôs degree in a quantitative, public policy, or related field or equivalent relevant experience
Prior wor experience is not necessary
Good quantitative analytical sills
Good oral and written communication sills
Good organizational sills and strong attention to detail
Familiar with one or more of the following technical competencies: statistics programming, policy writing, research methods documentation, or project management
Able to demonstrate initiative, critical thining, and problem-solving
Able to wor in a team-oriented environment
Able to prioritize tass and meet deadlines in a fast-paced environment
Demonstrated aptitude and enthusiasm for learning
Qualifications Desired
Demonstrated interest in health and social policy
Any application without a cover letter will not be considered. Transcripts and writing samples are not required, however highly preferred and may be requested. We are excited to review your application and loo forward to seeing how you may best contribute to our wor.
Required Sills
Job Location
Los Angeles, California, United States
Position Type
Full-Time/Regular</t>
  </si>
  <si>
    <t>Are you passionate about helping people? Do you want to mae a difference in people's lives?
We embrace a culture of passion and dedication at Cedars-Sinai, and it‚Äôs part of the reason we‚Äôve been named one of the top ten hospitals in America‚Äôs Best Hospitals by U.S. News &amp; World Report. Now we invite you to join us. From woring with a team of exceptional healthcare professionals to using state-of-the-art facilities, you‚Äôll have everything you need to do something incredible‚Äîfor yourself, and for others.
Do you wor well in a large team environment where critical thining is essential?
Summary of Essential Duties:
Demonstrate a high level of business acumen and Collaboration sills across multiple teams to understand business needs, analyze complex data, and clearly communicate recommendations. Develop requirements for data-related projects and wor with the data team to see projects from start to finish.
Develop highly compelling visualizations and detailed elements for dashboards, PIs, reports and other deliverables in SQL, Tableau, Crystal Reports, OTBI, BI Publisher, OBIEE and set the trend in the reporting not following status quo.
Discusses business reporting requirements with staeholders. Conduct in-depth interviews with subject matter experts to fully understand the requirements and document business needs and convert them to technical specifications.
Provides data related technical support for business analyses by mining extracting and utilizing appropriate data from the data warehouse and various internal source systems through repositories and data marts/cubes on a regular and ad-hoc basis that assist in but is not limited to identifying and supporting quality improvement projects and initiatives, identifying and measuring outcomes to drive organizational efficiencies.
Trac issues with reports, including defects in object logic, schema logic, data quality problems and process errors. Understand complete reporting lifecycle to diagnose problems and escalate issues or barriers to success timely and appropriately
Formats data extracted from data warehouse into user friendly presentations complete with definitions and explanations of collection methods.
Provide accurate wor estimates and ensures optimal performance and follows best practice.
Enables and mentors the Core HR (HRIS) team to promote and mae data-driven decisions, baced by investigation and collaboration through data. Also, mentors jr analysts on development of reports, dashboards, IP‚Äôs etc.
Providing day-to-day Core HR (HRIS) functional/technical support to end-users, including data systems integrity, troubleshooting, and analyzing errors in reports.
Incumbent will be assisting with HCM future state reporting needs/analysis/testing.
Experience:
5+ Years Advanced nowledge/experience with Microsoft office, Statistical Software Programs and related reporting tools - Business Objects, OBIEE, BI Reporting, Crystal Reports, Tableau Tools.
6+ Years Advanced nowledge/experience with DB/SQL (all facets of the SQL Server Services group: Database Services, reporting services (SSRS), Integration Services (SSIS) and Analysis Services (SSAS)), SQL Developer, and relational databases and query/report writing. ETL, SFTP and Oracle SQL experience required.
5+ Years Experience with Lawson HR/Payroll, PeopleSoft and/or Cloud Technologies (i.e., Oracle HCM Cloud, Worday, SAP etc.) and have wored in the Healthcare and Human Resources arena.
5+ Years familiarity with functional HR systems processes, Data Warehousing and Data architecture experience. Demonstrate advanced understanding of the data warehouse discipline, including data laes, data mapping, data mining, data dependencies, structured and unstructured data, SQL, and ETL. X
Educational Requirements:
Bachelor's in Computer Science or equivalent; with some course wor in database management.
#Jobs-HERC</t>
  </si>
  <si>
    <t>A large privately owned global investor in Los Angeles is looing to add a junior silled individual to the team that is passionate about equity research. The firm has over 2bn in AUM that invests across a variety of asset classes and is nown for its strong performance.
The team is targeting individuals with 1-3 years of experience, ability to multi-tas, experience with spreadsheets, and currently lives and/or have close ties to the LA area. The compensation is extremely competitive.
Responsibilities:
Wor closely with PMs and team members to execute buys and sells of equity securities
Create outlines and reports to analyze trading strategies and maret conditions
Generate daily spreadsheets that ensure forward transactions are valued at the correct price and mature on the correct date
Construct trade programs that adhere to investment guidelines
Qualifications:
1-3 years of experience required
Programming sills preferred
Bachelors Degree required
Must be currently living in Los Angeles and/or have close ties to the area
Please apply in if you qualify!</t>
  </si>
  <si>
    <t>**This position is located in Irvine, CA. Relocation assistance is available.**
Looing for an innovative, creative, passionate, and fun company in OC? Then, let us introduce ourselves. We are MobilityWare and we mae fun for a living! Our mobile games have been rocing the app store since its inception and we regularly show up in top lists for most popular games. We recently reached over 350 million downloads across our portfolio of games!
We've been voted 2015, 2016, 2017 &amp; 2018 Best Places to Wor in Orange County by the Orange County Business Journal and OC Register! Headquartered in Irvine, CA., our flagship game, Solitaire, was released on the day the App Store opened in 2008. Other titles include Blacjac,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 closely with the DBAs, Mareting, and Monetization teams to create actionable insights.
Responsibilities
Create in-depth analyses, tools and dashboards to highlight the in-game behaviors that drive revenue activities and user retention
Wor with our mareting and product teams to deliver insights into user performance and mae recommendations that enhance the user acquisition activities
Wor as a ey member of the BI team to support in-game analyses including review of events captured, troubleshooting data discrepancies, and anomalies
Wor closely with the monetization team on continuous forecasting of various revenue models
Stay up to date on current and upcoming innovations and capabilities in the mobile gaming space
Qualifications
3+ Years Wor Experience in gaming, mobile gaming or lifestyle app analytics, including experience with building predictive models
Bachelors degree (advanced preferred) in a quantitative field such as Statistics, Math, Economics or in Computer Science with Modeling/Data Science coursewor
Advanced SQL sills
Familiarity with relational databases, MS SQL, data transformation, data mining, and ad hoc analysis
Experience with statistical inference and advanced analytics techniques (A|B testing, ANOVA, regression, decision trees etc.)
Understanding of basic Data Engineering principles lie ETL and data warehousing
Familiarity with customer data platforms (CDP) lie deltaDNA, LeanPlum, TreasureData etc.
Ability to wor productively with others in a highly collaborative manner
Why you should wor for us:
Awesome Pers: free lunch, free snacs, free drin, free Annual Company trip
Casual worplace - yes, flip flops and shorts are pretty much an everyday thing
Growth, growth, growth - we are growing and we would love for you to join us on the ride
We also want to tae care of our team so we've got profit sharing incentives, medical, dental (100% paid), vision (100% paid), Unlimited PTO/Vacation, life insurance (100% paid), and 401
Awesome office smac dab in the middle of OC and 2 minutes off the 5 freeway
Amazing talent: We've got some heavy hitters from the industry who embody both brilliance AND humility
_Indeed Hire and Mobilityware are woring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</si>
  <si>
    <t>Data Analyst | AcornsAt Acorns, we're building a financial wellness system that enables everyday Americans to save and invest every day. We are transforming the category and recruiting a team that is relentless at fulfilling our mission. The Acorns team comes together every day to deliver a revolutionary product to its customers, the up-and-coming. If you thrive in an environment where you can push yourself beyond all previous thresholds of possibility, come join us at Acorns.The Analytics team at Acorns leads data-driven strategies and decision maing across the company. We are seeing an Analyst with the ability and experience to help accelerate our continued growth. This position will wor closely with staeholders across the organization to define analytics requirements and create solutions that will accelerate the speed from questions to insights. You will use your analytical expertise to deliver and develop an end-to-end analytics process.You will be woring on a variety of projects. You thrive on woring in a fast paced environment, delighting your customers, and winning. You're a team player, committed to learning, developing your team, and yourself. You believe in setting the highest standards and woring hard as a team to reach them.Within 1 month, you will:* Introduce yourself and become integrated with the Acorns team.* Familiarize yourself with the business, metrics definitions, and data structures.* Complete training on analytics tools, including Tableau, Databrics, Redshift.Within 6 months, you will:* Wor closely with staeholders in Management, Product, Engineering and Operations to identify business needs and analytics opportunities.* Analyze big data, distill insights, and mae business recommendations to drive product and strategy decisions.* Manage existing analytic solutions, including modernization/standardization, troubleshooting, and maintenance as needed.* Develop and deploy new tools for automated reporting and decision-maing.* Apply statistical nowledge and data modeling to drive business objectivesWithin 12 months, you will:* Wor independently or as a member of a small team to conduct rigorous, fact-based research to advise senior management on critical business decisions* Scope and develop scalable analytical framewors, roadmaps, and metrics for the team and the broader organization.* Augment and develop data reporting tools that automate and streamline business intelligence* processes* Stay on top of industry trends to continue to evolve the Analytics organization to ensure best-in-class technologies and techniques are used.What you will bring to Acorns (minimum requirements)* Bachelor's Degree in Economics, Finance, Statistics, Mathematics, or another quantitative field* 2-3 years of relevant experience in business intelligence or analytics role* Expert nowledge of complex analytical techniques including modeling, optimization techniques, etc. Preferably in churn reduction, customer lifetime value, targeting, and attribution* Extensive nowledge of Tableau, SQL and Microsoft Excel* Bacground in data mining, statistical analysis, and modeling, with experience in deploying models in a production environment* Proficiency in Python, Scala, R, with related statistical and machine learning pacages* Superior communication sills, including the ability to tae complex, ambiguous topics and create compelling narratives for different audiences* Driven to learn fast, be creative, and win as a team* Experience with A/B and multivariate testingWhat we offer:* Competitive salary and stoc options* A comprehensive benefits pacage to meet the needs of you and your family* Flexible paid time off* Corporate gym access* Daily breafast, weely team lunches, and an endless supply of snacs* Numerous career possibilities that allow you to grow with Acorns* Talented and motivated team members who care deeply about one another, our mission and our customers* The rare opportunity to create a new world. We inspire one another every day to do meaningful wor that solves big societal challenges* Thirst for delivering game-changing products* Exceptional drive and precision in delivery* A belief that your wor is tied to your life's mission* Optimistic about the potential of societal changeAbout Acorns:Acorns is the leading micro-investing app in the U.S. It allows users to round up their daily purchases and automatically Invest the Change¬Æ into a low-cost, diversified portfolio of exchange-traded funds offered by some of the world's top asset managers (including Vanguard and BlacRoc). Founded in Newport Beach, Calif., by father and son team Walter and Jeff Cruttenden, Acorns provides a simple entry-point using the Acorns app on iPhone or Android. Customers accumulate fractional shares in one of five portfolios constructed by world-renowned Nobel Laureate economist Dr. Harry Marowitz. Acorns' smart portfolio algorithms automatically wor in the bacground of life, helping users build wealth naturally, pennies at a time. From Acorns, mighty oas do grow.Mission:With benevolence and courage, we loo after the financial best interests of the up-and-coming; beginning with the empowering step of micro-investing.Values:* Lead with heart* Mae bold decisions* Always build trust* Never stop growing* Find a way</t>
  </si>
  <si>
    <t>Job Description
LEAPROS Worforce Solutions strategically lins employers and professionals through innovative worforce solutions and transformative technology that catalyze growth for impact. LEAPROS is a trusted worforce solutions partner, offering customized recruitment and interim staffing solutions, as well as innovative resources designed to empower employers and professionals to accomplish their hiring and career objectives. Operating on a national platform, our areas of concentration include finance and accounting, information technology and engineering, human resources and administration, sales and mareting, supply chain and operations. Whether you are a talented professional or a company looing for a talented professional, we welcome you to tae a leap with us!
CLIENT PARTNER: LEAPROS has partnered with a high performing parts and distribution company with a strong eCommerce presence and complex international vendor supplier relationships seeing a Data Analyst.
POSITION TITLE: Data Analyst - (Python - pandas)
POSITION SUMMARY: The Data Analyst will execute a wide range of duties Data Science and Data Analysis with an emphasis in Python-specific pandas - libraries, SQL, Excel, Tableau with exposure to NoSQL.
ESSENTIAL DUTIES AND RESPONSIBILITIES:
Applies detailed analytical thought process to assigned tass
Conducts analysis of sales data to generate a data-driven narrative
Build reports and respond to ad-hoc reporting requests
Maintain data quality through data aggregation and data validation
Other duties as required to meet the needs of the business
POSITION REQUIREMENTS:
Strong experience in hands-on analysis sills
Demonstrated experience large data sets
High to Advanced Excel sills with demonstrated proficiency in developing an accurate data narrative
Must have direct experience Python (pandas)
Master's degree - analytics or quantitative field of study (desired)
Strong organizational sills
At LEAPROS, we are committed to our core values and guiding ethical principles, to conducting business in a non-discriminatory manner, and to operating in strict compliance with applicable federal and state laws pertaining to Equal Employment Opportunity. This commitment enhances our ability to conduct business with the highest level of integrity, solidifying our position as the most trusted worforce solutions partner. To learn more about LEAPROS or to spea with one of our recruitment partners, call 866-920-LEAP or visit our website at www.leapros.com.</t>
  </si>
  <si>
    <t>RESPONSIBILITIES force has a client in search of a Data AnalystDeveloper in Los Angeles, CA. ey Tass Interprets data and analyzes results using statistical techniques and provides ongoing reports Develops and implements data collection systems and other strategies that optimize statistical efficiency and data quality Acquires data from primary or secondary data sources and maintains databasesdata systems Identifies, analyzes, and interprets trends or patterns in complex data sets Filters and cleans data, and reviews computer reports, printouts, and performance indicators to locate and correct code problems Wors closely with management to prioritize business and information needs Locates and defines new process improvement opportunities REQUIREMENTS To be considered for this position, candidates must have experience in a similar role, or they must possess significant nowledge, experience, and abilities to successfully perform the responsibilities listed Relevant education andor training will be considered a plus 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</si>
  <si>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force Technology Staffing</t>
  </si>
  <si>
    <t>Data Analyst I
Job Category:
Information Technology
Department:
Population Health Management
Location:
Los Angeles, CA, US, 90017
#job-location.job-location-inline {
display: inline;
}
Position Type:
Full Time
Requisition ID:
5984
Established in 1997, L.A. Care Health Plan is an independent public agency created by the state of California to provide health coverage to low-income Los Angeles County residents. We are the nation‚Äôs largest publicly operated health plan. Serving more than 2 million members in five health plans, we mae sure our members get the right care at the right place at the right time.
Mission: L.A. Care‚Äôs mission is to provide access to quality health care for Los Angeles County's vulnerable and low-income communities and residents and to support the safety net required to achieve that purpose.
Job Summary
The Data Analyst I supports quality and process improvement activities by producing healthcare outcome measurements that are used for internal and external reporting, the tass including data quality assurance, process programming, specification documentation and report developing. The position applies technical sills to design, develop, and generate ad hoc or production reports that may evolve into complex data analysis/data integration projects that this position may be responsible for maintaining. The complex data analysis/integration projects are those which may require periodic maintenance on a weely, monthly, quarterly, biannual, or annual basis. The position wors with Information Systems analysts when ongoing reports can be accurately transferred for production.
The position interprets and documents both written and verbal specifications. The position taes basic instructions or specifications and interviews the client for complete details sufficient for writing data queries based for ad hoc and ongoing health care measures. The position must comprehend the relationships between the field elements in encounters and claims, membership, and provider databases. Must be able to apply and/or develop technical specifications for health care measures such as those used by NCQA HEDIS and CDC. Must demonstrate appropriate SAS sills in developing programs and procedures for analytics and quality assurance. Woring nowledge of basic to medium SAS programming sills are highly preferred.
The Data Analyst I is a ey resource to the HOA department on application use. The position supports the functions related to quality improvement activities inclusive of quarterly reports that demonstrate health care outcomes in comparison to targets or national averages/percentiles published by recognized organizations such as NCQA and CDC.
Duties
Investigate and document organizational data flow and sources.
Provide thorough documentation regarding current 1) data sources 2) data flow 3) current process and procedures to code, group, QC, lin and seed the data.
Develop SAS procedures to create, maintain, QC the clinical data schema/data warehouse.
Develop analytical programs, databases, routine procedures using SAS programming language.
Design, develop, and generate ad hoc/production reports.
Maintains complex ongoing data projects. Produce accurate analysis as allowed by resources. Identifies and creates wor-arounds to create valid results that meet the intent of the client's specifications. Produces periodic results as scheduled.
Communicate with staeholders/clients/collaborators regarding project details and plans.
Educate/Tutor clients on maintenance/usage of database/solutions designed.
Perform other duties as assigned.
Education Required
Associate's Degree
In lieu of degree, equivalent education and/or experience may be considered.
Education Preferred
Bachelor's Degree in Information Systems or Statistics
Experience
Required:
A minimum of 4 Years of demonstrated ability to use relational databases for the purpose of generating ad hoc reports.
Preferred:
Previous experience with report generation using health care data with focus on elements from encounter/claims, membership, and provider data.
At least two years wor experience in health plan.
Past wor with membership, provider, and claims encounter/claims.
Demonstrated ability to tae responsibility for maing sure requested projects meet the client's needs with respect to data accuracy, format, and timeliness.
Sills
Required:
Basic SAS programming sills.
Able to apply critical thining in evaluating priorities/solutions.
Analytic sills include the ability to identify data aberrations and recognize data patterns that impact quality.
Must be able to present data in a format that is appropriate for analysis. This includes the ability to determine select the correct information for calculating basic rates, table configuration, and graphical presentations.
Must demonstrate an aptitude in learning and expanding abilities to use new applications with basic training.
Must be a self-starter and multi-tased who taes charge of projects assigned.
Must be able to mae recommendations to the clients that demonstrate strengths and limitations of the organization's ability to meet the request.
Woring nowledge of MS Access, Excel, and Word software.
The ability to wor well in a team setting with positions having professional bacgrounds in the technical and/or clinical fields.
Must demonstrate the ability to wor independently and see solutions proactively.
Persuasion Sills: In a situation where discrepancy occurs between two sets of queries, the data analyst should be able to review both sets of queries and explain which set is accurate and why. Errors found in reference databases need to be referred up to IS for correction. The analyst must convince the appropriate party why the error must be corrected.
Preferred:
Medium SAS programming sills.
Licenses/Certifications Required
Licenses/Certifications Preferred
Project Management Professional (PMP)
Required Training
Additional Information
L.A. Care offers a wide range of benefits including
Paid Time Off (PTO)
Tuition Reimbursement
Retirement Plans
Medical, Dental and Vision
Wellness Program
Volunteer Time Off (VTO)
Nearest Major Maret: Los Angeles
Job Segment:
Medical, Claims, Public Health, Healthcare, Insurance</t>
  </si>
  <si>
    <t>Health Net, aiser Permanente, Molina Healthcare</t>
  </si>
  <si>
    <t>Position Description
POSITION TITLE: SENIOR DATA ANALYST
(Official classification title: Senior Management Analyst)
SALARY: 6,137.00 - 8,497.00 Monthly
73,664.00 - 101,964.00 Annually
WOR LOCATION: Downtown Los Angeles
OPENING DATE: 07/9/2020
CLOSING DATE: 07/27/2020 at 11:59 PM PST
EXAM NUMBER: R9721D
TYPE OF RECRUITMENT: Open Competitive Job Opportunity
Essential Employees in Public Service
Continuation of court operations is considered essential for our constitutional form of government for providing due process and protecting the public. All Court employees are considered essential employees because they are needed to deliver the statutorily mandated, time-sensitive and emergency services in times of local, state and national emergencies.
ABOUT THE COURT
The largest trial court in the nation, the Los Angeles Superior Court (LASC) has more than 580 judicial officers holding tens of thousands of hearings each day, on more than 1 million new cases each year, supported by more than 4,500 court staff. The Court faces a wide variety of business intelligence (BI) needs: performance assessment, resource deployment, fiscal analysis, and others. In the midst of a significant improvement of its IT infrastructure, LASC is embaring on a campaign to significantly improve its BI capacity to exploit this data-rich environment.
ABOUT THE POSITION
To meet these needs, LASC is in need of senior data analyst with the sills and abilities to handle all stages of the data science tas: extract, test and load; data wrangling; dashboard and report creation to help end users solve business problems. In addition, provides support on complex projects that require gathering data, analyzing information, identifying relevant facts, and presenting information and findings in appropriate formats, prepares charts, graphs memoranda, or other ad hoc reports for Court leadership, to convey operational, organizational, statistical, or financial information, and performance.
The ideal candidate loves to learn, as the Court environment is a rich mix of complex and challenging legal and administrative concepts, and as the Court faces a wide range of business challenges.
LASC uses the Microsoft stac and thus a strong candidate will have demonstrated sills with using Power BI, DAX, Visual BASIC, and/or Excel. nowledge of SQL is plus, as is hands-on experience with statistical pacages such as R, Stata, SPSS, SAS, and others.
For a detailed job description, please clic here. Please note, the requirements in the job description may vary from the requirements in the bulletin. Applicants must meet the requirements stated in this bulletin.
TELEWOR OPPORTUNITIES
This position is eligible for partial telewor following an initial training period.
FOCUS ON EMPLOYEE SAFETY AND WELLBEING
The Court has implemented various programs that aim to achieve a balance between protecting the health of our employees and delivering statutorily mandated essential services. This includes offering new remote technology options for court users that promote social distancing by both reducing the number of people appearing in person and allowing for more telewor opportunities for employees.
SELECTION REQUIREMENTS:
To qualify, you must meet the following selection requirements at time of filing:
Graduation from an accredited four-year college or university with a major in statistics, mathematics, economics, public or business administration or a closely related field, with coursewor in research methods, statistics, data analytics, management science, or other similar fields; -AND- Three years of recent progressively responsible experience conducting statistical studies, including researching, analyzing, gathering, transforming and cleansing data, to support business decision maing.
Substitution: A Master's Degree in one of the above fields with coursewor in research methods, statistics, data analytics, management science, or other similar fields will be accepted as substitution for two years of experience.
Note: Credit for experience is given based on a 40-hour worwee. Part-time experience is credited on a part-time ratio, i.e., woring 20 hours per wee for two months equals one month of experience. No additional credit is given for overtime.
Licenses; Certificates; Special Requirements:
A valid California Class C driver's license or the ability to utilize an alternative method of transportation when needed to carry out job-related essential functions.
EDUCATION/COURSEWOR VERIFICATION: A legible copy of your college transcript(s) (unofficial are acceptable) with the degree posted from the college or university must be submitted within 10 business days from application submission.
Documentation may be submitted as follows:
As an attachment to your online application. Attachment(s) should be in Microsoft Word or PDF format and should not exceed 10 MB;
As an email attachment to Bernadette Flores at bflores1@lacourt.org. Please indicate in the subject line "Senior Data Analyst - Degree Verification (Your Name)."
For a list of acceptable accredited institutions or international universities, please visit http://ope.ed.gov/accreditation, www.chea.org/search, or http://whed.net/home.php.
Foreign studies must be evaluated by an academic credential evaluation agency and deemed to be equivalent to degrees from the United States. For a list of acceptable evaluation agencies, please visit www.naces.org or http://aice-eval.org/members/. Foreign studies submitted without acceptable evaluation will be rejected.
DESIRABLE QUALIFICATIONS:
The ideal candidate will possess the following desirable qualifications:
Experience conducting research and/or statistical studies to support business decision maing
Demonstrated experience using Power BI, DAX, Visual BASIC, and/or Excel
nowledge of SQL concepts
Hands-on experience with statistical pacages such as R, Stata, SPSS, SAS, and others
Excellent planning and organizational sills, including project management and facilitation
Strong analytical, problem solving, and organizational sills
Excellent oral and written communication sills
nowledge of Superior Court of California organization, programs, assignments, customer service, policies, goals, and objectives
EXAMINATION INFORMATION:
Part I: Qualifying evaluation of education, training and experience based upon submitted application materials and supplemental questionnaire.
Part II: An online examination, weighted 100%, covering the areas listed below. No person may complete this assessment more than once every 12 months.
WOR STYLES ASSESSMENT - Covering deductive reasoning, professional potential, achievement, independence, influence, confidence, optimism, and reliability.
COGNITIVE SILL - Covering the ability to evaluate arguments, analyze scenarios, draw logical conclusions, and ability to mae correct decisions or inferences from numerical or statistical data.
APPLICATION AND FILING INFORMATION:
Applications may only be filed online. To learn how to apply online, please access the Online Employment Application Guide. Los Angeles Superior Court reserves the right to verify all submitted documentation prior to appointment. The Court will only consider completed applications submitted, along with the required documents, and will reject incomplete applications. A resume will not substitute for a fully completed employment application. To facilitate the full and proper consideration of your wor experience, clearly specify what professional experience meets the required job qualifications. When listing your wor experience, please specify the beginning and end dates for each job you held and describe your experience for each position.
Please provide a current and accurate e-mail address for the Court to communicate with you about this job opportunity. Human Resources staff will notify all applicants of their application status via e-mail. We recommend that you add info@governmentjobs.com to your SAFE SENDERS list to avoid the notification being filtered as spam mail.
Los Angeles Superior Court is an equal opportunity employer. Applicants with disabilities who require reasonable accommodations to participate in the recruitment process can contact the email address provided below. For additional employment information, please clic here.
Questions regarding this posting may be e-mailed to bflores1@lacourt.org.
WHAT TO EXPECT NEXT:
We will notify you of the outcome after each step of the recruitment process has been completed. Applicants who successfully pass each (and all) examination part(s) will be placed on an eligible list good for one year. Other vacancies may be filled using this list.
Exam #R9721D
SENIOR DATA ANALYST
(Official classification title: Senior Management Analyst)
Applications may be submitted online at www.lacourt.org
OR via the HR computer ios at
Los Angeles Superior Court
Human Resources Administration
111 N. Hill Street, Room 203
Los Angeles, CA 90012
MegaFlex Benefit Plan - Benefits may be purchased using a tax free monthly benefits allowance of 14.5% - 17% of the employee's monthly salary or 1,200.00, whichever is greater. The percentage amount received is based on employee's years of service. If the monthly cost of the benefits selected is less than the monthly allowance, the employee receives the difference as additional taxable pay. Medical, dental, disability, life and AD&amp;D insurance, annual leave, and health and dependent care spending accounts are available in MegaFlex. For further information clic here.
Savings Plan (401) - Optional tax-deferred income plan that includes a County match up to 4% of employee's salary.
Deferred Compensation Plan (457) - Optional tax-deferred income plan that includes a County match of up to 4% of employee's salary.
Leave Time - Instead of traditional sic and vacation leave, employees earn 10 days of annual leave per year and may buy up to 20 additional days of annual leave.
Holidays - 13 days per year.
Bereavement leave.
Retirement Plan - A retirement plan is provided to full-time employees.
If the candidate is a "new member" of the County's defined benefit plan (LACERA) on or after January 1, 2013, that person's pension will be limited under the Public Employees Pension Reform Act (PEPRA). For these purposes, a "new member" is someone who first becomes a member of LACERA on or after January 1, 2013 - that is, someone first employed by the County on or after December 1, 2012 - unless she or he established reciprocity with another public retirement system in which she or he was a member before January 1, 2013. For further information, visit lacera.com.
The Commuter Benefit Plan (CBP) - Allows employees to pay for eligible public transit expenses using pre-tax dollars (up to IRS limits).
The information contained herein concerning the benefit pacage available to incumbents in this classification is based on an employee's appointment to a full-time, permanent position in the Court service in this class. The specific benefit pacage any individual employee may receive is subject to change based on that employee's particular employment status and payroll title.
01
INSTRUCTIONS: The information you provide on this online supplemental questionnaire will be evaluated to determine your eligibility to participate in the next phase of the examination process. All questions must be answered. You are encouraged to respond as specifically and as completely as possible. Attaching or referencing a resume will not be considered responsive. Incomplete responses, false statements, omission of a material fact and partial information can result in disqualification.
Please chec the box to indicate you have read and understood the instructions.
02
EDUCATION REQUIREMENT: This position requires graduation from an accredited college or university with a major in public administration, public policy, business administration, administration of justice, political science other closely related field. Which of the following best describes your highest level of education completed?
BACHELOR'S degree from an accredited four-year college or university with a major in public administration, public policy, business administration, administration of justice, political science other closely related field.
MASTER'S degree from an accredited college or university in one of the above stated fields.
DOCTORATE from an accredited college or university in one of the above stated fields.
CLOSELY-RELATED FIELD with coursewor in research methods, statistics, data analytics, management science, or other similar fields.
None of the above
03
If the degree identified in question #2 is a "closely related field", please provide your major and a listing of the related coursewor. If not applicable indicate N/A.
As a reminder, ALL applicants must attach a copy of their transcripts.
04
Describe a project you carried out to provide analysis supporting a business decision:
Briefly describe the business issue at stae;
The nature of the data used and its sources;
What tools were used to extract, transform, and load the data;
What tools were used for data analytics; and
What conclusions were drawn from the data.
Do not include any confidential or proprietary information in your description.
05
Los Angeles Superior Court uses the Microsoft stac and thus a strong candidate will have demonstrated sills with using the following statistical and/or computer software. Please chec the area(s) in which you have verifiable experience:
a. Data Analysis Expressions (DAX)
b. Excel
c. Power BI
d. SPSS statistical software
e. SQL database and database querying languages
f. Stata statistical software
g. R statistical computing language
h. Visual BASIC
i. Other statistical software
j. None of the above
06
For each of the areas checed above, describe your verifiable experience. If not applicable, indicate NA. Use the following format:
Name of the employer(s)
Name of Supervisor
Supervisor telephone number
Describe the SPECIFIC DUTIES and LEVEL OF RESPONSIBILITY. Limit response to no more than 250 words.
* Required Question</t>
  </si>
  <si>
    <t>Sr. Data Analyst Los Angeles
The Data Science and Analytics team at Tillster is looing for a highly motivated Senior Data Analyst with excellent facility in problem solving, data wrangling and analytical storytelling. You will be exploring data from multiple tools &amp; sources to find actionable insights and prioritize, recommend &amp; execute strategies to improve and optimize consumer experience and profitability for global restaurant brands. Your presence in the team will elevate Tillster's data accessibility and literacy, analytical efficiency, and the quality and profitability of our insights and data products.
General Profile
You dream in SQL. An experienced query writer and technical analyst, you can understand the business need and show flexibility in answering multiple types of questions with data (descriptive, diagnostic, and some predictive). You have a high degree of emotional intelligence, listening sills, and act lie a product manager (putting yourself in the customer's shoes). You are comfortable pulling and massaging data from multiple sources, analyzing it with a variety of tools, and finding actionable insights from the data. You focus on discovering high-ROI sources of traffic, increasing conversion rates, improving average order value and finding loyal segments of customers to encourage repeat purchases. You form hypotheses to test based on data and wor with cross-functional teams to execute and analyze experiment results. You effectively communicate analyses, visualizations &amp; insights to broad audiences having varying degrees of data sophistication. You are a great presenter and have significant client interaction experience. You are organized, detailed, quic-thining, and great at solving problems. You are both a great collaborator and also comfortable being independent. You live and breathe continuous improvement, self-motivation, and thrive in a fast-paced environment.
ey Responsibilities
Wor with staeholders across business functions including mareting, product, engineering, sales/account management, finance and operations to build analytics products that enable data-driven decision maing
Guide analytics projects from discovery to solution and help Tillster raise the bar for how we should apply our data to business decisions
Explore data to find actionable insights through funnel analysis, user segmentation &amp; cohort analysis (and other modelling approaches)
Develop and present analyses, actionable insights &amp; recommendations to ey staeholders including senior executives &amp; clients in forums and periodic business review meetings
Must Haves
4+ years of experience in site and app analysis providing customer behavior insights in a data-driven fast-growing mobile/web company. Experience in ecommerce analytics is required.
Proficiency in at least 2 flavors of SQL used with the following data sources: mysql, postgresql, sql-server, bigquery, or redshift
"Set Theory"-type thining patterns when solving a technical problem (thin Venn diagrams)
Expert SQL syntactic nowledge - window functions, correlated queries, system tables, performance tweas, query plans, optimizations, etc
Ability to quicly translate business requirements, questions, investigations into a set of queries
Ability to search data and meta-data without mature documentation
Advanced Excel/Google Sheet/Tableau proficiency to present data as an intuitive story
Ability to mae data interoperate between different environments/systems (ELT/ETL chops)
Mastery in complex CRUD operations for new requirements and also for debugging purposes
Bachelor's degree or higher in quantitative or related field.
Nice to Haves
Scripting and modeling using Python with Pandas, NumPy, Matplotlib, Slearn, R
nowledge of statistics, probability, experimentation &amp; underlying mathematical concepts
Digital mareting experience in SEO, SEM, social media, email, push notifications and common channels/tools to reach customers
Understanding of Data Mining &amp; Machine Learning principles
Experience using Google Analytics, Google Tag Manager, Data Studio
Experience managing and executing AB &amp; multivariate tests in optimizing customer experience and behavior using tools such as Optimize, Optimizely, Test &amp; Target etc.
Experience with ML models such as product recommendations, churn prediction, classification/clustering, and propensity scoring
Experience playing the role of product and/or program manager
About Tillster
Tillster is the global leader in digital ordering and customer engagement solutions. For over a decade we've developed revolutionary self-service, ordering and payments solutions for mobile, tablet, online, ios, call center, and more creating personalized interactions based on consumer preferences, language, and currency. Our platform is compatible with 15+ unique POS systems, representing over 90% coverage in multi-unit restaurants. We offer one platform; one scalable, enterprise class solution to create world-class digital engagement solutions.
Tillster is proudly an Equal Opportunity Employer
Local Candidates Strongly Preferred
Relocation Assistance Considered
No visa sponsorship
Principals only no Agencies or calls please</t>
  </si>
  <si>
    <t>About Us
Tripalin, founded in 2016, is a product-and community-focused residential co-living company with a unique and integrated business model being a property operator and a real estate developer. Tripalin has entered 7 major cities in the US and is managing over 3000 bed-spaces.
In 2020, Tripain will expand to 30 cities, operate over 10,000 bed-spaces, and enrich millennial's' lives with its co-living services on a larger scale.
What We Provide:
-Full Time Return Offer
-CPT/OPT/H1B Sponsorship
-Excellent Woring Environment: Energetic, Ambitious, Passionate
-Great Team Experience: Wor Hard, Play Harder
-Regular Team Building Activities
-Free Community Event Entrance
-Leadership Cultivation &amp; Individual Development
-Networing &amp; Resources from External Partners
-Opportunities of Rotation Among Departments &amp; Locations
-Compensation &amp; Benefits Above Average
Responsibilities:
- Perform deep understanding of real estate business model concerning property management, business operation and investment projects; design analysis logic, establish analysis model and provide data analysis methodology
- Initiate and implement databases, data collection systems, data analytics and other strategies that optimize statistical efficiency and quality
- Utilize Python, SQL and API to identify, collect and process raw data into effective data sets
- Apply data analysis tools and statistical techniques, including but not limit to Google Analytics, R, Excel and Database, to analyze maret trend, consumers, competitors, SEO ROI and pricing model, providing decision maing supports based on the analysis result
- Prepare proposal and report with suggested strategy, estimated profit and planning based on data analysis; participate in meetings, such as Pricing Strategy Meeting and Maret Expansion Meeting, to present the reports
- Develop periodic and ad-hoc reports to summarize and review daily operation according to company/local revenue, financial data, pricing and other internal data
- Assist other departments, including but not limit to Mareting and Branding, Business Development, Leasing, Investment Analytics, to collect data and form analysis reports; apply Tableau, Power BI and other tools in data visualization.
- Support all other data related wor in the company
Requirements:
-Bachelor degree or above is required; Major in Mathematics, Economics, Computer Science, Information Management or Statistics is preferred
-Proven woring experience in Data Visualization and Business Analysis
-Technical expertise regarding data modeling, database design development, data mining and segmentation techniques
-nowledge of statistics and experience using statistical pacages for analyzing datasets (Excel, SPSS, SAS etc)
-Strong nowledge of and experience with databases (SQL, etc) and Data visualization (Tableau, Power BI, etc); Programming sills (Python, Javascript, or ETL framewors) are preferrred
-Strong analytical sills with the ability to collect, organize, analyze, and disseminate significant amounts of information with attention to detail and accuracy
-Be efficient, passionate, proactive, detail-oriented and quic learning in a fast development pace
-Excellent presentation and communication sills
-Mareting research or consulting experience is preferred
Diversity &amp; Inclusion at Tripalin
Tripalin is committed to bringing together individuals from different bacgrounds and perspectives. We strive to create an inclusive environment where everyone can thrive, feel a sense of belonging, and do great wor together.
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Job Type: Full-time
Pay: 55,000.00 - 65,000.00 per year
Benefits:
Health Insurance
Referral Program
Relocation Assistance
Schedule:
Monday to Friday
Experience:
Data Analyzing: 2 years (Preferred)
Education:
Bachelor's (Required)
Location:
Los Angeles, CA 90017 (Required)
Language:
Chinese (Required)
Wor authorization:
United States (Preferred)</t>
  </si>
  <si>
    <t>Tripalin
3.7</t>
  </si>
  <si>
    <t>About TutorMe
TutorMe is the premier online tutoring solution for millions of college students nationwide. Our mission is to level the academic playing field for students everywhere. We believe that every student should have access to incredible tutors regardless of where they go to school or who their parents are.
We do this by connecting students with the best online tutors in under 30 seconds using a matching system powered by AI. Students can receive help in over 300 subjects via our advanced lesson space, featuring video chat, screen-sharing, virtual whiteboards and much more. TutorMe's national networ of online tutors gives students the help they need when they need it.
What you‚Äôll do
Define and implement business metrics and PIs and deliver actionable analyses
Own the design, development, and maintenance of ongoing metrics, dashboards, analyses, and roadmaps
Partner closely with the leadership, Product, and Tech teams to drive product decisions
Design and analyze A/B multivariate tests to drive PI improvement
Build high-impact dashboards and analytic tools to increase visibility on our data
Wor closely with the Product &amp; BI teams to design, build &amp; test end-to-end solutions.
And other duties as assigned
What‚Äôs required
Hunger for impact, drive to learn fast, be creative, and win as a team.
Bachelors degree in a quantitative field
3+ years of industry experience performing advanced signal processing, data analysis, and visualization.
Expert in Python or Scala, with related statistical and machine learning pacages.
Experience with A/B testing methodologies and experiments.
Strong SQL abilities and experience with massive relational database systems.
Able to tae a complex, ambiguous topic and turn it into a rigorously defined and well-formulated problem that answers the business question we are trying to solve.
Excellent communication sills to explain your results and solution to the staeholders in a clear and compelling way.
Preferred: experience/interest in education
What you‚Äôll get
Competitive salary
Top-notch health, dental and vision insurance
401 matching
Generous vacation and holidays
Swany office in Century City with a great view of the city
Crazy comfortable chairs and all the tech you need to get the job done
Unlimited breafast and beverages (including La Croix)
Opportunity to be a ey player at a company that‚Äôs quicly redefining the boundaries of on-demand academic support
If you are not sure that you‚Äôre 100% qualified, but up for the challenge - we want you to apply.
We value diversity of all inds, and are committed to building a diverse and inclusive worplace where we learn from each other. We are an equal opportunity employer and welcome people of all different bacgrounds, experiences, abilities, and perspectives.</t>
  </si>
  <si>
    <t>Chegg, Tutor.com, Smarthining</t>
  </si>
  <si>
    <t>Job Description:
Prepare and maintain existing Investment reports for both internal and external clients
Prepare and review all reports before distributing and follows ey controls
Help analyze investment information in the reports
Perform research and answer
Assist with the internal staeholders to define and complete new report requests
Prepare reporting deadlines on a daily, weely, monthly and quarterly basis
Prepare the reporting materials, research and resolve issues that may be present
Requirements:
Proficient with the Microsoft Office Suite, including strong Excel sills
Strong analytical, problem-solving and organization sills
Excellent verbal, written and interpersonal communication sills
Able to communicate with professionals at all levels
Able to wor independently and tae initiative
Able to adapt to changing priorities
Able to wor on multiple projects with accuracy and efficiency, while eeping to deadlines
Detail-oriented
A team player
Strong wor ethic
Experience:
Bachelor‚Äôs degree in finance, accounting, business or related field and a minimum of 3 years' relevant experience
REF # 35576</t>
  </si>
  <si>
    <t>Netflix, the world's leading Internet-television networ, is seeing an individual to join its growing global Public Policy team, and more specifically the Strategic Engagement and Analytics (SEAL) team. Much of the wor that SEAL does is forward-looing and proactive in nature and we are seeing a data analyst to ensure that our Public Policy positions are supported by evidence and data. The role would ideally be based in LA and would include woring with teams all over the world. The successful candidate will have responsibility for gathering data internally and externally and providing relevant analysis within the context of public policy wor.</t>
  </si>
  <si>
    <t>Under the general direction of the Research Core Manager and the Principal Investigator(s), your primary responsibility is the day-to-day administration of large translational research grant(s). You will assists with many tass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Woring with the department fund management team, the incumbent ensures budget reporting compliance according to project timelines.
Job Title: Epidemiologist Data Analyst-Urology
UC Job Title: PUBL ADMNST ANL
Job Number: req7087
Wor Hours: M-F; 8AM-5PM; Hours May Vary
Job Type: career
Duration: Indef
Wor Location:Los Angeles
Salary Range: 23.04 - 45.54
Job Duties:
Under the general direction of the Research Core Manager and the Principal Investigator(s), your primary responsibility is the day-to-day administration of large translational research grant(s). You will assists with many tass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Woring with the department fund management team, the incumbent ensures budget reporting compliance according to project timelines.
Job Qualifications:
Demonstrated strong writing sills.
Demonstrated ability to develop long-range strategic planning and operationalize according to grant mandates.
Demonstrated ability to organize, initiate and wor independently to address responsibilities; must have strong time management sills and ability to independently prioritize tass and re-prioritize wor based on nowledge of research objectives.
Sill in handling sensitive or confidential matters with discretion.
Analytical sills to analyze information, practices and procedures, formulate logical and objective conclusions, and mae recommendations for effective solutions.
Excellent interpersonal, oral, and written communication sills; ability to effectively and clearly communicate research goals, participant's obligations, benefits and limits to study participation in terms understood by participants; ability to discuss sensitive health and emotional matters; and ability to communicate effectively with medical, nursing and administrative personnel and regulatory.
Demonstrated ability to interact effectively with culturally diverse population (cultural, socio-economic status, educational, cognitive) in order to efficiently establish rapport and cooperative, collaborative woring relationships.
Demonstrated ability to wor with persons with highly sensitive health issues.
Demonstrated ability to establish and maintain a cooperative woring relationship with co-worers, faculty, research staff, students, and community contacts and collaborate effectively as a team.
Bachelor‚Äôs degree in a health science field, such as biology, nursing, public health, etc. strongly preferred
Master‚Äôs in health science field, such as biology, nursing, public health, etc. preferred
nowledge of basic science related cancer treatment.
Demonstrated ability to maintain confidentiality.
Experience developing, monitoring, and implementing office systems and procedures to ensure a smooth and effective operation.
nowledge of prostate cancer treatment and treatment-related side effects.
Ability to wor a flexible schedule in order to meet changing priorities.
Familiarity with medical terminology.
Sill in event planning, both on-campus and off-campus
Bargaining Unit: 99
Layoff Referral Deadline: 3/17/2020
Posted Date: 3/2/2020
Posting Category: Research</t>
  </si>
  <si>
    <t>Full-time Data Analyst to conduct research and data analysis for integrated behavioral healthcare organization. Person will possess sills to collect, clean, analyze and interpret data to answer existing and emerging analytic questions for organization. Candidate should possess expertise in woring with large data sets and advanced analysis procedures. Person will have excellent oral communication and report writing sills and understand how to graphically represent data to convey outcomes and data insights. Position is responsible for helping automate reporting systems and helping design data storage and management methods to improve data quality and data system efficiency. Person should be familiar with data confidentiality and security protocols. Person will help maintain data dictionaries and other data system documentation. Master?s degree and 3 years of experience in a healthcare management field or equivalent experience in data management, qualitative and quantitative research, survey design and program development. Advanced software sills utilizing SPSS and Microsoft Excel. Candidate must be detail oriented, self-directed, and have excellent time management ability. To apply complete online application and upload a current resume.</t>
  </si>
  <si>
    <t>Los Angeles based, Internet Brands is looing for a Data Analyst to join our team. You will be responsible for developing predictive models that provide our business units with reliable insights and visualization.
In this role, you will:
Iteratively and quicly develop predictive models.
Use analytics to build cohorts in order to identify opportunities in high value segments.
Understand subject matter PIs, trends and cohorts in order to improve upon existing methodologies.
Collaborate with software engineers and business owners to define product requirements and model parameters.
Wor with engineering teams to automate and scale predictive model solutions.
Develop and maintain a testing framewor for monitoring short and long term results of predictive models.
Deliver presentations to senior leadership to explain and illustrate complex analytical findings.
Qualifications:
4+ years experience in a hands-on analytical role with a focus on analyzing business problems.
- Deep understanding of web analytics.
Experience prototyping models in excel.
Strong analytical, conceptual, and problem-solving abilities.
High level of comfort with large relational data sets, database mining and manipulation.
Experience in tools used for data analysis and reporting (SQL, Excel, Tableau).
Clear written and oral communication sills.
Understanding of machine learning techniques and algorithms.
About Internet Brands:
Headquartered in El Segundo, Calif., Internet Brands¬Æ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powerful, proprietary operating platform provides the flexibility and scalability to fuel the company's continued growth. Internet Brands is a portfolio company of R and Temase. For more information, please visit www.internetbrands.com.
Internet Brands and its wholly owned affiliates are an equal opportunity employer.</t>
  </si>
  <si>
    <t>Ref ID: 00320-9502595975Classification: Data Reporting Analyst
Compensation: 30.00 to 35.00 hourly
Data * SQL * Excel * SSRS * Data Reporting Analyst *
Robert Half Technology is looing for a Data Reporting Analyst to wor for their client in Downtown LA that is in the non-profit industry. The Data Reporting Analyst candidate should have at least 1 year of experience in SSRS and 2 years of experience in SQL. The Data Reporting Analyst will be responsible for creating reports in SSRS, running SQL queries, and woring with cross-functional teams to review Data Analysis reports. This is a great opportunity for a Data Reporting Analyst to become more advance in SSRS and learn new data Analyst tools.
If you are interested in this opportunity, please email Vice President - Division Director Jimmy Escobar at Jimmy.Escobar@RHT.com or call at (310) 209-6838. https://www.linedin.com/in/jimmyescobar/
Job Requirements:
Data *Excel - MUST *SQL - MUST *SSRS - highly preferred *Data Reporting Analyst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 with local maret expertise help you find the technology jobs that match your sills and priorities fast. By woring with us, you have access to challenging opportunities, competitive compensation and benefits, and training to enhance your sill sets.
From philanthropy to environmental stewardship to employee programs, Robert Half is proud to have an active role in the communities in which we live and wor. Our company has appeared on FORTUNEs Most Admired Companies list every year since 1998.
Download our mobile app to tae your job search on the go!
Contact your local Robert Half Technology office at 888.490.4429 or visit www.roberthalf.com/jobs/technology to apply for this job now or find out more about other job opportunities.
All applicants applying for U.S. job openings must be authorized to wor in the United States. All applicants applying for Canadian job openings must be authorized to wor in Canada.
¬© 2020 Robert Half Technology. An Equal Opportunity Employer M/F/Disability/Veterans.
By clicing 'Apply Now' you are agreeing to Robert Half Terms of Use.</t>
  </si>
  <si>
    <t>OVERVIEW OF THE COMPANYFox CorporationUnder the FOX banner, we produce and distribute content through some of the world's leading and most valued brands, including: FOX News, FOX Sports, the Fox Networ, and the FOX Television Stations. We empower a diverse range of creators to imagine and develop culturally significant content, while building an organization that thrives on creative ideas, operational expertise and strategic thining.JOB DESCRIPTIONThe Consumer Products &amp; Engineering (CPE) team is looing for a seasoned Senior Data Analyst with strong analytical sills to join our rapidly growing team. The Senior Data Analyst will help the product team build new exciting products and features by maing data accessible and visible, and induce change by generating insights from data to help shape the product vision for our massive number of users and distinguished content catalog. The successful candidate has a demonstrable trac record of successfully conceptualizing and creating various data reports and dashboards, generating hypotheses that influence the product design, and contributing to the product objectives of TVE and D2C products. The right candidate must be a self-motivated, team player partnering with various product managers and teams across the organization.A SNAPSHOT OF YOUR RESPONSIBILITIES* Learn about FOX Corporation's business objectives, ey business verticals, staeholders, teams and extrapolate how data can be used to enable the success of each team* Empathize with and anticipate the organization's data needs, dashboards, and other solutions to enable the Product team to stay informed and mae the right decisions* Support and inspire Product Managers to analyze product's data with PM-friendly data analysis tactics using Fox's data access tools to extract valuable information and derive data insights and hypotheses* Service Product team when needed to answer more complex and ad hoc questions and evaluate customer problems.* Create top-line automated dashboards to report on product metrics and app performance* Build the reporting strategy and plan to capture requirements and plan execution based on agile methodology* Effectively communicate via multiple channels: Verbal, email, presentation, Slac* Understandably and confidently explain complex data concepts to product managers and other non-data analysts* Manage staeholder expectations around the committed scope of wor and time of delivery* Find stories/narratives in the data and communicate insights and opportunities with the team and other staeholders* Define and execute data strategy as part of the overall Product Strategy team's mission to enable all teams to improve their success metrics* Report to Product Strategy lead on weely progress reports, plans, problems, and strategic initiatives as well as tactical deliveries* Advise on how to define good success metrics that capture each Product Manager's vision for their productsWHAT YOU WILL NEED* Bachelor's degree with a major in Math, Statistics, Finance, Economics, etc. is strongly preferred* 3-5 years of experience as a senior data analyst, preferably with an entertainment or digital media company* 2-3 years of hands-on experience with BI tools such as Tableau or Looer* 3-5 years of professional experience using advanced SQL in a cloud data warehouse environment (such as Redshift, Snowflae, etc), including window functions and CTEsExperience with AWS Stac (S3, RedShift, Spectrum, Glue, etc)* Experience with Python or R is a plus, but not required* Experience with analyzing web, mobile, and living room apps' experiments (AB tests)* Exceptional analytical and quantitative sills with the ability to interpret and summarize complex data that drive actionable plans that add value to the business* nowledge of various software development processes, including SDLC, Agile methodologies, tools and technologies* Detail-oriented and exceptional organizational sills* Excellent verbal and written communication sills with the ability to interact at all levels of the organization* Familiarity with using video streaming apps across web, mobile, and living room TV devicesWe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</si>
  <si>
    <t>Business Data Analyst at an established company
Full-time (Direct Hiring)
Looing for someone who can analyze business big data.
On your resume, please specifically mention your computer sill sets &amp; related job experiences.
- Strong ability to deal with SQL related analysis and development
- Detail oriented
- Culturally open to diversity
- Strong communication sill set
- Strong organization sill set
- Time management
Main jobs:
By using BI tools,
- Write SQL syntax from SQL database and extract/process data
- Create a dashboard for online delivery
VISA sponsorship: not available
Job Type: Full-time
Pay: 55,000.00 - 75,000.00 per year
Benefits:
401()
Dental Insurance
Health Insurance
Paid Time Off
Vision Insurance
Schedule:
Monday to Friday
Supplemental Pay:
Bonus Pay
Experience:
SQL: 1 year (Required)
BI tools: 1 year (Required)
Education:
Bachelor's (Preferred)
Location:
Los Angeles, CA (Required)
License:
Driver's License (Preferred)
Language:
Japanese (Business level) (Preferred)
Wor authorization:
United States (Required)
Benefit Conditions:
Waiting period may apply
Only full-time employees eligible</t>
  </si>
  <si>
    <t>PUBG Corp. is the developer and publisher of the blocbuster video game, PLAYERUNNOWN'S BATTLEGROUNDS (PUBG). Since its release, PUBG has received worldwide acclaim and has sold many millions of copies, winning multiple game awards worldwide and setting the standard for the battle royale genre. Headquartered in Seoul, South orea, PUBG Corp. has operational offices globally across North America, Europe, Japan, China, and South East Asia.
We are seeing a Business Data Analyst to join our Business Insights team full time, supporting management's decision maing and all mareting/community/esports initiatives for the Global maret from our Santa Monica office. The right candidate will be highly organized individual with outstanding analytical and communication sills. Being self-motivated is a must, as well as familiarity with the whole funnel of data analysis - from processing, cleansing, build models, visualization to communicating results to management and related teams.
Roles and Responsibilities
Managing and delivering on complex analytical requests
Develop PIs, tools and dashboards that measure the health of our product
Build ad hoc reports and analyses based on requests from business teams
Partner with content creators, mareters, engineers, and operators to translate business insights into decisions and action
Find opportunities for growth and efficiency for PUBG
Design and analyze mareting performance; communicate results and launch decisions
Sills to create thrills
BA/BS degree in quantitative/analytical field such as Mathematics, Statistics, Computer Science, and Engineering Advanced degree preferred
Minimum 4 years of experience in a data analytics role
Minimum 2 years of data visualization and reporting using BI tools (Tableau, Looer or similar)
Proficiency in SQL able to write complex but structured and efficient queries and handle edge cases within a large dataset
Experience in programming, especially wth data science and visualization libraries in Python or R
Strong oral, organizational, and written communication sills, and ability to collaborate with cross-functional partners to build the business.
Preferred Qualifications
Experience in performing analysis on Spar, Hadoop related infrastructure
Experience with using cloud systems (AWS, Azure or equivalent)
Bonus Points
Passionate gamer and avid PUBG fan
Hungry for Chicen
Pers
Competitive compensation
100% family coverage of medical, dental, vision insurance
Unlimited time off for all employees
401 match, covered life insurance
Subsidized gym membership
Free lunches and fully stoced itchen
Lots of PUBG Swag including Loot Box drops, free PUBG play on Steam &amp; monthly PUBG company rumbles
Team outings and happy hours throughout the year
Reasonable Accommodation
PUBG Santa Monica is committed to the full inclusion of all qualified individuals. As part of this commitment, the Company will ensure that persons with disabilities are provided reasonable accommodations. If reasonable accommodation is needed to apply for an open position, perform essential job functions, and/or to receive other benefits and privileges of employment, please contact the HR Talent team at PUBG Santa Monica, to begin the interactive process.
EEOC statement
PUBG Santa Monica provides equal employment opportunities to all employees and applicants for employment and prohibits discrimination and harassment of any type.</t>
  </si>
  <si>
    <t>Seoul, South orea</t>
  </si>
  <si>
    <t>Overview
You can find the cures you now are out there. At UCLA Health, you mae it happen as part of a groundbreaing Research team, woring to understand hundreds of medical disorders and improving processes for dozens of procedures across the globe.
Job Duties
Job Qualifications
Job Duties
Responsibilities
Under the general direction of the Research Core Manager and the Principal Investigator(s), your primary responsibility is the day-to-day administration of large translational research grant(s). You will assists with many tass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Woring with the department fund management team, the incumbent ensures budget reporting compliance according to project timelines.
UCLA is an Equal Opportunity/Affirmative Action employer. All qualified applicants will receive consideration for employment without regard to race, color, religion, sex, sexual orientation, gender identity, national origin, disability, or protected Veteran status.
Job Qualifications
Qualifications
Demonstrated strong writing sills.
Demonstrated ability to develop long-range strategic planning and operationalize according to grant mandates.
Demonstrated ability to organize, initiate and wor independently to address responsibilities; must have strong time management sills and ability to independently prioritize tass and re-prioritize wor based on nowledge of research objectives.
Sill in handling sensitive or confidential matters with discretion.
Analytical sills to analyze information, practices and procedures, formulate logical and objective conclusions, and mae recommendations for effective solutions.
Excellent interpersonal, oral, and written communication sills; ability to effectively and clearly communicate research goals, participant‚Äôs obligations, benefits and limits to study participation in terms understood by participants; ability to discuss sensitive health and emotional matters; and ability to communicate effectively with medical, nursing and administrative personnel and regulatory.
Demonstrated ability to interact effectively with culturally diverse population (cultural, socio-economic status, educational, cognitive) in order to efficiently establish rapport and cooperative, collaborative woring relationships.
Demonstrated ability to wor with persons with highly sensitive health issues.
Demonstrated ability to establish and maintain a cooperative woring relationship with co-worers, faculty, research staff, students, and community contacts and collaborate effectively as a team.
Bachelor‚Äôs degree in a health science field, such as biology, nursing, public health, etc. strongly preferred
Master‚Äôs in health science field, such as biology, nursing, public health, etc. preferred
nowledge of basic science related cancer treatment.
Demonstrated ability to maintain confidentiality.
Experience developing, monitoring, and implementing office systems and procedures to ensure a smooth and effective operation.
nowledge of prostate cancer treatment and treatment-related side effects.
Ability to wor a flexible schedule in order to meet changing priorities.
Familiarity with medical terminology.
Sill in event planning, both on-campus and off-campus
Summary Information
Posting Category:
Research
Wor Location:
US ‚Äì Los Angeles, CA
UCLA Title: PUBL ADMNST ANL
Job #: 7087
Wor Hours:
M-F; 8AM-5PM; Hours May Vary
Job Type: career
Duration: Indef
Salary Range:
23.04 ‚Äì 45.54 Hourly
Layoff Referral Deadline:
3/17/2020
Bargaining Unit:
99
Posted Date:
March 2, 2020</t>
  </si>
  <si>
    <t>Ref ID: 00320-9502603451Classification: Mid-Senior Data Analyst
Compensation: 90000.00 to 110000.00 yearly
**FOR IMMEDIATE CONSIDERATION, please email resumes to Ali Scott at ali.scott@rht.com with the title of Data Analyst***
Functional Role: Data Analyst
Location: South Los Angeles, CA
Benefits: M/D/V
Salary Range: 90,000-110,000 (DOE)
Summary: You didn't get to where you are by following an expected path. You follow your instincts, while everyone around you sits bac and waits for life to happen. You are a catalyst, an agent of change. You're smart, energetic, and aggressive. You possess an entrepreneurial spirit. You are inquisitive, innovative, and resourceful. You have a fresh perspective. A large insurance company is looing for a Business System Analyst. If you are looing for incredible stability in our current maret this is one of our best clients to join!
Job Requirements:
Top Requirements:
‚Ä¢ 4+ years experience as a Data Analyst woring with a variety of database systems
‚Ä¢ Strong experience with Tableau reporting, SQL databases, and excel
‚Ä¢ Ability to wor independently, dig through different databases and understand how to align data tables and to consolidate in a normal fashion
‚Ä¢ Insurance Industry experience is a strongly preferred
**FOR IMMEDIATE CONSIDERATION, please email resumes to Ali Scott at ali.scott@rht.com with the title of Data Analyst***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 with local maret expertise help you find the technology jobs that match your sills and priorities fast. By woring with us, you have access to challenging opportunities, competitive compensation and benefits, and training to enhance your sill sets.
From philanthropy to environmental stewardship to employee programs, Robert Half is proud to have an active role in the communities in which we live and wor. Our company has appeared on FORTUNEs Most Admired Companies list every year since 1998.
Download our mobile app to tae your job search on the go!
Contact your local Robert Half Technology office at 888.490.4429 or visit www.roberthalf.com/jobs/technology to apply for this job now or find out more about other job opportunities.
All applicants applying for U.S. job openings must be authorized to wor in the United States. All applicants applying for Canadian job openings must be authorized to wor in Canada.
¬© 2020 Robert Half Technology. An Equal Opportunity Employer M/F/Disability/Veterans.
By clicing 'Apply Now' you are agreeing to Robert Half Terms of Use.</t>
  </si>
  <si>
    <t>Job Title:
Associate Player Support Data Analyst
Requisition ID:
R001827
Job Description:
Job Title: Associate Player Support Data Analyst
Reporting To: Senior Manager, Worforce Planning
Department: Customer Service
Location: El Segundo, CA
This is a contingent worer position and will be staffed through Volt, a staffing and worforce management company.
Your Platform
Founded in 1979, Activision has continuously disrupted the world of entertainment as a leader in the videogame industry. With a history of delivering iconic game changers -- lie Pitfall¬Æ, Tony Haw¬Æ, Guitar Hero¬Æ, Crash Bandicoot, Sylanders and Call of Duty¬Æ -- our obsession is delighting our players around the globe. Focused and committed to innovation, we consistently deliver the most beloved, engaging and successful entertainment.
And while we have world-class franchises, infrastructure and resources, our success comes from a passionate, talented and diverse team of people producing greatness together. So, if youre interested in our biggest priority, its our people.
Were currently driving the next era for our company and community by creating amazing experiences for fans and continuing to mae Activision an inclusive place where everyone can thrive.
Join us, mae history. To learn more, chec us out at www.activision.com, https://blog.activision.com or @Activision on Instagram, Twitter, Faceboo and LinedIn.
Your Mission
As a Associate Player Support Data Analyst you will will play a ey and active role on a high caliber player support organization. You will support the teams effort in analyzing data and reporting to derive insights and recommendations. In this role, you will be woring with and presenting to a wide range of staeholders, including senior leadership.
Priorities can often change in a fast-paced environment lie ours, so this role includes, but is not limited to, the following responsibilities:
Business Insights &amp; Forecasting
Analyze and understand contact volume behaviors and ey metrics
Create and manage short term, seasonal and long-term volume forecast for multiple player support channels
Interpret unexpected events and adjusting forecast as needed
Support strategic initiatives, deriving ey strategic recommendations built on forecast analysis
Project &amp; Staeholder Management
Partner with cross functional staeholders on projects, providing analytical support and insights to better inform decision maing
Prepare presentations and reporting to provide analyses and recommendations to staeholders in an impactful and insightful way
Develop a deep understanding of how player support operates, its strategic priorities and potential opportunities
Player Profile
Minimum Requirements:
Bachelors Degree or relevant wor experience
Minimum of 3 years of forecasting multiple contact channels
Intermediate proficiency in Excel is required
Must possess strong analytical sills with the ability to problem solve
Expert in being able to derive the narrative from the data and communicate convincing stories, driving positive change for our players
Must be highly organized and able to deal with a high volume of data
Ability to wor proactively and independently as well as with a team in a fast-paced, high growth environment
Our World
Activision Blizzard, Inc. (NASDAQ: ATVI), is one of the world's largest and most successful interactive entertainment companies and is at the intersection of media, technology and entertainment. We are home to some of the most beloved entertainment franchises including Call of Duty¬Æ, World of Warcraft¬Æ, Overwatch¬Æ, Diablo¬Æ, Candy Crush and Bubble Witch. Our combined entertainment networ delights hundreds of millions of monthly active users in 196 countries, maing us the largest gaming networ on the planet!
Our ability to build immersive and innovate worlds is only enhanced by diverse teams woring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Activision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t>
  </si>
  <si>
    <t>Job Description
Loot Crate was founded in 2012 around a simple idea: put the awesomeness of Comic-Con in a box. Today, we ship some of the coolest gee, gaming, and pop-culture collectibles and accessories. We‚Äôre always on the looout for fun, hard-woring new people to join our team and mae Loot Crate even better.
The Business Intelligence Data Analyst will be an integral part of the Loot Crate team and will be responsible for analyzing and synthesizing data across all functions of the company. This role will develop meaningful PI reporting dashboards to support business unit decision-maing and performance tracing and will also be ased to wor on various ad-hoc analysis projects, develop conclusions supported by data and research, and present these findings to Loot Crate's executive team.
RESPONSIBILITIES:
Detailed analytics &amp; reporting to support executive decisions and worflows Including gathering business requirements, implementing logical design and data modeling with a sense of timeliness and follow through
Development and maintenance of metrics, data sets, reports, dashboards, to inform decision maing and drive continual improvements. Reconcile data inconsistencies and ensure data integrity
Wor with team members from various departments to provide department-level advanced data analysis and reporting
Wor with web development team to ensure seamless new tool integrations and ensure continued data integrity
Provide strategic recommendations for streamlining current reporting worflow
Provide user training and support for Loot Crate's business intelligence software
REQUIREMENTS:
2-5+ years of relevant experience
Extensive experience in SQL and data mining techniques in other programming tools(Python) for analyzing large data sets
Experience in data visualization platforms (e.g. Tableau, PowerBI, Looer)
Advanced proficiency with Microsoft Excel
Strong passion for data, curiosity to learn new tools and techniques, action-oriented, multi-tasing individual.
Detail oriented with strong communication and presentation sills. Ability to wor effectively and cohesively with people from multiple departments.
Degree in ComputerScience, Statistics, Data Science, Business or other quantitative field is preferred
Powered by JazzHR
uRGW0bhYU6</t>
  </si>
  <si>
    <t>System1 is looing for a driven data analyst with the ability to wor with our Ad Operations team. As a member of this data analysis team, you will drive System1‚Äôs analytics initiatives forward, provide insights into our business operations, and wor with the product team to spearhead data-driven decisions.
The Role You Will Have
The data expert: be familiar with the full life-cycle of all data at System1 - from data collection to processing to analytics
The ‚Äúinsight‚Äù person: leverage data to discover and validate areas of opportunities, and identify the metrics to measure success
The translator: guide business staeholders in reading into the data, and facilitate the communication between business and tech teams
The mentor: provide support to the junior members and establish data best practices for the AdOps team
What You Will Bring
3+ years of relevant full-time wor experience
Bachelor‚Äôs in Computer Science or other quantitative subject (mathematics, economics, finance, or statistics) preferred
Strong SQL &amp; Python sills a plus
Experience in big data tools a plus
What We Have to Offer
Free Uber/Lyft to and from wor every day!
Collegial and collaborative team with highly intelligent and motivated coworers
Cross-team lunches and demos to foster learning
Unlimited Paid Sic Time, Competitive PTO and Benefits pacage
Daily catered meals and fully stoced itchen
Bi-weely happy hour at various bars, restaurants, and venues across Los Angeles
Bi-weely onsite happy hour
Catered dinner on Tuesdays and Thursdays
Weely fitness class with private trainer: high intensity training, yoga, beach volleyball, beach soccer, ultimate frisbee
Company parties and outings: Syzone indoor sydiving, Medieval Times, araoe, etc.</t>
  </si>
  <si>
    <t xml:space="preserve">35-45 </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</si>
  <si>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gAmCJZSljJ</t>
  </si>
  <si>
    <t>Company Description
------------------
√âlever Professional is seeing a Customer Insights Manager for
our client in Los Angeles, CA., who is blowing up the mobile/
social scene. Our client is a scaling social, mobile start-up
with an enormous and growing foundation of engaged users.
They're next move is to continue their profitable ways by taing
crucial data from their users and roadmapping the next generation
of products. That's where you come in to the picture.
Job Description
--------------
The position of Customer Insights Manager will support analytics
activity that guide mareting decisions about where to grow
profitable customer relationships. The objective is to help drive
improved business performance through customer insight. You'll
wor alongside senior team members and interface with Mareting,
Distribution and Operations to change business processes to be
analytically-driven.
If that doesn't sound fun enough, you'll find yourself staying
busy by.....
Supporting a broad range of projects in the overall Customer
Analytics group.
Conducting quantitative and statistical analyses of customer
information, evaluating customer behavior and the profitability
of mareting activity to generate actionable insights supporting
mareting decisions.
Evaluating opportunities to improve customer profitability,
targeting efficacy, product offer, channel preference, customer
persistency, and etc.
Participating in strategic decisions relating to customer
needs, preferences, segmentation, as well as advertising, direct
mareting, and digital mareting efforts.
Implementing and managing predictive models; provide project
management oversight on various projects as needed.
Supporting analytical collaborations in the analysis,
documentation, and socialization; develop reports and
presentations as related to project results.
Qualifications
-------------
Bachelor's degree in Statistics, Computer Science, Economics,
or Business preferred.
Creative thiner with good organizational, analytical, and
communication sills.
Ability to wor effectively across business functions via
collaboration sills.
Good communicator to wor with regional and local businesses,
across functions.
Strong ability to execute.
Proficient in MS Office.
Basic nowledge of SQL preferred.
One to 2 years experience in financial services or quantitative
analysis.
Zero to 2 years experience in predictive modeling.
Wizardry Level with Tableau and Treasure Data
Additional Information
---------------------
We welcome your application online and will mae every effort to
respond to qualified applicants.All of your information will be
ept confidential and assessed in accordance with EEO guidelines.
Visit us at http://eleverpro.com for more information about our
services.
View all of the exciting opportunities we're looing to fill at
http://www.eleverpro.com/executive-recruiter-jobs/</t>
  </si>
  <si>
    <t>Research Sr. Data Analyst - aiser Permanente Bernard J. Tyson School of Medicine</t>
  </si>
  <si>
    <t>By
joining the team that is designing and implementing aiser Permanente Bernard
J. Tyson School of Medicine, you will have the opportunity of a lifetime to
create a medical school that will educate physicians for the 21st century and
beyond and be a catalyst for change in medical education. The School of
Medicine team wors from an interdependent model of practice and we are looing
for someone who thrives in a highly challenging role within a high functioning
team-based environment.
The
aiser Permanente Bernard J. Tyson School of Medicine is devoted first and
foremost to offering an outstanding, forward-thining medical education.
Its curriculum is built on the three pillars of Biomedical Science, Clinical
Science, and Health Systems Science. Students will thin broadly about the ways
care can be more effective for everyone and learn how to advocate for better
health in homes, school, worplaces, neighborhoods, and society at large. The
school will incorporate many of the most innovative and effective educational
practices available today and will give students the opportunity to learn from
the physicians and care teams in aiser Permanente-s integrated health care
system. This approach will provide future physicians with the nowledge
and sills to play ey roles in the transformation of healthcare in our nation
and help people from all bacgrounds and settings thrive. Learn more at
medschool.p.org
The aiser Permanente Bernard J. Tyson School of Medicine, Office of Research and Scholarship (ORS), Research Senior Data Analyst is responsible for maing strategic data-related decisions by evaluating complex data processing, management, tracing and analysis as well as dissemination of their wor within a research environment. This position reports to the ORS Research Manager for Research Support Services Team.
The Research Senior Data Analyst oversees the staff who facilitate the data analysis and dissemination for the research and scholarly projects for students and faculty consisting of varying complexity in different areas of health-related research. Students and faculty bear primary responsibility for conducting their own research and scholarship and this team provides appropriate guidance and staff support to enable successful wor to be undertaen.
Provide quantitative measurement, data analysis and dissemination expertise for ORS. Responsible for implementing established processes, as well as developing and applying innovative techniques for measuring, analyzing, and reporting on healthcare processes, health outcomes, and health costs.
Essential Responsibilities:
In consultation with the Research Manager, initiates, coordinates, and facilitates analytical projects to meet utility care data analyses, faculty and student client needs and achieve programmatic and organizational objectives.
Facilitates effective communication and collaboration with staeholders: senior leadership, librarian, statisticians, project managers, data analysts. Wor may include collaborating on the development of plans for student and faculty study design and analysis; providing guidance or setting priorities for ongoing programming activities; participating in the review of analytic tables/ results and dissemination.
Based on agreements of the ORS Senior Associate Dean and Research Manager, sets overall project direction to address ey utility care analyses objectives and client needs. Assists in the prioritization of projects that compete for limited resources, and the scheduling and sequencing of wor across projects to mae the best use of utility care analyses resources.
Applies project leadership sills, methodological expertise, and nowledge of P and external data and analytical resources to determine the scope, design, development, and implementation of utility care analyses projects, including partnerships with regional analytical groups and consultation with Health Plan and Medical Group subject area experts.
Advises the ORS Senior Associate Dean and Research Manager on project staffing decisions. Identifies professional development opportunities for ORS data analytics staff based on project requirements.
Manages and coaches ORS Research Support Services Team - data analytical staff to accomplish project objectives and develop staff capabilities.
Establishes and maintains effective woring relationships with both internal and external staeholders. Engages and sustains support among project participants, faculty and students. Represents the ORS Research Support Services Team data analyses to external partners and clients in communications related to projects.
Advises the Research Manager on technical staff hiring decisions. Responsible for data project related training, supervision, coaching and evaluation of utility data care analyses healthcare data analysts.
Applies analytic nowledge, sills and experience to perform project-related wor, complete specific project tass, and create project deliverables.
Basic Qualifications:
Experience
Minimum seven (7) years of experience in an analytical environment required (w/ master's degree), OR
Minimum two (2) years of experience in an analytical environment required (w/doctoral degree)
Education
Master's degree.
License, Certification, Registration
N/A
Additional Requirements:
Disciplinary training in advanced quantitative measurement methods (mathematics or statistics), ideally in the context of a quantitative social science or health services research.
Prior successful experience managing or coordinating professionals in a complex organizational setting.
Proven leadership sills in project management and consulting. Must exhibit efficiency, collaboration, candor, openness, and results orientation.
Demonstrated effectiveness in written and verbal communication of technical material.
Experience with analysis of large administrative databases and computer intensive statistical analysis (preferably using SAS), multivariate statistical methods, general research methodology.
General nowledge or wor experience in one or more of the following areas: disease management, survey design, health status measurement, case-mix or health ris adjustment methods, research methods, actuarial methods, cost- benefits or cost-effectiveness analysis.
Demonstrated ability to effectively design, develop, manage, and coordinate analytical efforts among multiple constituents.
Excellent project management sills, including setting priorities and developing wor plans assembling project teams, structuring and executing quantitative analyses, overseeing support staff, and meeting deadlines.
Sills in analytical methods including problem and model formulation, algorithm selection, and development of overall solution strategy.
Creativity, critical thining, and excellent problem-solving sills.
Outstanding written and verbal communication and effective interpersonal sills.
Demonstrated ability to effectively wor directly with senior leadership and to bring high-priority projects to successful results.
Preferred Qualifications:
Minimum seven (7) years of experience in an analytical environment in health care, educational or research preferred.
nowledge of healthcare industry, especially healthcare analytics preferred.
Familiarity with aiser Permanente healthcare system preferred.
Doctoral degree.
aiser Permanente is an equal opportunity employer committed to a diverse and inclusive worforce.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bacground chec/drug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</si>
  <si>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aiser Permanente
4.0</t>
  </si>
  <si>
    <t>Oaland, CA</t>
  </si>
  <si>
    <t>ZS is a professional services firm that wors side by side with companies to help develop and deliver products that drive customer value and company results. From R&amp;D to portfolio strategy, customer insights, mareting and sales strategy, operations and technology, we leverage our deep industry expertise and leading-edge analytics to create solutions that wor in the real world. Our most valuable asset is our people‚Äîa fact that‚Äôs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ZS is a professional services firm that wors side by side with companies to help develop and deliver products that drive customer value and company results. From R&amp;D to portfolio strategy, customer insights, mareting and sales strategy, operations and technology, we leverage our deep industry expertise and leading-edge analytics to create solutions that wor in the real world. Our most valuable asset is our people‚Äîa fact that‚Äôs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ZS's Business Technology group helps companies define and execute their technology strategy by designing, building and operating the business intelligence (BI), cloud, data management, dashboard and analytics capabilities that are at the core of sales and mareting operations.
The Solution Delivery team implements technology based solutions in the areas of business intelligence, analytics, information management, reporting and mobility. In addition, this team configures ZS' proprietary software used to streamline business processes for commercial groups at client organizations. This team taes overall ownership of the delivery of the technical solution leading the design and development phases and collaborating with other teams for business requirements and system testing.
SENIOR BUSINESS TECHNOLOGY ANALYST
Responsibilities:
Partner with solution delivery lead to build comprehensive implementation project plans with well-defined tass and owners;
Implement design and development phases innovative big data solutions to solve business problems across multiple client engagements;
Leverage information from requirements-gathering phase and utilize past experience to design a flexible and scalable solution;
Coordinate on-shore/off-shore teams;
Collaborate with other team members (involved in the requirements gathering, testing, roll-out and operations phases) to ensure seamless transitions;
Articulate the advantages or disadvantages of various big data technologies across a variety of client use cases.
Qualifications:
A bachelor‚Äôs/master‚Äôs degree in Computer Science or related field from a top university; MBA is desirable;
4-6 years of professional experience in IT, IT services or consulting wor;
1-2 years of experience in the development of open source big data platforms, including: Hadoop, Hive, HBase, Pig, Spar, Sqoop, Flume, afa;
Programming experience in SQL, Java, Python, R, Scala;
Experience developing 2-3 end-to-end big data/cloud based solutions across multiple technologies;
Proven ability to lead both on-shore and off-shore teams in the development of big data solutions;
Deep expertise in the principals and architecture of various technologies within the big data stac is required;
Ability to communicate clearly and effectively in interpersonal and written formats;
Familiarity with agile development and DevOps best practices preferred.
Strong leadership, verbal and written communication sills with ability to articulate results and issues to internal and client teams
Proven ability to wor creatively and analytically in a problem-solving environment
Ability to wor within a virtual global team environment and contribute to the overall timely delivery of multiple projects
nowledge of current issues, practices, methodologies, and trends in the Business Intelligence domain
ZS is a global consulting firm; fluency in English is required, additional fluency in at least one European or Asian language is desirable.
Candidates must possess wor authorization for their intended country of employment. An on-line application, including a cover letter expressing interest and a full set of transcripts (official or unofficial), is required to be considered.
ZS offers a competitive compensation pacage with salary and bonus incentives, complete medical/dental/life insurance programs and retirement savings benefits. We are an Equal Opportunity Employer.
NO AGENCY CALLS, PLEASE.
Connect with ZS on social media:
Lie ZS Careers on Faceboo
Follow ZS Careers on Twitter and Instagram
Follow ZS on LinedIn for more job opportunities
Subscribe to the ZS YouTube channel
Explore the Life at ZS blog
ZS has been recognized globally for its expertise in consulting and its flexible wor environment. View ZS‚Äôs accolades.</t>
  </si>
  <si>
    <t>Financial Data Analyst
Location: El Segundo, CA
Education Required: Bachelor‚Äôs degree required, preferably in math, engineering, business, or the sciences.
Sills Required:
The position requires at least 5 to 15 equivalent years of experience in cost estimating and analysis, preferably with the United States Air Force (USAF), comparable Department of Defense (DoD) agency, or hardware contractor
Familiarity with USAF or equivalent DoD acquisition programs and processes is highly desired; Space systems and ground cost estimating experience is a plus
Bachelor‚Äôs degree required in engineering, business, math or the sciences; Masters‚Äô degree in one of these disciplines is preferred
Certification in cost estimating by a recognized professional society/educational organization (i.e., ICEAA or DAWIA) is desired
Experience developing hardware and software cost estimating relationships and cost methodologies, building cost models, applying inflation, phasing, collecting and normalizing data, performing detailed ris analysis, and documenting all results
Strong verbal and written communications sills, as well as strong analytical, interpersonal and presentation sills
Experience leading independent cost estimates and reviews are a plus
Proficient using MS Office Suite
Ability to wor in a fast paced environment
nowledge and experience with ACEIT is preferred
DoD Secret security clearance required; Top Secret/Sensitive Compartmented Information (TS/SCI) security clearance is desired
Responsibilities:
Individuals will perform a wide variety of cost estimating and engineering studies for USAF/ Space &amp; Missile Systems Center (SMC) programs. Principal responsibilities include supporting and leading space system estimates, evaluating proposals, researching and developing cost methodologies, developing cost estimates, performing ris analyses and generating associated documentation. Wor will include parametric cost estimating, life-cycle cost analysis, cost estimating relationships and model development, cost ris analysis, independent cost estimates, and should-cost assessments.
Benefits:
We offer competitive salaries commensurate with education and experience. We have an excellent benefits pacage that includes:
Comprehensive health, dental, life, long and short term disability insurance
100% Company funded Retirement Plans
Generous vacation, holiday and sic pay plans
Tuition assistance
Benefits are provided to employees regularly woring a minimum of 30 hours per wee.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worforce is an added value to our customers. Apply now to connect with a company that invests in you.</t>
  </si>
  <si>
    <t>*ENTERPRISE DATA QUALITY ANALYST - EDM****WHAT IS THE OPPORTUNITY?**The Enterprise Data Quality Technical Analyst is a ey role responsible for developing and supporting an Enterprise data quality solution for City National Ban. This role will support the business in the ability to analyze and assess the data quality in the various data environments (Transactional, MDM etc.). This is critical in supporting the Data Governance organization with actionable information to improve the quality and value of information assets. CNB is consolidating its data management platform on Informatica including Informatica MDM, Power Center, Data Quality (IDQ), EDC and Axon .**Business and Technology Services Division**As a member of City National's Business &amp; Technology group, you will drive, develop, and maintain solutions for clients and colleagues. This is an exciting time of technology advancement and innovation across the ban, particularly within our technology teams.**WHAT WILL YOU DO?**+ Data Quality Development * Responsible for full cycle development (designing, testing, deploying, and documenting the data quality procedures and their outputs).* Document at a functional level how the procedures wor within the data quality applications. * Perform data load and mappings from source.* Responsible for migrating objects.* Responsible for deploying and validating objects to different environments for Scheduled, Batch or real time environment.* Responsible for development of scheduling of Batch jobs and invoing of the jobs.* Responsible for standards across all the SDLC phases.+ Business and Technical rules Management * Partner with the Data Governance Office and business data stewards to provide summary results of data quality analysis, which will be used to mae decisions regarding how to measure business rules and quality of the data. * Translate the business data quality rules into technical rules which are implemented on the platform.* Execute and analyze Data profiling* Develop and implement additional data quality monitoring based on requirements gathered from business units. * Provide Data Quality Scorecards, Dash-Boards and Ad-Hoc reporting* Provide recommendations for modification or creation of business rules based on data results* Implement on-going monitoring jobs* Aptitude to understand business challenges and offer advice on how to solve them with Data Quality.+ Data Quality as a Service * Develop and implement additional data quality monitoring based on requirements gathered from business units.* Manage and prioritize a request queue for new data quality monitoring requests over new data elements, new data quality rules, and maintenance to existing rules. * Provide reports to provide insight to data quality errors.**WHAT DO YOU NEED TO SUCCEED****Must-Have***+ Bachelor's Degree Information Systems or Business Administration+ 3-5 years of data analyst experience performing data profiling, data mapping, data validation, data manipulation, data analysis, use case, test cases, etc. preferably in a data-intensive financial company.+ 3-5 years' experience in defining and deploying data quality programs and tools on enterprise data quality projects+ 3-5 years' experience in Information technology development across all phases of the SDLC process+ 3-5 Years of experience in Data Quality**Sills and nowledge**+ 3-5 years hands-on experience with Informatica Data Quality (IDQ) toolset+ 3-5 years' experience in Baning or Financial sector especially in terms of regulatory and strategic needs for data quality management.+ Master's Degree in a related field is strongly desired.+ Opportunity may also be considered to be based in Raleigh, NC***To be considered for this position you must meet at least these basic qualifications**The preceding job description has been designed to indicate the general nature and level of wor performed by employees within this classification. It is not designed to contain or be interpreted as a comprehensive inventory of all duties, responsibilities, and qualifications required of employees assigned to this job.**INCLUSION AND EQUAL OPPORTUNITY EMPLOYMENT**City National Ban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flourish.City National Ban was founded in 1954 by entrepreneurs for entrepreneurs and that legacy of integrity, community and unparalleled client relationships continues to drive phenomenal growth today. City National is a subsidiary of Royal Ban of Canada, one of North America's leading diversified financial services companies.\#ca-jd\#LI-JD1\#gd-jdfEqual Opportunity Employer Minorities/Women/Protected Veterans/DisabledInformation Technology</t>
  </si>
  <si>
    <t>City National Ban
3.6</t>
  </si>
  <si>
    <t>East West Ban, Ban of the West, First Republic Ban</t>
  </si>
  <si>
    <t>Job Description
Survey Data Analyst
Overview:
You‚Äôll join a small, collaborative group of Product Consumer Insights researchers who wor side-by-side with other Researchers, Product Managers, Product Designers, Engineers and Data Scientists to understand consumer behavior, measure brand perceptions and guide product innovations.
Responsibilities:
Point-person and team resident expert on tracing data
Manage large-scale, global survey tracers and analyze data trends across multiple regions
Customer Satisfaction Survey &amp; Cancel Survey
Synthesize secondary, quantitative and behavioral data to tell a compelling story with actionable insights
Survey data manipulation in Excel or SPSS, combining and analyzing survey data with behavioral data
Quant survey questionnaire writing/editing
Developing of sample composition and weighting approach
Creative data visualization while report writing
Develop research reports in Google Slides
Qualifications:
5+ years of wor experience as a data analyst or survey researcher with strong sills in survey data analysis and reporting to support global brands
Experience woring in a tech or media industry is a plus
Experience woring in an a/b testing culture is a plus
A very strong aptitude for data and statistics including fluency in Excel and SPSS/R and ability to confidently converse with our analytics partners
Experience in quant survey design/writing and developing a sample and weighting approach for global research
Comfortable creating tab and banner plans &amp; communicating with data processing
Experience in SQL to lin behavioral data with survey data is a plus
Strong data visualization sills in Google Slides or PowerPoint to convey information and results clearly
nowledge of data visualization and dashboard design in Tableau is a plus
Foundation in basic statistics (e.g., hypothesis testing, correlations, regressions)
Creativity and attention to detail
Highly collaborative and self-directed</t>
  </si>
  <si>
    <t>Walnut Cree, CA</t>
  </si>
  <si>
    <t>Position Data AnalystSQL -Open Position-CA Type contract Duration 6 -12 months Location Pasadena, CA EducationLicenseCertification Bachelor's degree in Computer Science, Biostatistics, Statistics, Mathematics, Information Systems, or related field of study. Qualifications Data Analysis, Data Validation, Data Profiling, Data Mining is required The medicalhealthcare experience is a preferred criteria, but familiarproficient with SQL is a required criteria. Silled in gathering data from multiple sources, (Oracle, Teradata, DB2, SQL) using both implicit and explicit pass through methods and data analysis experience in SAS and SQL language Experience in handling large database using SQL, strong sills in writing queries, stored procedures and complex joins. Analytical sills with SQL is must Atleast 5 years of experience in SQL is required Regards Siandar Infonex Technologies Inc 4084264861 Siandarinfonextech.com</t>
  </si>
  <si>
    <t>Oawood Search - CHURN</t>
  </si>
  <si>
    <t>*ENTERPRISE DATA ANALYST****WHAT IS THE OPPORTUNITY?**The Enterprise Data analyst is a ey role responsible for developing and supporting the development activities of various enterprise data initiatives. The Data Analyst will the support the team by examining the data available from an existing information source (e.g. a database or a file extract from Systems of Record) and collect facts that could be used to determine how this existing data can be repurposed. The Data Analyst will also analyze and advise the team on worflow issues and data integrity problems and offers recommendations on resolution.**Business and Technology Services Division**As a member of City National's Business &amp; Technology group, you will drive, develop, and maintain solutions for clients and colleagues. This is an exciting time of technology advancement and innovation across the ban, particularly within our technology teams.**WHAT DO YOU NEED TO SUCCEED****Must-Have***+ Bachelor's Degree or equivalent+ * 3-5 years of hands-on experience with SQL and other data profiling tools and techniques+ * 3-5 years' experience in data analysis preferably in a data-intensive financial company.**Sills and nowledge**+ Strong SQL Sills+ Experience with data profiling tools lie Informatica DQ analyst+ Excellent analytical and problem solving sills.+ Excellent oral and written communication and interpersonal sills.+ Strong organizational, multi-tasing, and time-management sills preferred.+ Ability to wor independently or within a team for problem resolution+ Must demonstrate ability to multi-tas and be flexible.+ Ability to interface effectively with all levels of the organization+ Ability to express complex technical concepts in business terms.+ Opportunity may also be considered to be based in Raleigh, NC***To be considered for this position you must meet at least these basic qualifications**The preceding job description has been designed to indicate the general nature and level of wor performed by employees within this classification. It is not designed to contain or be interpreted as a comprehensive inventory of all duties, responsibilities, and qualifications required of employees assigned to this job.**INCLUSION AND EQUAL OPPORTUNITY EMPLOYMENT**City National Ban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flourish.City National Ban was founded in 1954 by entrepreneurs for entrepreneurs and that legacy of integrity, community and unparalleled client relationships continues to drive phenomenal growth today. City National is a subsidiary of Royal Ban of Canada, one of North America's leading diversified financial services companies.\#ca-jd\#LI-JD1\#gd-jdfEqual Opportunity Employer Minorities/Women/Protected Veterans/DisabledInformation Technology</t>
  </si>
  <si>
    <t>MEDIA DATA ANALYST
At Bloom Ads, we provide our clients with powerful and innovative media
strategies, along with big ideas that are driven by insights. Blooms data
science practice is at the forefront of this process, helping to uncover these
insights via sophisticated and rigorous data analysis.
As an Analyst you will develop compelling actionable insights through
quantitative analysis, innovative thining, and storytelling with data. You
will wor a to identify new reporting needs, automate recurrent report requests
where possible, identify data trends, and propose changes to improve the
quality of the information that is processed. You will contribute to the
delivery of smart mareting and strategic advice through the combination of
data &amp; insight.
Areas_Of_Responsibility
Production of campaign reports and analyses according to measurement
plans
Development of observations and actionable insights around campaign
results
Data Storytelling of results and analyses in presentation decs/slides
Consolidation of learnings across similar campaigns
Identification of opportunities to automate any/all analyses and identify
processes for efficiencies
Maintenance of data systems and processes used for reporting and on-going
data analysis
Development of Dashboards in visualization tools such as Tableau
On-going data QA to ensure data used for reporting and analysis is
accurate
Education
Bachelor s degree in Statistics, Math, Business, Mareting, Economics
Social Science or other related field of study is required at a minimum
Requirements
1-3 years of experience woring with data driven field, utilizing
quantitative techniques to solve problems such as campaign analysis,
optimization, customer segmentation, and/or predictive modeling
A strong desire to learn and passion for digital mareting, research and
analytics
Ability to wor well with others and wor in cross functional teams
Ability to manage and prioritize a number of concurrent tass in a fast-
paced environment
Ability to clearly explain complex technical ideas to multiple audiences
both verbally and in writing
Strong attention to detail
Desired_Technical_Sills
These technical sills are listed to give you a general idea about the tools
and techniques we use. The tools and techniques you will be using in your
specialization unit will be a subset of the below.
Strong proficiency with MS Excel, PowerPoint or eynote are a must
Experience/familiarity in ad-serving and web analytics tools (Google DFA,
Atlas, Google Analytics, Omniture, etc.)
Experience or familiarity with syndicated research sources/tools (MRI,
Simmons, Scarborough, IMS, Nielsen, comScore)
Experience or familiarity with digital ad effectiveness research
Experience or familiarity with visualization tools such as Datorama/
QliView are a plus
Experience/familiarity with concepts of database design and SQL are a
plus
Familiarity with web technologies including HTML and Java script
About_The_Company
At Bloom Ads Global Media Group, we are obsessed with bringing innovative
perspective to our carefully crafted media plans by creating stories that
resonate with today s consumer. Since our agency s founding we have ha
distinct focus on results and accountability. Our clients get the attention of
a boutique advertising agency and the support of a big fish firm without the
big fish fees.
Note: Some light travel in personal vehicle, is required in this position. The
preceding functions have been provided as the types of wor performed by the
employees assigned to this job classification. Management reserves the right to
add, modify, change or rescind the wor assignments of different positions and
to mae reasonable accommodations so that qualified employees can perform the
essential functions of the job. This job description does not promise or imply
that the functions listed are the only duties to be performed or that the
position may not change or be eliminated.
About_The_Company
Responsible for developing best-in-class media solutions. In a widely disparate
advertising landscape, we leverage best-in-class strategy, technology and
analytics to deliver the most comprehensive, highest-performing media solutions
on the maret. We provide extensive expertise for some of the best and
brightest brands across our agency partner landscape. Headquartered in Los
Angeles, California, Bloom operates in 100+ marets worldwide.
We are a fast-paced, ris-taing, close-nit environment where ideas come from
everywhere at every level. We believe that diversity of bacground, talent,
sill set and mindset create a flourishing environment for new thining and
ideas. Our business is growing and we are always looing for new talent. If you
are driven by challenging wor, passionate about media and technology and
interested in helping to shape the future of our industry, we would lie to
hear from you! To apply, please send your resume, cover letter and salary
requirements to .
Note: Travel to and from client and vendor sites in personal vehicle, may be
required in this position. The preceding functions have been provided as the
types of wor performed by the employees assigned to this job classification.
Management reserves the right to add, modify, change or rescind the wor
assignments of different positions and to mae reasonable accommodations so
that qualified employees can perform the essential functions of the job. This
job description does not promise or imply that the functions listed are the
only duties to be performed or that the position may not change or be
eliminated.
Show moreShow less</t>
  </si>
  <si>
    <t>WebMD/Medscape is searching for a Data Analyst to join our team!The Data Analyst's primary role is to provide data and analysis support for tracing and reporting within Medscape. This position requires an ability to understand the ey metrics of a business and to develop reporting based on business requirements. The analyst will wor in a project team-oriented and dynamic environment which will require woring closely with other teams and adjusting to new developments as they arise. Various software pacages and tools will be utilized in order to collect, mine, and report on this data. Strong analytical and communication sills with a proven ability to meet deadlines is critical for this position.What You Will Be Doing:* Performing advanced analysis of web traffic, email engagement, and app engagement data to understand and measure the success of programs, including clic through analysis, retention, re-engagement and A/B testing.* Create insightful, easy to understand reports that provide performance, trending and benchmaring analysis to meet business needs.* Provide ad-hoc analyses using various sills and tools to extract and aggregate data. Apply a broad range of analytical approaches, from bac-of-envelope approximations to detailed deep dives in order to identify trends and new opportunities* Collaborate with various business and operational groups to explore new feature ideas by mining existing web analytics data, designing A/B tests, and evaluating the results to produce recommendations and insights that will help shape business decisions.* Investigate significant changes in traffic and identify the cause of the changes through investigation using SQL or excel.* Serve as a subject matter expert on data analysis and related best practices to business partners.* Create, maintain, automate, and enhance reporting template(s) and customize as needed.* Multi-tas and understand priorities of requests and projects in a dynamic environment.What's In It For You:* Besides a competitive compensation pacage, you'll be woring with a great group of professionals in a culture that encourages innovation. If you're ready to tae on some new challenges at a well-respected company, we'd love to hear from you.What You Need For This Position:* 3+ years' experience in data and/or statistical analysis and reporting is required* Bachelor's Degree in Statistics, Econometrics, Mathematics, Information Systems, Computer Science, Engineering, or related quantitative field preferred, or at least 7 years' of relevant professional experience with some combination of data analysis and reporting building* 3+ years of relational database experience in, but not limited to Postgres, SQL Server, Oracle, Vertica (or any Big Data environment)* Intermediate to expert level SQL sills are required as candidate must be able to write SQL queries from scratch as well as tune existing reporting queries* Advanced Excel sills are required. Must be proficient with advanced analytic functions such as vlooup, named ranges, pivot tables, formulas, etc.* Advanced experience with web analytics tools, such as Omniture and Google Analytics.* Experience with using A/B testing tools lie Target or Optimizely, devising A/B tests, interpreting results, and summarizing the findings.* Experience with business intelligence tools is preferred such as Tableau or Microsoft BI.* Strong analytical, creative and problem-solving sills* Strong communication sills including experience in supporting and communicating data-driven analyses to various departments and staeholders* Strong organization, attention to detail, and time management sills requiredPreferred:* nowledge of personalization techniques, data science concepts, and/or information processing worflows are all nice-to-have'sAbout Internet Brands:Headquartered in El Segundo, Calif., Internet Brands¬Æ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powerful, proprietary operating platform provides the flexibility and scalability to fuel the company's continued growth. Internet Brands is a portfolio company of R and Temase. For more information, please visit www.internetbrands.com.Internet Brands and its wholly owned affiliates are an equal opportunity employer.</t>
  </si>
  <si>
    <t>The Data Systems Analyst III is responsible for the configuration and maintenance of the Firmrsquos applications. This position wors closely with Operations Manager and IT Director, and has regular interaction with members of the Applications, Engineering, Help Des, and Training groups as it relates to application deployment, stability, innovation, and maintenance. The Data Systems Analyst III provides escalated support to team members, Help Des, and end users. JOB FUNCTIONS bull Troubleshoot application errors, isolate problems, and determine possible solutions in a timely manner. bull Develop and implement resolutions to application errors and issues. bull Continuously evaluate Firmrsquos use of technology and internal processes, and evaluate for possible improvements. bull Manage and perform testing for Firm applications ndash initial, ongoing, and upgrade related. bull Manage application product lifecycle and plan for changes. bull Provide escalation support to the Help Des. bull Provide after-hours second level support to the Help Des andor users as part of engineering escalation rotation. bull Provide support for other Data Systems Analysts for projects and tass completion. bull Provision and decommission Active Directory andor Exchange accounts and groups. bull Manage and maintain Active Directory environment. bull Deploy and integrate new applications and systems to both local and remote systems. bull Address Microsoft Windows updates and other security vulnerabilities, and adhere to a strict patching schedule. bull Develop and maintain documentation related to responsibilities. bull Manage and perform quality control testing practices and procedures for Firm applications to provide and maintain a reliable woring environment. bull Develop, maintain, and manage relationships with vendors and consultants related to Firmrsquos technologies. bull Lead the evaluation and decision-maing process for Firm technologies. bull Own and lead Firm-wide projects with little supervision. bull Mentor and support the development of teammates. bull Assist with creation of training materials for Firm applications. bull Perform other duties as assigned. ey Technologies Possess superior understanding, and demonstrate the highest level of expertise with one or more of the following bull Microsoft Windows 10 destop operating systems. bull All Microsoft Office 365 technologies including SharePoint Online, Exchange Online, OneDrive, Dynamics, Planner, and Intune. bull Azure and Azure AD technologies. bull Citrix and other remote technologies. bull Microsoft Exchange 2016 and above. bull Microsoft SQL Server 2014 and above (Clustering and DBA experience a plus). bull Windows server operating system (Windows Server 2012 and above). bull Microsoft Office Suite (Office Suite 2016 and above). bull iManage Worsite (Versions 9.x, 10.x, and Cloud). bull Litigation Support Applications (Concordance, CaseMap, Relativity, CaseNoteboo, Trial Director). bull Cloud collaboration technologies (Box, Microsoft, Google, RingCentral). bull Accounting applications (Elite 3E). bull Application pacaging and deployment systems (SCCM Current Branch, Admin Studio, MSI Pacager). bull Metadata management software (Metadact-e, Worshare). bull RingCentral Communication Systems. bull Microsoft IIS Server. COMPETENCIES Communicates effectively Developing and delivering multi-mode communications that convey a clear understanding of the unique needs of different audiences. Being resilient Rebounding from setbacs and adversity when facing difficult situations. Collaborates Building partnerships and woring collaboratively with others to meet shared objectives. Instills trust Gaining the confidence and trust of others through honesty, integrity, and authenticity. Customer focus Building strong customer relationships and delivering customer-centric solutions. Drives results Consistently achieving results, even under tough circumstances. Situational adaptability Adapting approach and demeanor in real time to match the shifting demands of different situations. Plans and aligns Planning and prioritizing wor to meet commitments aligned with organizational goals. Cultivates innovation Creating new and better ways for the organization to be successful. Tech savvy Anticipating and adopting innovations in business-building digital and technology applications. TOOLS bull Computers, phones, and other networ based equipment. MINIMUM JOB QUALIFICATIONS bull High school diploma or GED. bull 6+ years of related technical experience with large (300 users) networs. bull Strong project management sills running organization-wide and large scale projects. bull Strong written and verbal communication sills. bull Ability to travel to remote locations with little notice. bull Ability to wor under the pressures of a dynamic and fast-paced environment. bull Ability to wor extended hours, nights, weeends, and rotating escalation duties. PHYSICAL DEMANDS Writing, typing, reading, speaing, hearing, seeing, sitting, bending, reaching, lifting up to 50 lbs. WORING CONDITIONS Quiet office environment in a high-rise building, seated the majority of the time. Occasional wor in datacenters with high noise and cool temperatures. DIRECT REPORTS None.</t>
  </si>
  <si>
    <t>RESPONSIBILITIES:
force has a client in search of a Data Analyst/Developer in Los Angeles, CA.
ey Tass:
Interprets data and analyzes results using statistical techniques and provides ongoing reports
Develops and implements data collection systems and other strategies that optimize statistical efficiency and data quality
Acquires data from primary or secondary data sources and maintains databases/data systems
Identifies, analyzes, and interprets trends or patterns in complex data sets
Filters and cleans data, and reviews computer reports, printouts, and performance indicators to locate and correct code problems
Wors closely with management to prioritize business and information needs
Locates and defines new process improvement opportunities
REQUIREMENTS:
To be considered for this position, candidates must have experience in a similar role, or they must possess significant nowledge, experience, and abilities to successfully perform the responsibilities listed
Relevant education and/or training will be considered a plus
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</si>
  <si>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SUMMARYThe Senior Data BI Analyst will be responsible for developing and enhancing existing in-house reports and dashboards that produce automated IPA reports, Health Plan reports and Management reports. The Analyst will wor closely with ey business users as well as managers to gather and define the reporting and process requirements. The Analyst will be responsible for analyzing the data for completeness and accuracy.ESSENTIAL DUTIES AND RESPONSIBILITIES* Creation and Maintenance of Power BI reports, MS SSRS, SSAS, Crystal reports, Excel and other tass as needed* Develop and maintain SQL stored procedures, functions, SSIS pacages* Maintain and monitor running jobs in Windows Tas Scheduler and SQL Server Agents* Collaborate with business users to gather and define and document requirements* Create and update documentation for all technical and business processes* Collaborate to enhance and develop data warehouse (data marts, OLAP cubes, fact tables and dimension tables)QUALIFICATIONS* Minimum two years of experience with:o MS Office 365 (Power BI, Excel, Access, Power Point, Word, Outloo)o Data-warehouse concepts (Star Schema, SSAS, and MDX queries)o Crystal Reports, SSRS, SSIS.o Programming languages (T-SQL, Python, C#)o MS SQL Server 2016* Excellent verbal and communication sills* Customer service oriented* nowledge with EZ-Cap or Health Care related databases preferred* An understanding of the healthcare Industry (Eligibility, Claims, Cap Revenue, Cap Expense, and Utilization Management) is preferred.EDUCATION and/or EXPERIENCEBachelor's degree or one to two years related experience and/or training; or equivalent combination of education and experience#zr</t>
  </si>
  <si>
    <t>Req ID: 177719
The Job
Warner Bros. Content Technology and Operations sees an Operations Analyst, Data Governance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 in a fast-paced environment, multitas,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staeholders from mareting,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worflows. Ability to analyze data, create reports, and document processes/worflow diagrams. Problem-solve and determine root causes in order to propose changes to existing process or procedures.
Develop business scenarios and use cases for UAT and QA/QC testing for integration and implementation in metadata management system.
The Essentials
Bachelors Degree required.
Experience in operations and project management.
Experience with master data management discipline preferred.
nowledge of project management, team collaboration and documentation software, e.g. Atlassian Jira, Confluence, Trello, Slac, etc. a plus.
Proficient in MS Office Suite (Excel, PowerPoint, SharePoint, etc).
Deep analytical sills who can as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sills and the ability to multi-tas many projects.
Strong ability to communicate with technical and non-technical audiences.
Strong organization sills, project management sills a plus.
Must be an advocate for quality.
Must be detail-oriented.
Must be comfortable woring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 effectively.
Must be able to wor well under time constraints.
Must be able to handle multiple tass with changing priorities, communicating changes in scope and schedule to all parties concerned.
Must be service-oriented.
Must be able to maintain confidentiality.
177719</t>
  </si>
  <si>
    <t>Job Description
Job Summary:
Designs and implements processes and solutions associated with a wide variety of data sets used for data/text mining, analysis, modeling, and predicting to enable informed business decisions. Gains insight into 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nowledge/Sills/Abilities:
‚Ä¢ Extracts and compiles various sources of information and large data sets from various systems to identify and analyze outliers.
‚Ä¢ Sets up process for monitoring, tracing, and trending department data.
‚Ä¢ Prepares any state mandated reports and analysis.
‚Ä¢ Wors with internal, external and enterprise clients as needed to research, develop, and document new standard reports or processes.
‚Ä¢ Implements and uses the analytics software and systems to support the departments goals.
Job Qualifications
Required Education:
Associate's Degree or equivalent combination of education and experience
Required Experience:
‚Ä¢ 1-3 years of clinical data and statistical analysis experience.
‚Ä¢ Must be able to read and write complex SQL queries.
‚Ä¢ Myst have experience with visualization tools (e.g. Tableau and PowerBI).
‚Ä¢ Must be familiar with Pharmacy data (e.g. pharmacy claims).
‚Ä¢ Excel experience (e.g. Pivot Tables, Graphs, Advanced Formulas, Power Query, VLooup).
Preferred Education:
Bachelor's Degree or equivalent combination of education and experience
Preferred Experience:
‚Ä¢ 3-5 years of clinical data and statistical analysis experience.
‚Ä¢ Familiar with supplemental Pharmacy Data (e.g. Medispan).
Molina Healthcare offers a competitive benefits and compensation pacage. Molina Healthcare is an Equal Opportunity Employer (EOE) M/F/D/V.
To all current Molina employees: If you are interested in applying for this position, please apply through the intranet job listing.</t>
  </si>
  <si>
    <t>One by one, we are leading a movement to a future where all beauty is clean beauty. We are powered by people, and our collective mission is to get safer products into the hands of everyone. Formulate, advocate &amp; educate- that's our motto for creating products that truly perform while holding ourselves to unparalleled standards of safety.
Why?
It's really this simple: Beauty should be good for you.
Beautycounter is looing for a Sr. Business Analyst to join the Data Science and Analytics team. A successful candidate will be someone who loves woring with data and will go one layer deep to uncover insights and drive action.
In this role you will:
Use technical sills to perform EDA to uncover trends and insights on robust volumes of data.
Provide recommendations to the business and share analysis with multi-functional teams ranging from executives to analysts
Build dashboards for both technical and nontechnical users to measure the impact and efficiency of the business
Design, develop, and maintain ongoing metrics, reports, analyses, dashboards, etc. to drive ey business decisions
The ideal candidate will possess:
Bachelors degree in Computer Science, Mathematics, Statistics, Finance, related technical field, or equivalent wor experience.
3-5 years of years of relevant wor experience in analytics, data engineering, business intelligence, maret research or related field, and 5-7 years professional experience
Strong SQL/Excel sills
Tableau/Looer sills preferred
R or Python sills preferred
At Beautycounter we are committed to creating a diverse environment and are proud to be an equal opportunity employer. All qualified applicants will receive consideration for employment without regard to race, color, religion, gender, gender identity or expression, sexual orientation, national origin, genetics, disability, age, or veteran status.</t>
  </si>
  <si>
    <t>Enterprise Data Quality Technical Analyst (EDM) - Downtown LA - Full Time, Direct Hire
The Enterprise Data Quality Technical Analyst is a ey role responsible for developing and supporting an Enterprise data quality solutions. This role will support the business in the ability to analyze and assess the data quality in the various data environments (Transactional, MDM etc.). This is critical in supporting the Data Governance organization with actionable information to improve the quality and value of information assets. Client is consolidating its data management platform on Informatica including Informatica MDM, Power Center, Data Quality (IDQ), EDC and Axon .
Responsibilities:
Data Quality Development
Responsible for full cycle development (designing, testing, deploying, and documenting the data quality procedures and their outputs).
Document at a functional level how the procedures wor within the data quality applications.
Perform data load and mappings from source.
Business and Technical rules Management
Partner with the Data Governance Office and business data stewards to provide summary results of data quality analysis, which will be used to mae decisions regarding how to measure business rules and quality of the data.
Translate the business data quality rules into technical rules which are implemented on the platform.
Develop and implement additional data quality monitoring based on requirements gathered from business units.
Data Quality as a Service
Develop and implement additional data quality monitoring based on requirements gathered from business units.
Manage and prioritize a request queue for new data quality monitoring requests over new data elements, new data quality rules, and maintenance to existing rules.
Provide reports to provide insight to data quality errors.
Required:
3-5 years of data analyst experience performing data profiling, data mapping, data validation, data manipulation, data analysis, use case, test cases, etc. preferably in a data-intensive financial company.
3-5 years' experience in defining and deploying data quality programs and tools on enterprise data quality projects
3-5 Years of experience in Data Quality
If interested, please contact Margot Parsons at Mparsons@genuent.com or call 714-465-5478</t>
  </si>
  <si>
    <t>Introduction
As an IBM Application Architect, you directly help clients transform their business and solve complex problems. You will define the scope and vision for projects that deliver customized solutions using your nowledge of IBM platforms. You are a technical leader, serving as a liaison among business partners, technical resources, and project staeholders.
Your Role and Responsibilities
IBM Services is seeing Microsoft Dynamics Customer Relationship Management (CRM) Data Analysts to collect and analyze requirements and solve client problems using Microsoft Dynamics CRM solutions. You will serve as a liaison between clients and project consultants, particularly during initial project phases. You will wor primarily on project execution but may be involved in sales support as well.
Microsoft CRM Data Analysts are responsible for identifying, developing and deploying end-user solutions in CRM systems. Using your deep functional nowledge and familiarity with the Microsoft Dynamics CRM application, you will ensure that client business requirements are met while providing a variety of advisory services around project management, business process development, implementation support and end-user training.
Primary Responsibilities:
Project Execution
Support the translation of client business requirements into CRM solutions, including requirements approval, communication, traceability and reuse
Contribute to the transfer of functional requirements to development and test teams
Use CRM worflow technology to automate business processes
Stay abreast on updates and new releases in CRM technologies (Microsofts and its competitors)
Educate end-users on CRM functions
Provide end user classroom training on the configured CRM application before go-live and individual training during hyper-support after the cut-over
Sales Support
‚Ä¢Help determine and translate customer needs into a solution and approach
‚Ä¢Contribute to proposal development
‚Ä¢Contribute to scope, approach, and estimating input to the proposal team
‚Ä¢Contribute to and participate in client demonstrations and presentations
Additional sills required:
Microsoft Office Suite, specifically Microsoft Word, Excel, PowerPoint, and Visio
Microsoft DevOps
Familiarity with Microsoft technologies/trends
Strong analytical, presentation, and writing sills
Sills and experience in creating and delivering production demonstrations is preferred but not required.
NOTE: Microsoft Dynamics CRM experience is required for this position
Required Technical and Professional Expertise
At least 3 years team lead experience or management experience of 5+ team members (management consultant only)
At least 2 years project experience in enterprise business application development and delivery (e.g., CRM, ERP, SCM, HCM)
At least 1 year project implementation experience using Microsoft Dynamics 365, Microsoft Dynamics CRM online, or Microsoft Dynamics CRM 2016, 2015, or 2013
At least 2 years project experience translating client business needs into software capabilities
At least 2 years project experience with business requirements analysis and modeling
At least 2 years project experience creating functional designs, test conditions and test scripts
At least 2 years experience woring within a team environment
Basic nowledge of software development methodologies (Waterfall and/or Agile)
Preferred Technical and Professional Expertise
At least 2 years consulting experience woring for a global systems integrator
Microsoft Certified Professional (MCP)
At least 1 year project experience woring with global and offshore project teams
At least 1 year experience with system integration or user acceptance testing
At least 1 year experience with organizational design
At least 1 year experience with business process design or re-engineering
At least 1 year experience with developing and implementing end-user training programs
At least 1 year experience implementing or using CRM systems to support customer service, call center, or field service operations
About Business Unit
IBM Services is a team of business, strategy and technology consultants that design, build, and run foundational systems and services that is the bacbone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
Your Life @ IBM
What matters to you when youre looing for your next career challenge?
Maybe you want to get involved in wor that really changes the world? What about somewhere with incredible and diverse career and development opportunities where you can truly discover your passion? Are you looing for a culture of openness, collaboration and trust where everyone has a voice? What about all of these? If so, then IBM could be your next career challenge. Join us, not to do something better, but to attempt things you never thought possible.
Impact. Inclusion. Infinite Experiences. Do your best wor ever.
About IBM
IBMs greatest invention is the IBMer. We believe that progress is made through progressive thining,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
Location Statement
For additional information about location requirements, please discuss with the recruiter following submission of your application.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</si>
  <si>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Mareting Data Analyst, Teleflora</t>
  </si>
  <si>
    <t>As part of the Mareting team you will be a ey player in the Analytics and Data Science team. One of your main responsibilities is to run predictive models using machine learning and statistical techniques to drive mareting tactics, such as Paid Search, Paid Social, Owned, Earned, Email, Direct Mail, Affiliate, etc.
We are looing for someone with strong ecommerce experience, someone who is well versed in data modeling (creating looalie segments, deriving LTV, doing predictive models, customer segmentation, time series models), the person must be very familiar with Paid Media (automated bidding, programmatic bidding), must be fluent with GA360 and dashboarding tools lie Tableau/Looers/Power BI, must have strong nowledge of Data Bases (SQL nowledge)/familiarity with Data Lae (and clustered DBs)/DW/BigQuery, and must be comfortable with Python and R.
Here's what you'll do:
Partner with fellow mareting teams to deliver in depth analyses and reporting
Create visually appealing and strategic dashboards using our Data Warehouse and BI platform
Engage in Data Modeling, Attribution, and Behavior Analysis
Analyze visitor level data to measure the impact of the different mareting channels and devices through the consumer decision journey
Help with all web analytics tracing initiatives using Google Analytics and BigQuery
Prepare PowerPoint decs and present findings to VP of Mareting
Here's what you'll bring to the table:
Masters in Statistics or Applied Mathematics required
5+ years of web analytics experience preferred but not required
Experience using statistical programs (R, SAS, Python, SPSS, etc.) required
Strong presentation sills, with the ability to translate data into business insights
Experience with Data Warehouses, SQL and BI Tools (Tableau, etc.) preferred
Experience with HTML, Javascript and/or PHP a plus
These are all the great extras:
Competitive benefits pacage including Medical (including 24/7 online access to a physician), Vision, Dental, and 401 with match eligibility.
Subsidized gym membership.
On-site subsidized high end cafe offering farm to table meals and snacs.
Free on-site yoga classes and other wellness-focused activities.
Wonderful Giving (www.wonderfulgiving.com) -- allowing you to donate company money to a cause of your choice.
Free tobacco cessation programs.
Wor-Life integration.
All the FIJI Water and Wonderful snacs you may want in the office.
Discounted ticets to various LA attractions.
We are bicycle-friendly, with newly installed bicycle racs available to all LA-based employees.
Say everything and share your "Love Out Loud‚Ñ¢" with the gift of Teleflora¬Æ flowers--all made by hand and delivered by hand by your local florist. By tapping over 10,000 member florists in North America alone, Teleflora offers the ind of personal touches, artistry and expertise you expect from a trusted neighborhood florist--even if that neighborhood is across the country. No prepacaged flowers in nondescript boxes dropped on your doorstep--Teleflora's networ of professional florists creates artistic arrangements personally delivered in a vase, often on the same day. Teleflora maes every day an occasion with a two-in-one gift that includes a multipurpose eepsae container for long-lasting enjoyment. For more, visit: www.teleflora.com, or follow us on Instagram and tag your own #LoveOutLoud moment.
The Wonderful Company is an Equal Opportunity Employer and with opportunities for advancement. All qualified applicants will receive consideration for employment without regard to race, color, religion, sex, sexual orientation, gender identity, national origin, disability, age, protected veteran status, or other protected categories.
Please clic here to view our Privacy Notice.
Equal Opportunity Employer Minorities/Women/Protected Veterans/Disabled</t>
  </si>
  <si>
    <t>Job Description
Primary Sills: Data Analysis, Python, Customer Data
Duration: Full time
Job Summary:
Provides expertise in the design and functionality of business applications.
Understands customers' business processes and products and how best they can be supported by the application systems.
Reviews and validates the detailed technical design for business applications provided by the supplier to ensure alignment with business requirements.
Performs quality review checs on project deliverables.
Performs impact analysis of application changes across various components, holding an end-to-end view of the system.
Estimates Rough Order of Magnitude for the level of effort/cost of new application functionality.
Specifies / recommends integration and parallel testing criteria.
Supports the implementation activities, troubleshooting system environmental issues, as required.
Essential Job Functions:
Analyze and interpret Customer insights from multiple data sources using statistical techniques.
Support the deployment and business activation of new Customer data assets to drive operational efficiencies, improve customer experience, and drive growth.
Combine data from structured &amp; unstructured sources to Client and interpret new trends/patterns.
Compare and contrast data across trusted sources to surface potential data quality issues.
Liaise, collaborate, and support cross-functional staeholders with their customer data needs.
Propose data-driven solutions and strategies to business challenges.
Present information using data visualization techniques.
Support experimentation and deployment of predictive models that leverage customer data. Identify process improvement and efficiency opportunities.
Requirements:
High school diploma or equivalent required. Bachelor's degree preferred or equivalent, relevant experience.
Recent 3-4 years of hands-on experience in a Data Analyst / Data Scientist role.
Recent 3-4 years of hands-on experience performing advanced data analysis using Python.
Technical expertise with data models, database design, data access, data mining, and data segmentation techniques.
Advanced level nowledge and experience using Python in a Hadoop (HBase, Hive) environment.
Advanced level experience using statistical pacages for analyzing datasets &amp; interpreting results.
Strong analytical sills with the ability to combine, organize, and analyze large amounts of data and to tease-out and disseminate ey information with attention to detail and accuracy.
Experience with P&amp;C insurance and/or customer data.
Experience with data mining and/or machine learning (Client).
Experience with SQL, Tableau, Alteryx.
Experience developing Big Data capability job-aids for technical / non-technical end user.
To follow up with any questions, please contact Shabana at 408-907-2246
Araya is an award-winning IT staffing firm and the staffing partner of choice for many leading companies across the US. We offer comprehensive benefits including Health Insurance (medical, dental, and vision), Cafeteria Plan (HSA, FSA, and dependent care), 401() (enrollment subject to eligibility), and Sic Pay (varies based on city and state laws).
If this position is not quite what you're looing for, visit araya.com and submit a copy of your resume. We will get to wor finding you a job that is a better fit at one of our many amazing clients.
Araya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Araya is an equal opportunity employer; committed to a community of inclusion, and an environment free from discrimination, harassment, and retaliation.</t>
  </si>
  <si>
    <t>Company Description
Catasys is maing a positive impact on people‚Äôs lives every day. We use predictive analytics to identify health plan members with unaddressed behavioral health conditions that worsen chronic disease, then engage, support and guide these members to better health with a personalized, human-centered approach. This has led us to where we are today: growing fast and saving lives as we do.
To support our explosive growth, we‚Äôre looing for compassionate, hard-woring people-lovers to join our team. If innovating in the field of patient care is something you‚Äôre passionate about, we encourage you to join our mission to improve the health and save the lives of as many people as possible.
Impact lives in so many ways
You'll be an integral part in supporting people coping with their unique life challenges. Every member of the Catasys team contributes to accomplishing our goals and upholding our people-centric values.
The new face of mental health
Our model is research-based, and we are invested in staying on the leading edge of treatment. You'll help us brea down barriers and stigmas associated with mental health.
Career options
Our ongoing strong growth and evolution, we are looing for people who want to do their best at wor. Join our team and tae your career to the next level with Catasys. We are committed to promoting from within.
Excellent compensation
Job Description
As a Data Analyst, you will drive innovation, growth, and contribute to the company‚Äôs ability to scale. Your wor continually broadens access to reliable, accurate, and timely data to improve decision maing. You will transform data into insights, leading to faster and more extensive exploratory analysis and quicer action based on evidence. Your insights will help grow the business by accelerating sales and customer expansion cycles, reinforcing Catasys‚Äô position as an industry leader in data and analytics. You excel at synthesize and communicate complex concepts and analyses in easy to understand ways.
Responsibilities
Dive into data to predict and quantify user behavior: our members, Care Team, and networ providers.
Find actionable strategic insights through funnels, cohort analyses, user segmentation, retention analyses and regression models to help us grow our products.
Data storytelling: quantify user journeys to help identify opportunities to improve member outcomes and team productivity.
Become a Catasys subject matter expert to understand and anticipate the data needs of customers, Product, User Experience, and internal staeholders.
Translate high-priority business problems to solve into concise measures.
Lead the Analytics Center of Excellence: a cross-functional team of Data Champions within the organization.
Drive a culture of analytical rigor and transparency, and shared understanding of measures
Wor both collaboratively and autonomously.
Define PIs, build automated dashboards, reports, and models to help teams mae faster better decisions.
Wor with engineering and product to implement, quality assurance, and monitor our logging and metrics.
Qualifications
Bachelor's Degree in Computer Science, math, economics, statistics, or other quantitative fields
2+ years‚Äô experience with PowerBI DAX Programming
Expertise performing quantitative analysis
Excellent communication and presentation sills: you understand your audience and how to effectively present information to diverse staeholders
Strong understanding of statistical methods and applications (A/B testing, probability, regression)
Additional Information
This position is REMOTE.</t>
  </si>
  <si>
    <t>Senior Data Analyst - User Growth
Los AngelesProduct - Product managerExperienced
Responsibilities
TiTo is the leading destination for short-form mobile video. Our mission is to inspire creativity and bring joy by offering a home for creative expression and an experience that is genuine, joyful, and positive.
Responsible for performance mareting measurement models through major platforms such as Faceboo, Google, Snapchat, DSP, etc.
Manage user acquisition data tracing integrations both internally and with third parties
Build and analyze dashboards and reports, establish ey data sets to empower operational and exploratory analysis, evaluate and define metrics
Forecast and set team goals, design and evaluate A/B tests, monitor ey metrics, understand root causes of changes in metrics
Find actionable insights through funnels, cohort analyses, user segmentation, retention analyses and models to help us grow our product
Collaborate with business staeholders to understand the business problems, proactively design best-suited, robust and scalable data endpoint
Partner with data engineers and data scientists on common areas of scalability, data quality management, data delivery management and performance optimization
Propose what to build in the future product roadmap, understand user behaviors and long-term trends, identify new levers to help move ey user growth metrics
Qualifications
- Bachelor's or Master's degree in Computer Science, Information Systems, Statistics or related technical/quantitative field
3+ years of related experience with data querying languages, scripting languages, data visualization or statistical software
3+ years of professional experience in an analytical role involving data extraction, reporting, and analysis
Experience with mobile app attribution platforms (e.g. Appsflyer/Tune/Adjust)
Experience woring with very large data sets and distributed computing (Hive/Hadoop/MapReduce)
Experience woring with social and digital media data and other mareting analytics tools (e.g. Google Analytics/Adobe Analytics/Amplitude)
Strong quantitative modeling, statistical analysis and problem-solving sills
Strong business acumen, and excellent verbal and written communication sills with the ability to wor effectively with product, mareting, and engineering teams in a cross-cultural and cross-functional environment
Passionate about social media and short video products
Even Better If:
Experience woring with international partners in different time zones
Experience woring in a fast-changing, hands-on wor environment
Apply
Share to</t>
  </si>
  <si>
    <t>TiTo
3.8</t>
  </si>
  <si>
    <t>Machines that Move Us.
People who Inspire Us.
Stories that Drive Us.
Chec us out: http://bit.ly/MotorTrendG
About Us
We are MotorTrend.
With a monthly reach of more than 131 million, the MotorTrend Group is the largest automotive media company in the world. Launched with MotorTrend's iconic magazine 70 years ago, the company now has a global reach that includes MotorTrend TV, the MotorTrend streaming service, MotorTrend.com, and Hot Rod magazine, with franchises that include MotorTrend Car of the Year, Roadill, Wheeler Dealers, Best Driver's Car and dozens more. Our portfolio brings together Discovery's #1 TV networ for automotive super fans, with our vast automotive digital platform that includes direct-to-consumer products, websites, apps, social, and live events.
Our People
The people who wor at MotorTrend embody the passion of our content, and wae up everyday intent on embracing, entertaining, and empowering the motoring world.
The Role
Job Summary &amp; Responsibilities:
The Automotive Data Analyst (full-time, salaried, regular) helps demystify the new car maret. Using data from numerous sources (including proprietary MotorTrend testing data), the analyst arms editors of the MotorTrend New Car Buying Guide with the insights they need to craft stories that will entertain and inform in-maret shoppers. At the core of this role, the data analyst will also maintain a ratings system within the buying guide. Reporting to the Senior Manager of Content Operations, essential duties of the Automotive Data Analyst include but are not limited to:
Maintaining the MotorTrend buying guide's ratings and ranings systems, woring with other editors (and the numbers) to eep the machine humming.
Coordinating the process of updating our dataset and publishing new ranings on a regular basis.
Continuously evaluating our ranings algorithm to uncover new ways to improve our ranings methodology.
Adeptly monitoring the new car maret, inputting automaer data into our buying guide and ranings systems when applicable.
Wor with the product &amp; developer teams to ensure data is ingested properly and is properly displayed on the site.
Perform data QA functions to ensure our data is always 100-percent accurate.
Helping MotorTrend explore new content-creation opportunities by providing insights on various sets of data.
Flexibly pivoting from a mix of directly assigned projects to suggesting areas of editorial opportunity.
Communication: Present findings to all appropriate audiences on a consistent basis via email, verbal, in-person, and other communication methods as deemed appropriate.
Supervisory Responsibility:
This position will not include supervising one or more employees where applicable.
Education/Experience:
Bachelor's Degree in economics, Computer Science, Math, Physics, Engineering, or related quantitative field
2-5 years of experience in a top management consulting firm, investment ban, private equity, hedge fund, and/or media/entertainment/tech company in a strategy/business development/analytical role.
Prior experience in Media/Entertainment is a plus, but not a prerequisite
nowledge, Sills, &amp; Abilities:
Candidates are required to be highly analytical and be strong, effective communicators. You must thrive in a fast-paced environment, possess a high level of intellectual curiosity, focus on generating results and exhibit the highest personal and professional standards of integrity and ethics.
The ideal candidate must be motivated, disciplined, flexible, and be able to wor effectively autonomously.
Experience in conducting analyses to drive revenue impact and / or in strategic finance, corporate development, investment baning or consulting.
Experience with Adobe Analytics, Business Intelligence Tools.
Physical Requirements:
The ability to sit for prolonged period of time and view computer screen.
Equipment/Software Used:
Microsoft Office Suite (Outloo, Word, Excel, PowerPoint)
Adobe
Wor Environment:
Wor is performed in an office environment that is well lit and ventilated.
NOTE: This position description reflects management's assignment of essential functions; it does not prescribe or restrict any other tass that may be assigned.
We will consider for employment all qualified applicants, including those with criminal histories, in a manner consistent with the requirements of applicable state and local laws, including but not limited to all local Fair Chance Ordinances.</t>
  </si>
  <si>
    <t>Position Summary:
The primary job function, under general supervision, is to wor with the various functional areas (UW, Claims, Mareting, Advertising) in an effort to provide data-driven analysis of our many processes. This position will require a solid bacground of statistical concepts and statistical tools. The employee will conduct analysis using statistical techniques in order to extract information from data, which will be of value in process efficiency and product design. Employee must have a passion for problem solving, comfort with ambiguity and the ability to thin conceptually, analytically and creatively, and will be expected to manage projects and program execution of high complexity.
Essential Job Functions
Analyzes data available and identify issues and opportunities in different business areas. Understands the processes in departments (UW, Claims, Mareting, Advertising, etc.). Creates statistical models to generate insights on different business issues, and provide suggestion on approaches to problems. Conducts small-scope project wor as assigned and performs ad hoc analyses. Wors independently with guidance and direction from advanced level analysts and management. Participates in discussions with colleagues regarding analysis needs. Reviews and discusses analyses with colleagues and managers as necessary. Supports projects by applying general nowledge of the business area processes, including best practices. Provides analysis to better understand implementation options for analytical models / procedures, and wor closely with other groups through implementation processes.
Retrieves data from various sources and prepares data for analysis. Reviews data for accuracy and revises methods of data retrieval when necessary. Prepares basic reports, graphs and charts based on research and analyses. Analyzes algorithms using intermediate SAS programming and MS Excel. Create procedures to streamline analysis procedures. Provides suggestions for process improvements and/or goal changes. Develops and designs presentations to show findings of analyses. Develops spreadsheets and tools for management use. Serves as a contact for basic reporting needs/issues regarding various data.
Communicates proactively, clear and consistently with SME's and Management in the various functional areas in order to understand each job function. Through this communication, the employee will be expected to increase the breadth of his/her understanding of the processes associated with these functions, and of the various PI's that drive business results in each area and overall.
Creates presentations breaing down problems identified, potential solutions. May attend management meetings to present findings and recommendations. Employee should have a strong bacground in creating and explaining meaningful graphs and also be silled at assembling and presenting PowerPoint presentations.
Education:
Worer characteristics are normally acquired through the successful completion of a Bachelor's in an analytical concentration, such as math, statistics, engineering, etc. Master's Degree recommended.
Experience:
2 years experience in insurance analytics
2 years experience in P&amp;C product research and development
2 years experience in ris management and modeling in financial service industry
nowledge and Sills
nowledge of SAS, SPSS, and/or other statistical software required.
nowledge of statistics and general model building / validation procedures required.
Intermediate-level sills in MS Excel required.
Strong data sills and ability to wor with massive datasets.
Good problem solving sills required.
Good analytical and critical thining required.
Good written and verbal communication sills required.</t>
  </si>
  <si>
    <t>Job Description
Job Summary
Woring within Enrollment Operations the Sr. Data Analyst will be responsible for data mining to solve and predict business issues within enrollment finance and enrollment operations. Technologies include SQL, SSIS, SSRS, PowerBI and Visual Studio. Designs and implements processes and solutions associated with a wide variety of data sets used for data/text mining, analysis, modeling, and predicting to enable informed business decisions. Gains insight into 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nowledge/Sills/Abilities
‚Ä¢ With limited supervision, the Sr. Analyst, Data is responsible for data compilation, data management, data analysis, and reporting
‚Ä¢ Extracts and compiles various sources of information and large data sets from various systems or applications
‚Ä¢ Set up process for monitoring, tracing and trending information and data using various systems or applications
‚Ä¢ Prepares well-organized, easily understood reports, analysis, and summary of findings for use by management
‚Ä¢ Assists in preparation of regularly produced reports to support executive decision-maing
‚Ä¢ Researches and analyze report results identifying opportunities and trends
‚Ä¢ Wors with internal, external and enterprise individuals as needed to research, develop and document new standard reports or processes
‚Ä¢ Consolidates data from multiple sources, using industry based tools or manually; able to process data effectively using Microsoft Excel
‚Ä¢ Supports management and other team members as requested on all things data related
Job Qualifications
Required Education
Associate's Degree or equivalent combination of education and experience
Required Experience
‚Ä¢ 3-5 years of data and statistical analysis experience.
‚Ä¢ Must be able to read and write SQL queries.
‚Ä¢ Must have experience woring with the following:Excel Spreadsheets, Pivot Tables, Graphs, VLooup.
Preferred Education
Bachelor's Degree or equivalent combination of education and experience
Preferred Experience
‚Ä¢ 5-7 years of data and statistical analysis experience.
‚Ä¢ Healthcare experience woring with Medicaid and or Medicare.
‚Ä¢ Enrollment experience.
‚Ä¢ PowerBI.
‚Ä¢ Visual Studio.
‚Ä¢ Woring with predictive modeling, data analytics, Business Intelligence type projects.
To all current Molina employees: If you are interested in applying for this position, please apply through the intranet job listing.
Molina Healthcare offers a competitive benefits and compensation pacage. Molina Healthcare is an Equal Opportunity Employer (EOE) M/F/D/V.</t>
  </si>
  <si>
    <t>Endpoint
Real estate is the largest asset class in the world‚Äîand yet it has also been one of the slowest to adopt innovative, new technologies. It has become increasingly important for the industry to evolve alongside a consumer-base who are accustomed to mobile-first, on-demand, and personalized experiences in every area of their lives. Founded in 2018, Endpoint emerged from a collaboration between First American and BCG Digital Ventures, the venture capital arm of the Boston Consulting Group. The new company combines First American‚Äôs title and settlement expertise, with the innovative approach of an agile technology company, to provide a seamless real estate closing from start to finish. At Endpoint, we believe the combination of modern technology, a standardized and simplified closing process, and a highly dedicated team of people will completely change the industry ‚Äì and deliver an experience that instills the joy of an effortless close for all.
Endpoint is looing for a Senior Data insights Analyst to join our growing team! This individual will have a strong quantitative bent, experience with the entire data process, and strong communication sills. This role partners with our sales, mareting, product, operations and engineering teams to extract meaningful insights from our data and inform business decisions that have a real impact on the lives of our users. You will play an integral part in bringing analytical rigor to our decision-maing, and help build out our analytics ecosystem from data warehousing to data exploration and visualization tools.
As Senior Data Insights Analyst, you will use your sills to:
Develop the full life-cycle of data at Endpoint from data collection to processing to analytics
Collaborate across multiple teams to understand business needs, analyze complex data, and clearly communicate recommendations
Design metrics and reports that help our management and teams better understand the user journey, monitor business health, and access data insights
Build high-impact dashboards and analytical tools to increase visibility and enable staeholders to self-serve effectively.
Identify, troubleshoot, and resolve data issues, woring with the engineering team as needed
Generate forecasts, recommendations, and strategic/tactical plans to actionable items.
You‚Äôll come to Endpoint with:
B.S. in economics, statistics, engineering, applied math, or a related quantitative field
You are constantly brainstorming ways to increase growth and drive the business
You possess a ‚Äúcan-do‚Äù attitude and are willing to go beyond the outlined project
5+ years experience in writing SQL statements
5+ years experience with BI tools (Tableau, Looer, Mode)
Experience with analytics pacages and event tracing (Google Analytics, Mixpanel)
Experience with at least one analytics language (Python, R)
Experience with a Customer Data Platform tool (Segment, mParticle)
Familiarity with structured and unstructured data warehouses (Redshift, Dynamo)
Why wor at Endpoint
You will have a lot of responsibility and many opportunities to advance your career
You will get first-hand experience of woring for a well funded early stage startup
Your hard wor, ownership, and self-sustainability will be greatly valued
We offer great benefits - Health, Dental and Vision, 401 match
Dog-friendly office, fully stoced snac bar and weely catered lunches
Ability to mold your career and mae an immediate direct impact.
Competitive compensation, including a Long Term Incentive Plan
Endpoint is an Equal Opportunity Employer. All qualified applicants will receive consideration for employment without regard to race, color, age, religion, sex, national origin, disability, protected veteran status, or any other characteristic protected under federal, state or local law.</t>
  </si>
  <si>
    <t xml:space="preserve">42-66 </t>
  </si>
  <si>
    <t>Job Description
Responsibilities:
Perform deep understanding of real estate business model concerning property management, business operation and investment projects; design analysis logic, establish analysis model and provide data analysis methodology
Initiate and implement databases, data collection systems, data analytics and other strategies that optimize statistical efficiency and quality
Utilize Python, SQL and API to identify, collect and process raw data into effective data sets
Apply data analysis tools and statistical techniques, including but not limit to Google Analytics, R, Excel and Database, to analyze maret trend, consumers, competitors, SEO ROI and pricing model, providing decision maing supports based on the analysis result
Prepare proposal and report with suggested strategy, estimated profit and planning based on data analysis; participate in meetings, such as Pricing Strategy Meeting and Maret Expansion Meeting, to present the reports.
Develop periodic and ad-hoc reports to summarize and review daily operation according to company/local revenue, financial data, pricing and other internal data.
Assist other departments, including but not limit to Mareting and Branding, Business Development, Leasing, Investment Analytics, to collect data and form analysis reports; apply Tableau, Power BI and other tools in data visualization.
Support all other data related wor in the company.
Requirements:
Bachelor‚Äôs degree or above is required; Major in Mathematics, Economics, Computer Science, Information Management or Statistics is preferred
Proven woring experience in Data Visualization and Business Analysis
Technical expertise regarding data modeling, database design development, data mining and segmentation techniques
nowledge of statistics and experience using statistical pacages for analyzing datasets (Excel, SPSS, SAS etc)
Strong nowledge of and experience with databases (SQL, etc.) and Data visualization (Tableau, Power BI, etc.); Programming sills (Python, JavaScript, or ETL framewors) are preferred.
Strong analytical sills with the ability to collect, organize, analyze, and disseminate significant amounts of information with attention to detail and accuracy
Be efficient, passionate, proactive, detail-oriented and quic learning in a fast development pace
Excellent presentation and communication sills
Company Description
Tripalin, founded in 2016, is a product-and community-focused residential co-living company with a unique and integrated business model being a property operator and a real estate developer. Tripalin has entered 7 major cities in the US and is managing over 3000 bedspaces. In 2020, Tripalin will expand to 30 cities, operate over 10 bedspaces, and enrich millennials' lives with its coliving services on a larger scale.</t>
  </si>
  <si>
    <t>Job Description
POSITION SUMMARY:
As a vital team member of the finance team, the System and Data Analyst will wor closely in coordination with the Director of Accounting Systems, in the analyzing contract productivity and in supporting financial reporting needs and processes. The System and Data Analyst will be responsible for reporting units of service data, the development of dash-boards and compiling ad-hoc reports utilizing financial and billing information from source records in both Welligent and the data warehouse. This position is responsible for bacing up the director of accounting systems.
ESSENTIAL DUTIES AND RESPONSIBILITES:
The system and data analyst responsibilities require the analysis of when and/or how to use various system tools and resources required to maintain a compliant reporting process in addition to the management of finance related tables; templates and reporting tools essential in the production of operational reports. They include, but not limited to:
ESSENTIAL DUTIES AND RESPONSIBILITES:
Reporting Structure Requirements
Partnering with clinical and information technology resources, manage the configuration of:
Accounting/payroll/contract related data tables
Ris assessment of productivity revenue; actual, budget and targets
Analyzes and reports on budget vs actual data variances
Develops technical solutions to business processes
Identifies, creates and implements management dashboard reports and tests and analyzes post-implementation.
Communicates with and trains the finance and clinical team on new processes to ensure understanding.
Analyzes impact and testing of all new system functionalities affecting accounting functions. To include, but not limited to analyzing post-implementation results of system changes.
Analyzes all system issues impacting the accounting department and identifies root cause of issue, identifying options for their resolve and implementing solution.
Reviews current processes and recommends areas of productivity and/or potential ris.
Operational Reporting
Develops and maintains operational reports using Welligent data.
Compiles summary data of billings, labor cost, fixed and variable costs, etc., both for current and historical data.
Creates and/or maintains BI reports and procedures in support of accounting functions.
Maintains reporting spec sheets and report library
Analyzes processed data to ensure accuracy
Provide bac-up the director of accounting systems.
Reports to wor on time and maintains reliable and regular attendance.
Models company‚Äô approach, mission and core values in all communication and correspondence.
Communicates effectively in a culturally competent and diverse consumer population and promotes favorable interaction with managers, co-worers and others.
Performs other duties as assigned.</t>
  </si>
  <si>
    <t>Job Description
Ajilon is seeing for Data Entry Analyst ***Must be proficient in Excel***
Responsibilities:
Coordinate, create and provide reports to management while manipulating data using pivot tables and macros
Analyze and input all aspects of account/assets information to ensure conformance with company policies
Responsible for posting confidential information into the database and maintained detailed reports logging all transactions
Requirements:
2 years plus experience i
Microsoft Office Excel, (Macros, pivot table, v-loo up) Data Entry, Data Analysis
Apply now!
Company Description
We are Ajilon Professional Staffing and one of our staffing experts will connect with you to try and help you land your next exciting role! For more job opportunities visit www.ajilon.com</t>
  </si>
  <si>
    <t>The Job
Warner Bros. Content Technology and Operations sees a Senior Analyst for our Data Governance team. The Senior Analyst will be responsible for performing complex business systems analysis for enterprise master data applications across Warner Bros., Warner Media, and external data sources. The Analyst will be analyzing heavy data sets across many data sources to contribute to the successful development and implementation of projects involving data creation, clean-up, testing of new data tools and/or functionalities. The role is also responsible for identifying areas for improvement in product metadata enrichment and data cleansing across Warner Bros. (including Theatrical, TV, Home Entertainment, Games, DCE, Consumer Products, etc.), across Warner Media, and across AT&amp;T. Additional areas of responsibility include understanding, identifying and documenting business process and functional requirements. This role will wor closely with the Data Governance Operations and Data Engineering teams to connect insights from data analyses to execution of technical system implementations and improvements.
The Daily
Review, organize and analyze large data sets across WB studio systems to provide actionable insights to improve system implementations, data flows and/or operational processes.
Build dashboards and reports to monitor and analyze system data quality and alert the team of issues. Monitor overall delivery of data to supported teams and assist with troubleshooting when needed. Support data quality practices, identify discrepancies, anomalies and flaws in the data, and communicate findings to the team.
Collaborate with project leads for system enhancements. Collaborate to develop the business scenarios for testing. Review and approves Test Plans with a focus on Integration, Regression and User Acceptance testing. Provide feedbac to help design and implement process and tool improvements/enhancements.
Audits business processes after implementation to ensure it is operating as designed. Collaborate with data engineering team to performance extensive data validations on iterative data model changes or new data ingestions.
Support documentation of data flows, operational processes, and migration of documentation into team collaboration tools.
The Essentials
Bachelor‚Äôs Degree in a quantitative and/or technical discipline.
Master‚Äôs Degree a plus.
6+ Years of experience in reporting, analytics, and/or business intelligence systems.
Proven trac record of analyzing data to improve products, systems and businesses.
Strong now in business intelligence and reporting tools and capabilities, e.g. SAP Suite, Google or Adobe Analytics, Microstrategy, IBM Suite, Oracle Suite, Tableau, Looer, Qli, Sigma Computing, Microsoft Power BI, etc.
Strong SQL nowledge and ability to write complex queries from relational databases, e.g. MS SQL Server, MySQL, Oracle DB, MemSQL, AWS RDS, Aurora, Snowflae, etc.
Experience with master data management discipline preferred.
Extremely organized and strong nowledge of project management, team collaboration and documentation software, e.g. Atlassian Jira, Confluence, Trello, Slac, etc.
Strong communication sills and the ability to synthesize complex data sets to clear, actionable insights.
Deep analytical sills who can as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sills and the ability to multi-tas many projects.
Strong ability to communicate with technical and non-technical audiences.
Strong organization sills, project management sills a plus.
Must be an advocate for quality.
Must be detail-oriented.
Must be comfortable woring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 effectively.
Must be able to wor well under time constraints.
Must be able to handle multiple tass with changing priorities, communicating changes in scope and schedule to all parties concerned.
Must be service-oriented.
Must be able to maintain confidentiality.
Requisition #
177767BR
Area of Interest
Technology/Information Technology
Industry
Film Production and Distribution
Location
United States - California - Burban
Position Type
Full Time
Business Unit
WB Technology
Business Unit Overview
WB Technology combines Warner Bros.‚Äô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Studio‚Äôs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</si>
  <si>
    <t>Job Description
Data Intelligence Analyst
Job Responsibilities
‚Ä¢ Triages intae of data requests and sees understanding of business need.
‚Ä¢ Applies nowledge of healthcare and critical thining sills in the analysis of business request and maes recommendations for solution/s to solve challenges.
‚Ä¢ Provides moderately complex to complex report and data analysis with the help of more senior team members, vendors, and/or other IS department contacts.
‚Ä¢ Provides quantitative and qualitative data analysis and reporting of patterns, insights, and trends to decision-maers.
‚Ä¢ Wors closely with application teams to understand worflow, documentation standards and potential gaps. Maes recommendations for closing gaps.
‚Ä¢ Gathers clear and concise requirements for basic to medium complexity requests, interprets the findings and translates the information into a documented business specification for report development.
‚Ä¢ Documents specifications in an organized manner, demonstrate nowledge of understanding request, tools that can be applied and developed to present to the requestor.
‚Ä¢ Wors closely with report developers (including Enterprise Data Warehouse and other reporting teams) to ensure understanding of data models and design of output.
‚Ä¢ Performs data scrubbing, troubleshooting and quality checing prior to delivery of results.
‚Ä¢ Demonstrates collaboration across application areas and wor groups. Must demonstrate a woring understanding of fundamental project management methodologies and components of project life cycle.
‚Ä¢ Proactively communicates with project management to prioritize worload and potential riss or delays. Tracs issues and provides solution-oriented escalation to project leadership.
‚Ä¢ May be independently responsible for completing tass/assignments depending on size of project, including status reporting, requirement gathering, project scoping, vendor research, project planning, documentation, resources planning, and impact analysis. Demonstrate a woring understanding of fundamental project management methodologies and components of project life cycle.
‚Ä¢ Manages low to medium complexity projects. Collaborates with team members as needed.
‚Ä¢ Performs woring level process and requirement analysis, including process mapping though current flow charts, documents, future needs/plans, requirement elicitation, staeholder analysis, and specification gathering in support of team projects and small/medium managed projects.
‚Ä¢ Demonstrates a strong understanding of report analysis and development and applies expertise to help meet customer goals and outcomes.
‚Ä¢ Provides quantitative and qualitative data analysis and reporting of patterns, insights, and trends to decision-maers.
‚Ä¢ May be independently responsible for completing tass/assignments depending on size of project, including but not limited to status reporting, requirement gathering, project scoping, vendor research, project planning, documentation, resources planning, and impact analysis. Must demonstrate a woring understanding of fundamental project management methodologies and components of project life cycle.
‚Ä¢ Manages low to medium complexity projects. Collaborates with team members as needed.
‚Ä¢ Demonstrates a strong understanding of report analysis and development and applies expertise to help meet customer goals and outcomes.
‚Ä¢ Trains end-users and staff as necessary.
‚Ä¢ Develops to demonstrate a strong understanding of build concepts, Epic migration paths, change control process/governance and ticet management process.
‚Ä¢ May serve as the central point of contact for smaller/medium complex projects. May independently wor with external vendors in support of team projects, as well as resolving new issues, and coordinating patches/upgrades within assigned areas.
‚Ä¢ Demonstrates collaboration across project borders with other teams. Thins outside the box and proposes practical solutions to issues. Provides oversight and project management to assigned tass.
‚Ä¢ May contribute to strategy discussions by identifying options with associated pros and cons with team member.
Teamwor/Customer Relation Responsibilities
‚Ä¢ Collaborates to problem solve and mae decisions to achieve desired outcomes
‚Ä¢ Establishes effective woring relationships with cross-functional team(s)
‚Ä¢ Cultivates and maintains strong customer relationships and rapport with staeholders and/or client groups</t>
  </si>
  <si>
    <t>force, NTT DATA, IBM</t>
  </si>
  <si>
    <t>Job Description
Looing for a experienced Business Analyst / Database Analyst with prior experience woring in Financial Industry
Experience woring in Data Warehousing environment is required.
Needs to be strong in SQL with excellent written and communication sills</t>
  </si>
  <si>
    <t>Monterey Par, CA</t>
  </si>
  <si>
    <t>Job Description
Required Sills:
‚Ä¢ Experience in Data Design, Dimensional Modelling, Jira
‚Ä¢ Understanding of data design techniques
‚Ä¢ Ability to wor in agile development environment
‚Ä¢ nowledge of Teradata, HiveQL, Hadoop HDFS
Company Description
Saicon has 20+ Years of IT Staffing and Consulting Experience. Headquartered in Overland, S, we have 9 Offices Nationwide and have 3 Global Delivery locations. Saicon Specializes and has rich experience filling various type of job roles (Both IT &amp; Non IT) in Retail, Consumer Products and Brands, Insurance, Logistics and Travel, Baning and Financials, Manufacturing, Healthcare and Life Sciences, Telecom, Media &amp; Entertainment, Professional Services, Government and Public Sector.</t>
  </si>
  <si>
    <t>Overland Par, S</t>
  </si>
  <si>
    <t>Job Description
Thriving investment management firm is looing for a sharp Investment Reporting Analyst. The Analyst generates accurate investment reports for internal and external clients.
Primary Responsibilities
Runs and maintains existing Investment reports for both internal and external clients. Reviews all reports before distributing and follows ey controls to ensure the reports are complete, accurate and generated in a timely manner.
Analyzes investment information in the reports that are being prepared. Researches and answers any questions that may arise from the customer of the reporting information.
Wors directly with the internal staeholders to define and complete new report requests. Follows through with staeholders to ensure that their reporting needs were met.
Effectively collaborates with other team members in meeting the reporting deadlines on a daily, weely, monthly and quarterly basis.
Effectively collaborates and wors with others in the asset management organization to prepare the reporting materials, research and resolve issues that may be present in a timely fashion.
Will be involved in special projects as needed and will represent the reporting team's needs/requirements on projects the analyst is involved in.
Qualifications &amp; Experience
Bachelor's degree in Finance, Accounting, Business or an equivalent combination of education and experience is required.
3 + years of experience as a BI Reporting Analyst, Business Analyst, Investment Analyst, and/or Data Analyst.
Ability to mine data across multiple sources and demonstrate an understand of data lineage across systems and sources.
nowledge and interest in general marets, investment and portfolio management, fixed income asset classes, and/or investment operations processes.
Woring nowledge of Data Base modeling techniques, Cube Reporting, and Data Warehouse/Data Mart.
Experience using some of the following tools: Tableau, SQL Server, Crystal Reports, 3rd Party Client Reporting Tools and/or Microsoft Office Products (specifically, expertise in using Excel and PowerPoint applications).
nowledge of Princeton Financial Systems PAM application highly preferred
The person must have sills that allow for providing accurate and timely reporting information. This includes: being organized, following instructions well and consistently following ey controls and checlists that are a part of the report generation process.
Attention to detail is a ey attribute that is important for this role.
Confidence in ability to assess and respond quicly, and adapt to a fast-paced, evolving environment.
Excellent oral and written communication sills, and comfortable independently interacting with all levels of staff.</t>
  </si>
  <si>
    <t>**In order to submit your application you must tae an assessment test and upload your resume through HireSelect: https://www.ondemandassessment.com/lin/index/JB-9EZI3260T?u=1006516**
Prime MSO is a leading medical facility management organization. We own and operate multiple surgical facilities and multiple clinics throughout the greater Los Angeles, Orange County, and South Bay areas, with a corporate office located in the heart of Downtown Glendale, California.
A Data Analyst will retrieve and gather data, organize it and use it to reach meaningful conclusions.
Principle Duties and Responsibilities
Producing Reports - A significant amount of the data analyst‚Äôs time will be spent producing and maintaining both internal and client-facing reports. A Successful data analyst understand how to create narratives with data that would be understood by the next decision-maer.
Spotting Patterns - Effective data analysts are able to use data to tell a story. In order to produce a meaningful report, a data analyst first has to be able to see important patterns in the data. At the base level, data is used to find trends and insights that can be used to mae recommendations.
3. Collaborating with Others - The wide variety of data analyst roles and responsibilities means you‚Äôll collaborate across many other departments in the organization including mareters, executives, and salespeople. You‚Äôll also liely collaborate closely with those who wor in data science lie data database developers. Being able to communicate well is important. Your success is dependent on your ability to wor with people‚Äîthe people you are gathering the research questions from, peers you collaborate with to execute the wor and the people you deliver the final presentation to.
Collecting Data and Setting Up Infrastructure - Streamlining this data collection is ey for data analysts. They wor to develop routines that can be automated and easily modified for reuse in other areas. Data Analysts will eep a handful of specialized software and tools in their arsenal to help them accomplish this:
Microsoft Excel
Microsoft SQL
Tableau
Microsoft Power BI
SAS software
Google Analytics
Google Tag Manager
Google AdWords
5. Data Analytics ‚Äì At its core, data analytics is about answering questions and maing decisions. You will be assigned senecios that may require the following types of analytics and it is your responsibility to tailor your wor and solution to fit the scenario.
Descriptive analytics answers, ‚ÄúWhat happened?‚Äù
Diagnostic analytics answers, ‚ÄúWhy did something happen?‚Äù
Predictive analytics answers, ‚ÄúWhat is liely to happen?‚Äù
Prescriptive analytics answers, ‚ÄúWhat action should be taen?‚Äù
Sill Qualifications
Have moderate to strong math and statistical sills
Have a strong business acumen
Have moderate to strong computer science / coding sills
Good ability to Develop ey performance indicators
Good ability to Create visualizations of the data
Good ability to Utilize business intelligence and analytics tools
Good ability to Mae predictions based on data trends a plus
Good ability to Write code to assist in data analysis a plus
Good ability to Identify trends with machine learning a plus
Experience
Data related wor: 2+ years (Preferred)
Excel nowledge (Required)
SQL nowledge (Required)
Education
Bachelor's or equivalent experience (Required)
**In order to submit your application you must tae an assessment test and upload your resume through HireSelect: https://www.ondemandassessment.com/lin/index/JB-9EZI3260T?u=1006516**
Job Type: Full-time
Pay: 38,000.00 - 60,000.00 per year
Benefits:
Health Insurance
Parental Leave
Vision Insurance
Schedule:
Monday to Friday
Experience:
Excel: 1 year (Required)
SQL: 1 year (Required)
Data Analysis: 2 years (Preferred)
Education:
Bachelor's (Preferred)
Location:
Glendale, CA 91203 (Preferred)</t>
  </si>
  <si>
    <t>ORE1, a nationwide provider of staffing and recruiting solutions, has an immediate opening for a Sr. Business Data Analyst with our client in Santa Monica. This position will be remote until further notice. Primary Responsibilities: -Reporting &amp; Analysis - Enable effective decision maing by retrieving and aggregating data from multiple sources, identifying ey indicators and actionable insights, and effectively communicating the most important information to drive decisions. Design, develop, and evaluate recurring and ad hoc reporting / dashboards to drive and monitor the business and our products using best practices in data visualization and reporting tools, including Tableau, DataStudio, Power BI or similar. -Process Documentation - Wor with various functions and end users to identify, document, and communicate standard business processes. -Project Management - Produce detailed business requirements, coordinate and manage user acceptance test plans, and participate in staeholder management. -Problem Solving - Demonstrate good judgment in solving problems as well as identifying problems and possible mitigation plans in advance. Strong desire and ability to dive deep into a given problem statement. -Subject Matter Expert - Develop deep nowledge of related sub brands data architecture, system map and relation to product/feature use by customers. Act as a trusted adviser to internal staeholders by sharing best practices and requirements for optimal use of these systems and data. Required Qualifications: -Bachelor‚Äôs degree -5+ years of relevant professional experience as a Business Analyst, Data Analyst, or related role -Expert in SQL -Experience with data visualization and reporting tools lie Tableau, DataStudio, PowerBI -Strong business analysis and functional experience, including requirements gathering, creating/deploying solutions to end users, writing user acceptance test scripts and facilitating UAT sessions -Proven ability to manage multiple, competing priorities simultaneously and wor well in an ambiguous and dynamic environment. -Ability to use data to develop insights, recommendations, and business cases -Excellent written and oral communication sills, including translating findings into compelling recommendations, polished deliverables, and actionable solutions. -Ability to partner with and communicate across business functions, -Excellent problem-solving sills -Willingness to roll up your sleeves and do whatever is necessary Preferred Qualifications: -Proven ability to communicate with business and technical audiences at all levels, including demonstrated success influencing senior leaders and decision maers -Demonstrated ability to dive deep in understanding our business, projects, and opportunities to improve the outcomes of our largest strategic projects and programs -Experience with open source data scripting languages (Python, R etc.) or statistical/mathematical software (e.g. R, SAS, or Matlab) -Experience with data mining and analytics techniques ABOUT ORE1 Specializing in creative and technical recruiting, ORE1 is committed to supporting top IT and Creative professionals in their career paths. We build deep relationships with leading companies, connecting them to exceptional talent every day. With extensive industry expertise and unmatched opportunities, our goal is to provide a unique experience for our contractors and consultants as they prepare for their next role. We are passionate about matching the right people with the right companies. ore1 provides equal employment opportunities (EEO) to all employees and applicants for employment without regard to race, color, religion, sex, national origin, age, disability or genetics. In addition to federal law requirements, ore1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ore1 expressly prohibits any form of worplace harassment based on race, color, religion, gender, sexual orientation, gender identity or expression, national origin, age, genetic information, disability, or veteran status.Improper interference with the ability of ore1's employees to perform their job duties may result in discipline up to and including discharge.</t>
  </si>
  <si>
    <t>ORE1 Technologies
4.9</t>
  </si>
  <si>
    <t>CyberCoders, force, ASGN Incorporated</t>
  </si>
  <si>
    <t>"This role is currently wor-from-home and will move to the office environment after the COVID-19 restrictions are lifted.‚Äù
12 Month Contract
Experience:
‚Ä¢ Strong technical bacground to run SQL and XLS reports
‚Ä¢ Fast learner, Accurate and strong attention to detail
‚Ä¢ Excellent analytical and organization sills
‚Ä¢ Demonstrated ability to wor independently and as part of a team
‚Ä¢ Ability to handle multiple project deliverables in a fast-paced environment
‚Ä¢ Excellent verbal and written communication sills
‚Ä¢ A drive for accuracy with an Agile and end-to-end continuous process improvement approach
‚Ä¢ A Plus: Experience in Baning and Finance preferred
Projects to include:
‚Ä¢ Running SQL and XLS reporting and metrics on a daily, weely, and monthly basis
‚Ä¢ Updating reporting with new data feeds and/or edits to structure of reports</t>
  </si>
  <si>
    <t>WHAT IS THE OPPORTUNITY?ey member of the commercial pricing and profitability team responsible for managing pricing and profitability data. Develops and maintains management reporting and supporting process. Collaborates with internal business partners on developing business insights.WHAT WILL YOU DO?* Develop data models, build and manage databases to capture, store, report on and analyze large arrays of pricing and profitability data* Develop analytical reports to inform management decisions; establish and manage efficient reporting processes* Collaborate with Pricing Team and Business partners to gather requirements for data models, analysis and reporting* Perform analysis of data to identify trends and patterns* Participate in development of pricing models and pricing toolsWHAT DO YOU NEED TO SUCCEEDMust-Have** Bachelor's Degree Business, Finance, Economics or Quantitative Sciences* 5+ years of experience in data modeling, reporting and analysis* 3+ years in financial servicesSills and nowledge* Financial and business acumen* Understanding of financial products* Proficient with MS Office suite and expert nowledge of data management tools (SQL, Tableau, MS Access)* Strong verbal and written communication. Collaboration sills and team player* Quic learner* To be considered for this position you must meet at least these basic qualificationsThe preceding job description has been designed to indicate the general nature and level of wor performed by employees within this classification. It is not designed to contain or be interpreted as a comprehensive inventory of all duties, responsibilities, and qualifications required of employees assigned to this job.INCLUSION AND EQUAL OPPORTUNITY EMPLOYMENTCity National Ban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 City National Ban was founded in 1954 by entrepreneurs for entrepreneurs and that legacy of integrity, community and unparalleled client relationships continues to drive phenomenal growth today. City National is a subsidiary of Royal Ban of Canada, one of North America's leading diversified financial services companies.#CA-TT1#LI-TT1Equal Opportunity Empl</t>
  </si>
  <si>
    <t>Job Title: Senior Data Engineer &amp; Analyst
Location: Pasadena, CA (Preferably West Coast Cnsultant as customer is in California and resource will need to wor in their office hours)
Duration: Long Term Contract
√Ç
Sills:
8+ years of overall IT experience
Experienced in SQL, SSRS and T-SQL
Have good experience on creating and maintaining a Data Warehouse
Good experience in ETL Design, monitoring and development
Good with PowerBI; demonstratable advance sills in creating Complex reports in PowerBI
Should be able to troubleshoot and fix issues with any report or ETL job in production environments</t>
  </si>
  <si>
    <t>Northrop Grumman manufactures some of the world‚Äôs most technically advanced products. Our manufacturing plants are highly-automated, cutting-edge centers of excellence where employees leverage the latest technology, including the strategic use of automation, 3-D printing and robotics. There are a myriad of job functions associated with the manufacture of our products that range from machinists, engineers, operation program managers, and quality inspectors.
Our mission is to deliver differentiated value to our programs, by manufacturing products with the highest possible quality at the most affordable rate. Search our current job openings and join us to be at the front line of innovation.
The Test Equipment Planning &amp; Sustainment team at Northrop Grumman Mission Systems (NGMS) is looing for you to join our team as a Principal Data Mananagement Analyst based out of Woodland Hills, CA.
What You‚Äôll get to Do:
Contract Deliverables Data Management
‚Ä¢ Wor and interact with a wide variety of engineering, program management, and technical disciplines, which may include interface with Government Customer base as well as Contract Data Requirement List (CDRL) authors to ensure accurate CDRL scheduling.
‚Ä¢ Review contracts to determine data item deliverables, schedules data items, manages data item schedules, creates Data Management Plans, Communicates Data Delivery schedule to data pacage providers, and delivers SDRL/CDRL Data to the customer.
CDRL Processing
‚Ä¢ Distribute new contract schedules to inform Program Managers and CDRL Authors of CDRL delivery requirements for duration of program.
‚Ä¢ Generate latest status report to CDRL Author, Director of Contracts, and applicable Program Manager when dates are missed.
‚Ä¢ Deliver CDRL to any number of forums, such as SharePoint, classified networ, DoD (Department of Defense) Safe, SIPRNET, and NG Safe.
‚Ä¢ CDRL Reports to include: Create and distribute monthly CDRL reports (30/60/90 day loo ahead) for CDRL authors and program office. Create and distribute weely reports to obtain CDRL status and trac for One Time Delivery (OTD). Create and distribute monthly report to convey OTD metrics.
Other secondary assignments
‚Ä¢ Review engineering documentation, reports, specifications, and drawings to determine documentation and material requirements, ensure compliance with engineering specifications, and to ensure engineering orders reflect latest requirements.
‚Ä¢ Analyze proposed changes in product design to determine effect on documents such as drawings, test specifications, manuals, and ensures all documents have required approvals.
‚Ä¢ Compile release pacages ensuring all documentation is present.
‚Ä¢ Notify appropriate departments of any new or updated data.
‚Ä¢ Maintain audit trails.
‚Ä¢ Research and resolve inconsistencies with design, production, material, or program office.
MANUMS
Basic Qualifications:
‚Ä¢ Bachelor‚Äôs Degree in Business, Management or related discipline with 6 years of experience, or Master‚Äôs degree with 4 years of experience.
‚Ä¢ Proficiency in Microsoft Office.
‚Ä¢ Possess Data Management and CDRL training or experience on defense programs.
‚Ä¢ Ability to obtain and maintain a US Government DoD secret clearance within a timeframe set forth by management.
Preferred Qualifications:
‚Ä¢ nowledge of Data Management and CDRL processing.
‚Ä¢ Proficiency with product lifecycle management system.
‚Ä¢ Understanding of Team-center Enterprise or Team-center Unified Architecture.
‚Ä¢ DoD Active SECRET clearance.
‚Ä¢ Specific training in configuration management through certificated program a bonus.
‚Ä¢ Demonstrated understanding of general configuration management concepts, practices, and processes.
‚Ä¢ Understanding of Configuration Management standards such as EIA-649 or MIL-HDB-61A and ability to read and understand program contracts is essential in providing appropriate program support.
‚Ä¢ nowledge of AS-9100 and CMMI Level 3 processes.
What We Can Offer You:
Northrop Grumman provides a comprehensive benefits pacage and a wor environment that encourages your growth and supports the mutual success of our people and our company. Northrop Grumman benefits give you the flexibility and control to choose the benefits that mae the most sense for you and your family. Your pacage will include the following:
‚Ä¢ Health Plan
‚Ä¢ Savings Plan
‚Ä¢ Paid Time Off
‚Ä¢ Additional benefits
o Education Assistance
o Training and Development
https://benefits.northropgrumman.com/us/en2/BenefitsOverview/Pages/default.aspx
Additional Northrop Grumman Information:
Northrop Grumman has approximately 85,000 employees in all 50 states and in more than 25 countries, we strive to attract and retain the best employees by providing an inclusive wor environment wherein employees are receptive to diverse ideas, perspectives and talents to help solve our toughest customer challenges: to develop and maintain some of the most technically sophisticated products, programs and services in the world.
Our Values. The women and men of Northrop Grumman Corporation are guided by Our Values. They describe our company as we want it to be. We want our decisions and actions to demonstrate these Values. We believe that putting Our Values into practice creates long-term benefits for shareholders, customers, employees, suppliers, and the communities we serve.
Our Responsibility. At Northrop Grumman, we are committed to maintaining the highest of ethical standards, embracing diversity and inclusion, protecting the environment, and striving to be an ideal corporate citizen in the community and in the world.
Northrop Grumman is committed to hiring and retaining a diverse worforce. We are proud to be an Equal Opportunity/Affirmative Action Employer, maing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</si>
  <si>
    <t>Sr. Data Analyst Location Burban, CA Start Date Jul 20, 2020 Apply Now Sign Up For Job Alerts Email Job Refer a Friend Apply with LinedIn Job Description Sr. Data Analyst Burban, CA Direct Hire Compensation DOE Successful candidate will wor closely with both technical and non-technical stae-holders to build, deploy and administer self-service analytics capability across the organization. In this role, you will utilize the Plans diverse analytics tools to generate meaningful insights and carry out data literacy initiatives with the goal of creating a data-driven culture across the organization. You will support organizational strategic objectives by assessing reporting and analytics ass from business partners, contribute to tas baclog, building and delivering data products and self-service capability for the end users within the Plans. You will spearhead trainings to socialize curated data and self-service capabilities while continuously analyzing gaps between new business ass and available curated data worsheet. Required Sills Bachelor's Degree in Computer Science, Information Systems, or other related field as well as equivalent wor experience Minimum8years of either business intelligence,data engineering, data modeling or information architectureexperience with a focus on enabling self-service analysis Minimum 8 years in a quantitative data analytics role with emphasis on data preparation and analysis Relevant experience designing and implementing business intelligence, data warehouse, owning data models and end-user handover processes Experience designing conceptual, logical and physical data modelsand maintaining data dictionaryand capturing metadata Experience creatingand maintainingautomated data pipelines, data standards,and best practices to maintainintegrity and security of the data ensure adherence to developed standards Experience in developing and maintaining source to target mapping thatincludes extract requirements,derived field logic, domain values and data lineage Experience woring in an Agile environment will also help you as you manage multiple projects in a fast-moving environment Preferred Sills Previous wor experience in theHealthcare industrypreferred Experience building data models for analytics and reporting projects Previous wor experience with agile framewor preferred Id 20-01032</t>
  </si>
  <si>
    <t>Job Description
Our client in the Los Angeles area is looing for a Data Analyst for their Database / Data Warehousing projects. Experience in hospital/healthcare domain, a plus. This is a contract-to-hire opportunity. No sponsorship offered at the moment.
Required Sills:
8+ years data analysis experience
Wored as a Data Analyst on Database / Data Warehousing projects
Strong SQL sills ‚Äì a must
Healthcare domain / expertise (providers and hospitals)
Strong business analysis and documentation sills
Experience with data mapping / data profiling / data analysis
Responsibilities:
Gather and analyze business requirements
Formulate requirements for databases to be developed by the developers
Write functional and design specs
Design simple to moderately complex data models
Test and validate reports, ETL / DW
Provide support and monitor client-server applications and reporting environments
Create estimates for project plans
Location: Los Angeles, CA
Duration: 3-6 months Contract-to-Hire</t>
  </si>
  <si>
    <t>As a leading mobile games developer, Jam City is looing to ‚Äúlevel up‚Äù our talent. We‚Äôre on the hunt for innovators who consider themselves dynamic, collaborative, and thrive in a fast-paced environment.
PERS &amp; BENEFITS
Unlimited Vacation, Paid Sic Days &amp; Holidays
100% Employee Covered Medical, Dental, Vision Plan Base Plan
Life Insurance, 401, Flexible Spending Accounts, Commuter Benefits &amp; More
Catered Lunches &amp; Well-stoced itchens
Yoga &amp; Wellness Activities
Happy Hours
Company Events
Dog Friendly
RESPONSIBILITIES
Create and implement big data solutions including data collection, transformation and analysis on large database.
Wor on data collection, transformation and analysis on large databases.
Analyze data using such technology platforms as Teradata and Databrics to visualize data into reports.
Create design solutions for data warehousing across various departments.
Assist with monitoring and maintaining the company‚Äôs data infrastructure.
Create, develop and maintain data warehouse, including warehouse elements such as data architectures, tools and databases.
Design warehouse database structures.
Review, test and verify structure and quality of warehouse data.
QUALIFICATIONS
Four (4) years of data warehouse consulting, data engineering, data analytics or related experience with: database administration; development, monitoring and maintenance of data warehouses; data analysis and visualization of findings; data collection, transformation and analysis on large databases; data warehousing.
ABOUT JAM CITY
Jam City is an award-winning mobile entertainment studio providing unique and deeply engaging games that appeal to a broad, global audience.
Led by CEO Chris DeWolfe, former MySpace co-founder and CEO, and COO Josh Yguado, former 20th Century Fox executive, Jam City is the creative powerhouse behind some of the highest-grossing and most enduring mobile games. Jam City‚Äôs global franchise Cooie Jam has generated more than half a billion dollars, and Panda Pop has more than 120 million downloads to date.
The company also is the go-to studio for Hollywood, having developed immersive, narrative-rich mobile games around iconic entertainment brands. The company‚Äôs popular RPG game Harry Potter: Hogwarts Mystery was the #1 game in more than 40 countries at its launch in April 2018.
Jam City has nine studios located in Los Angeles (HQ), Berlin, Buenos Aires, Bogot√°, Burban, Cedar Falls, San Diego, San Francisco, and Toronto.</t>
  </si>
  <si>
    <t>Posted: Jun 24, 2020
Weely Hours: 40
Role Number:
200164872
Imagine what you could do here. At Apple, new ideas have a way of becoming extraordinary products, services, and customer experiences very quicly. You bring passion and dedication to your job and there's no telling what you could accomplish.
Apple is in search of an experienced Digital Media Data Analyst to join the Apple Services Digital Mareting team in Culver City, California to help improve our mareting strategies for Apple TV+. As a Media Analyst you will develop compelling and actionable insights through quantitative analysis, innovative thining, and storytelling with data. You are interested in the future of Video and Streaming services. You want to wor on determining what Streaming Video content launch benchmars are, help find strategies hit them through mareting, and all the while help to optimize evergreen mareting initiatives.
You will wor closely with the analytics, media activation, and campaign strategy teams to identify reporting needs, automate recurrent requests, interpret data trends, and propose changes to improve the quality and granularity of the information that is processed. You will provide ongoing measurement guidance to better communicate concise data insights, trends and measurement strategies to broad internal audiences from technical experts to traditional brand managers and internal staeholders.
ey Qualifications
5+ years of experience in a Data Analyst role, with emphasis on digital paid media metrics
Ability to code in SQL, Python or R
Thorough understanding of digital media metrics, both from a brand and direct response perspective - digital subscription business experience is a plus
Strong understanding of Streaming Service User Acquisition
Strong understanding of Video Streaming Service competitive landscape
Strong woring nowledge of digital advertising: executional worflow, measurement, research, optimization and testing methodologies
Functional, woring nowledge of digital advertising platforms such as DCM/Sizme and media networ/DSP platforms (e.g. TTD, DBM, OATH, Adobe)
Excellent written and verbal communication sills and een ability to synthesize complex data points for audiences of varied digital media expertise
Proficiency in excel, eynote, and data visualization platforms (e.g. Tableau)
Description
You will be responsible for creating and delivering custom reporting for campaigns running through the internal media activation team, surfacing actionable insights to help inform optimization. You will also wor closely with the analytics team and campaign strategy teams to ensure that all information shared in automated reporting visulization dashboards is accurate. In concert with the media activation team, you will help develop media testing and optimization plans, maing measurement recommendations that correlate to campaign objectives. Beyond these ongoing responsibilities, you will also perform adhoc data analysis and maintain benchmaring media points across digital media channels.
Education &amp; Experience
Bachelor‚Äôs degree - ideally in an analytical field such as Economics, Statistics, Mathematics, Software Engineering, Finance, Applied Sciences, etc.</t>
  </si>
  <si>
    <t>Meet REVOLVE:
REVOLVE is the next-generation fashion retailer for Millennial and Generation Z consumers. As a trusted, premium lifestyle brand, and a go-to online source for discovery and inspiration, we deliver an engaging customer experience from a vast yet curated offering totaling over 45,000 apparel, footwear, accessories and beauty styles. Our dynamic platform connects a deeply engaged community of millions of consumers, thousands of global fashion influencers, and more than 500 emerging, established and owned brands. Through 16 years of continued investment in technology, data analytics, and innovative mareting and merchandising strategies, we have built a powerful platform and brand that we believe is connecting with the next generation of consumers and is redefining fashion retail for the 21st century. For more information please visitwww.revolve.com.
At REVOLVE the most successful team members have a thirst and the creativity to mae this the top e-commerce brand in the world. With a team of 1,000+ based out of Cerritos, California we are a dynamic bunch that are motivated by getting the company to the next level. Its our goal to hire high-energy, diverse, bright, creative, and flexible individuals who thrive in a fast-paced wor environment. In return, we promise to eep REVOLVE a company where inspired people will always thrive.
Some of the sweetest pers we offer arent in a typical benefit pacage lie hefty discount on items we carry as in 50% or more off retail prices, free weely lunches, and pretty rad company parties.
To tae a behind the scenes loo at the REVOLVE corporate lifestyle chec out our Instagram @REVOLVEcareers or #lifeatrevolve.
Main purpose of the position:
The Data Intelligence Analyst plays a critical role in actively building, upgrading, and maintaining the data-centric nucleus of the Buying and Merchandising arm of REVOLVE headquarters. This position partners with a multitude of end-users ranging the spectrum all the way from Buyers up to Executives in order to eep us on the cutting edge of Fashion Retail by developing world class proprietary tools and internal processes.
The Data Intelligence Analysts primary objective is to support the Buying and Planning arm of the company in order to ensure that shrewd inventory purchasing and manufacturing decisions are consistently being made day-in and day-out so as to eep fueling our aggressive top-line growth trajectory while continuing to push the limits of our bottom-line profitability. We are a data-driven, metrics-oriented culture and lean heavily on our Data Intelligence team to be the first line of defense in ensuring that we continue driving the business forward and maximizing opportunities, all while minimizing ris by leveraging deep data analytics.
The ideal candidate for the Data Intelligence Analyst position should measure high on the scale for intellectual curiosity, ingenuity, and results. Our analysts pride themselves on being out of the box thiners who can collaborate well with a diverse range of input, feedbac, and experience to consistently raise the bar and deliver results well above and beyond expectations. We are looing for candidates who are eager to mae an impact and willing to go that extra mile. It is in our teams DNA to wor hard and play harder.
Position responsibilities and daily tass:
Build, Extract, and Data Mine a variety of large data sets to identify trends, gaps, and opportunities in order to produce predictive insights and action items to move the business forward
Design and Execute experiments to produce proof of concept in order to help prioritize resource investments, recommend next steps, etc
Examine business practices and Develop predictive tools and reporting to support inventory purchasing, design, and manufacturing decision-maing
Design and Implement normalized data models
Develop, Test, and Implement new business metrics
Continually Improve existing processes with automation, new technology, ey insights, best practices
Collaborate with analysts, data engineers, project managers, and subject matter experts to deliver impactful solutions and processes for new organizational initiatives
Multi-tas a steady flow of incoming and concurrent projects and priorities ranging from high- visibility executive needs to adhoc requests from internal customers
Engage with business leaders, end users, and team members to develop deep understanding of the business and its needs
What does a candidate need to demonstrate to perform this job successfully:
Advanced math sills, with deep nowledge and understanding of numerical and statistical methods
Advanced understanding of relational database concepts
Expertise in SQL while being comfortable in an additional data programming language (such as Python)
Advanced sills with stored procedures, functions, expressions, views
Advanced proficiency with Microsoft Excel, VBA and Userform development
Data-mining sill, and expertise in visualizing and manipulating big datasets
Aptitude for understanding business environment and translating business requirements to technical solutions
Strong problem-solving sills to propose multiple solutions, properly weigh tradeoffs and ROI, identify the best path forward, and exercise good judgment to drive ahead
Comfort interacting and collaborating with people across all levels of the organization while fielding questions as a true Subject Matter Expert
Ability to articulate thoughts and findings both orally and in writing
Agile development mindset, understanding and appreciating the benefit of constant iteration and improvement
Ability to manage multiple projects simultaneously and to eep abreast of current and future technology and trends
Ability to manage time effectively, set priorities, and meet deadlines
Strong attention to detail
Minimum candidate qualifications (years of experience, education level, technical sills, software, etc):
A minimum of 2 to 5 years of quantitative analytical experience with a proven trac record of achieving successful results from data-mining large databases
Advanced experience with designing and building spreadsheet models
SQL and PL/SQL
Excel
Bachelor's or Master's degree required</t>
  </si>
  <si>
    <t>The Job
Warner Bros. Content Technology and Operations sees an Operations Analyst, Data Governance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 in a fast-paced environment, multitas,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staeholders from mareting,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worflows. Ability to analyze data, create reports, and document processes/worflow diagrams. Problem-solve and determine root causes in order to propose changes to existing process or procedures.
Develop business scenarios and use cases for UAT and QA/QC testing for integration and implementation in metadata management system.
The Essentials
Bachelor‚Äôs Degree required.
Experience in operations and project management.
Experience with master data management discipline preferred.
nowledge of project management, team collaboration and documentation software, e.g. Atlassian Jira, Confluence, Trello, Slac, etc. a plus.
Proficient in MS Office Suite (Excel, PowerPoint, SharePoint, etc).
Deep analytical sills who can as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sills and the ability to multi-tas many projects.
Strong ability to communicate with technical and non-technical audiences.
Strong organization sills, project management sills a plus.
Must be an advocate for quality.
Must be detail-oriented.
Must be comfortable woring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 effectively.
Must be able to wor well under time constraints.
Must be able to handle multiple tass with changing priorities, communicating changes in scope and schedule to all parties concerned.
Must be service-oriented.
Must be able to maintain confidentiality.
Requisition #
177719BR
Area of Interest
Technology/Information Technology
Industry
Corporate Media
Location
United States - California - Burban
Position Type
Full Time
Business Unit
WB Technology
Business Unit Overview
WB Technology combines Warner Bros.‚Äô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Studio‚Äôs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</si>
  <si>
    <t>COVID19 Hiring Notice: Dollar Shave Club has transitioned to a temporary wor from home model and we are continuing to recruit by interviewing digitally through video. The following role is expected to begin as a ‚ÄùWFH‚Äù position while we adjust to the new normal. We recognize that each persons situation is different and we will do our best to accommodate interim and long-term wor location arrangements. If we advance in the process and you‚Äôre selected to interview, be sure to discuss your preferred option with a recruiter. Than you.
ABOUT DSC:
We‚Äôre on a mission to help guys tae care of their minds and bodies so they can be their best selves. We started with razors way bac in 2011, and now millions and millions of Members later, we‚Äôve expanded into a variety of products including sincare, hair styling, oral care, colognes, deodorants, and more. We‚Äôre always growing and reinventing, and we rely on iller talent to help us achieve our goal of owning the bathroom. If you‚Äôre a team-playing innovator, you‚Äôll fit right in. A sense of humour helps, too.
ROLE SUMMARY:
DSC has a data-driven decision culture and looing for a candidate with strong data curiosity and who can strive in a fast-paced environment and enjoys the challenge of highly complex business contexts and above all, passionate about data and analytics.
As a Sr. Data Analyst, you will partner with the digital product team to evaluate the impact, effectiveness and ROI on the ey digital initiatives, A/B or multivariate tests.
You will provide analysis and insights on strategic initiatives across member journeys to improve LTV, product adoption, AOV, Retention etc. using SQL queries, Tableau dashboards, Python, as well as automating reporting and managing alerts on PI thresholds.
A successful candidate understands and can wor across multiple analytics tools including web analytics platforms lie Google Analytics and comfortable woring with big data sets and multiple data sources. The candidate should have an internal drive to answer "why?" questions. The candidate will be self-starter, comfortable with ambiguity and ability to communicate up and down the chain.
RESPONSIBILITIES:
Partner with the digital product team to evaluate the impact and ROI on the ey initiatives, A/B tests or multivariate tests
Provide data structure requirements to Data Engineering and build data sets for exploration to enable deep data exploration to uncover "Why?" and "What?"
Leverage Python and other tools to run complex data analysis, statistical stat sig for A/B tests, regression models etc.
Build automated data extracts for Tableau automation that supports dashboards and self-service
Translate the results of an analysis into easily understood insights and recommendations to share with the business teams and executives
QUALIFICATIONS:
Bachelor‚Äôs Degree in Math, Economics, Engineering or Statistics
Minimum 4 years of wor experience in a similar role
SQL proficiency and good ability with Tableau and Python required
Highly collaborative woring approach
Clear &amp; concise communicator
------------
Dollar Shave Club is an Equal Opportunity/Affirmative Action employer. All qualified applicants will receive consideration for employment without regard to race, color, religion, gender, sexual orientation, gender identification, national origin, disability, or protected veteran status.
Reasonable Accommodation: Dollar Shave Club provides reasonable accommodation so that qualified applicants with a disability may participate in the selection process. Please advise us of any accommodations you request in order to express interest in a position by e-mailing: accommodations@dollarshaveclub.com
Please state your request for assistance in your message. Only reasonable accommodation requests related to applying for a specific position within Dollar Shave Club will be reviewed at the e-mail address supplied.
Dollar Shave Club will consider for employment qualified applicants with criminal histories in a manner consistent with the requirements of the Los Angeles Fair Chance Initiative for Hiring (Ban the Box) Ordinance.
Than you for considering a career with Dollar Shave Club
#LI-MA1</t>
  </si>
  <si>
    <t>Entry Technician:
This is an entry level position and duties include woring
independently or under general direction to perform analysis, preparation, and entry of data
into prescribed data formats. Submits recommendations for solutions. Prepares detailed
specifications and flowcharts. Prepares written reports to management.
Minimum/General Experience: High School diploma or equivalent and a minimum of 2
years of experience in a related field.
Analyst:
General duties include data entry into government-specific software, review
and follow-up of database entries for tracing and proofing/verification, and report
generation and error checing as needed. This position requires accuracy in data entry, so
attention to detail is important; the ability to meet crucial deadlines; the ability to wor with
numbers, financial information/documents; the ability to generate reports from government-specific software programs; and the ability to proofread and correct errors on financial
reports for accuracy.
Minimum/General Experience: An Associate's degree or a minimum of 3 years of
experience in a related field.
Specialist:
This position will include a demonstrated capability of maintaining a
variety of data products, chronological data status and logs. Wors independently or under
general direction to conduct logical analyses and provide assessments of current logistical
practices and recommends possible solutions. Reviews operations and testing of models to
ensure adequacy or to determine need for reformulating to support collection, manipulation,
analysis and other use of data.
Minimum/General Experience: A bachelor's degree or a minimum of 4 years of experience
in a related field.
Job Posted by ApplicantPro</t>
  </si>
  <si>
    <t>Senior Data Analyst
Culver CityR&amp;DExperienced
Responsibilities
Develop data-driven models and find actionable strategic insights to help improve software products and apps in TiTo‚Äôs platform. Analyze large-scale data and apply expertise in data mining, data warehousing and quantitative analysis. Develop methods and procedures from data collected by the mareting team from surveys, questionnaires, or polls; arrange the data into mathematical models; determine appropriate statistical methods; and build dashboards and data visualization. Establish statistical models to provide insightful data analysis based on large database and improve functions of news and video sharing apps. Develop and implement an improved statistical system to analyze different types of information to ensure data quality. Scale and automate data analyses to identify trends, conduct root cause analysis and suggest potential opportunities for process improvements. Collaborate with engineering and product teams to implement and monitor logging and metrics, in order to ensure correct data sources and dataset development.
Qualifications
Position requires Master‚Äôs degree in Statistics, Computer Science, Business Analytics or related field,
PLUS
24 months of experience in:
¬∑ Developing statistical models by analyzing large-scale data sets in large-scale distributed systems;
¬∑ Statistical software (R, SAS, or SPSS) and data mining;
¬∑ Scripting language (Python, PHP, or Perl);
¬∑ Relational database (SQL);
¬∑ Data visualization tool (Tableau);
¬∑ Data warehousing techniques.
The worsite is in Culver City, CA. We are interested in every qualified candidate who is eligible to wor in the United States. However, we are not able to sponsor visas for the position.
Apply
Share to</t>
  </si>
  <si>
    <t>Research Data Analyst: Electric Vehicles
About us
Our firm, Recargo, Inc., has been focused exclusively on the burgeoning electric vehicle (EV) category since 2009. We mae PlugShare, the world‚Äôs most popular mobile app for EV drivers. We‚Äôre also a B2B data firm that provides automaers, utilities, charging networs, government, and the rest of the EV category with insights that help them chart the future of e-mobility. Our data products include in-depth industry reports/analyses, a Tableau-based data-on-demand tool that analyzes and visualizes public EV charging infrastructure, a survey and qualitative research panel of 60,000 drivers, custom dashboards, and much more.
About the opportunity
We need a research data analyst to support two senior analysts who are authoring in-depth industry reports: a set of 8 analytical publications on a variety of important topics related to EVs. This would include:
¬∑ developing data tables and visualizations
¬∑ providing written analytic viewpoints
¬∑ performing statistical analyses
¬∑ conducting secondary industry research
¬∑ conducting interviews with executives at EV firms
Required Sills/Experience:
¬∑ Bachelor‚Äôs degree in business, accounting, computer science, information technology, economics, statistics, or other related fields. Advanced degree is a significant plus.
¬∑ 2-3 years of related experience in a business, governmental, non-profit or academic setting. Deeper experience is a plus.
¬∑ Demonstrated woring understanding of relational and non-relational data stores and data warehousing principles.
¬∑ Woring understanding of techniques for trend extrapolation/forecasting.
¬∑ Proficiency creating reports with complex formulas/equations through Excel (pivot tables and formulas), R, and/or SQL.
¬∑ The ability to produce compelling data visualizations. nowledge of Tableau is a plus. One of our ey data tools is Tableau based, and we interrogate it frequently. We also provide custom template sets along with our reports to clients.
¬∑ Woring nowledge of SPSS or a similar platform for analyzing survey data is a plus.
¬∑ Strong written and interpersonal communication and presentation development sills. Must be able to communicate ideas effectively and concisely to all levels. Clear writing and verbal communication sills.
¬∑ Experience authoring or contributing to research-oriented papers/publications is a significant plus.
¬∑ You should be self-directed and independent.
Benefits
¬∑ Health insurance
¬∑ Dental insurance
¬∑ Vision insurance
¬∑ Retirement plan
¬∑ Paid time off
Candidates must be authorized to wor in the United States as a pre-condition of employment.
About Recargo
Founded in 2009, Recargo‚Äôs mission is to help electric vehicle (EV) drivers find the way forward. We mae the world‚Äôs most popular EV app, PlugShare: A top reviewed, driver-sourced guide to finding and using public charging globally. We are one of the EV industry‚Äôs most important sources of driver opinions and public charging infrastructure data, paving the way automaers, government, utilities and charging networs mae crucial decisions about future vehicles, features, policies, and more. Recargo is a wholly owned subsidiary of the sustainable transportation powerhouse, Innogy eMobility, and with their support, we are aggressively expanding our team and launching into innovative new product categories.</t>
  </si>
  <si>
    <t>Recargo, Inc., maers of PlugShare</t>
  </si>
  <si>
    <t>Áé∞Âú®Â∞±Âú®ÂæÆ‰ø° wuyuzhou0907
Áé∞Âú®Â∞±Âú®ÂæÆ‰ø° wuyuzhou0907
Áé∞Âú®Â∞±Âú®ÂæÆ‰ø° wuyuzhou0907
1. ‰øùÂÆû‰π†‰øùÂ∞±‰∏ö Êó†offerÈÄÄÂÖ®È¢ù
2. Âú®ÁæéÁïôÂ≠¶ÁîüÁã¨ÂÆ∂‰∏ÄÂπ¥OPTÊú∫‰ºö(ÁúüÁöÑÊòØ‰∏ÄÂπ¥)
3. Áñ´ÊÉÖÊúüÈó¥ÊúÄ‰Ω≥ÂÆû‰π†Ëß£ÂÜ≥ÊñπÊ°à, Ë∂≥‰∏çÂá∫Êà∑ËÉåÊôØÊèêÂçá
4. Êèê‰æõOffer Letter,Ë°®Áé∞‰ºòÂºÇËÄÖÊèê‰æõÊé®Ëçê‰ø°,ÊúâÊúâËΩ¨Ê≠£Êú∫‰ºö
2020Â≠¶ÁîüÊ±ÇËÅåÁé∞ÂÜµ:
ÁªèËøáË∞ÉÁ†îÂêé,Êàë‰ª¨ÊÄªÁªìÂá∫Âú®ÁæéÂõΩÊ±ÇËÅåÁöÑÁïôÂ≠¶ÁîüÂíåÊé•ÂèóÁïôÂ≠¶ÁîüÂ∑•‰ΩúÁöÑÂÖ¨Âè∏ÊØî‰æãÂ§±Ë°°,Â¶Ç‰ªäÁöÑÂ∞±‰∏öÂΩ¢ÂäøÂØπÂçé‰∫∫ÁïôÂ≠¶ÁîüÂíåÊñ∞ÁßªÊ∞ëÁöÑÊ†áÂáÜÂíåË¶ÅÊ±ÇÂ§ßÂ§ßÊèêÈ´ò„ÄÇ Â§ßÈÉ®‰ªΩÁïôÂ≠¶ÁîüÈÉΩ‰ºöËßâÂæóÊâæÂ∑•‰ΩúÊØîËæÉÂêÉÂäõ,‰∏ªË¶ÅÂéüÂõ†ÊúâËøôÂá†Áßç:ËØ≠Ë®ÄÈóÆÈ¢ò„ÄÅÁ°¨ÂÆûÂäõ‰∏çÂ§ü„ÄÅÊñáÂåñÂ∑ÆÂºÇ„ÄÅÊãñÂª∂„ÄÅ‰∏çÁü•ÈÅì‰ªéÂì™ÂºÄÂßã„ÄÅÁ≠âÁ≠â
Easyfind Career ÂÆû‰π†Áõ¥Êé®È¢ÜÂüü:
1. ÈáëËûç
2. Ë¥¢‰ºö
3. Âí®ËØ¢
4. Â∏ÇÂú∫Ëê•ÈîÄ
5. Êï∞ÊçÆÂàÜÊûê
6. ÁßëÊäÄÂ∑•Á®ãÁ≠âÂ§áÂèóÂçé‰∫∫ÈùíÁùêÁöÑÈ¢ÜÂüü
Data Analyst Responsibilities:
Managing master data, including creation, updates, and deletion.
Managing users and user roles.
Provide quality assurance of imported data, woring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 users on new reports and dashboards.
Providing technical expertise on data storage structures, data mining, and data cleansing.
Easyfind Ê±ÇËÅåËæÖÂØºÂπ≥Âè∞
ËÅîÁ≥ªÁîµËØù:(714) 717-1893
ÂÖ¨Âè∏Âú∞ÂùÄ:630 W Duarte Rd #305, Arcadia, CA 91007
Ëê•‰∏öÊó∂Èó¥: Ê¨¢ËøéÊù•ÁîµÂí®ËØ¢ÊàñËÄÖÂæÆ‰ø°ËÅîÁ≥ª,ÂæÆ‰ø°Âè∑:wuyuzhou0907
ÂÆòÊñπÁΩëÂùÄ:www.easyfind8.com
Easyfind ÂÖ¨Âè∏‰ªãÁªç:
ÊòìÂí®ËåÉ‰ø°Ë™âÁîüÊÄÅÁßëÊäÄÊúâÈôêÂÖ¨Âè∏Ê±áËÅö„ÄÅÁ≠õÈÄâ„ÄÅÊï¥ÂêàÁæéÂõΩÂΩìÂú∞‰ºòË¥®ËµÑÊ∫ê,ÁªÑÂª∫‰∏ì‰∏öÁöÑÊ≥ïÂæã„ÄÅÂåªÁñó„ÄÅÊïôËÇ≤„ÄÅ ÈáëËûçÂíåÂïÜ‰∏öÁ≤æËã±Âõ¢Èòü„ÄÇÊòìÂí®ËåÉÂÖ¨Âè∏Â∞ÜÁªèÈ™å‰∏∞ÂØå‰∏îÊàêÂäüÁöÑ‰∏ì‰∏ö‰∫∫Â£´‰∏éÂú®ÁæéÁîüÊ¥ªÁöÑÂ≠¶ÁîüÂíå‰∏™‰∫∫ËøûÊé•Ëµ∑Êù•,‰∏∫‰ªñ‰ª¨Êèê‰æõÊúÄÂèØÈù†,ÊúÄÂÆûÁî®ÁöÑÊúçÂä°Âíå‰∫ßÂìÅ‰ø°ÊÅØ,‰ª•Ê≠§‰ªéÂ≠¶‰π†,ËÅå‰∏öËßÑÂàí,ÂÅ•Â∫∑ÁîüÊ¥ªÊñπÂºèÂíåÊúÄÁªàÊàêÂäüÁ≠âÊñπÈù¢Êù•Â∏ÆÂä©‰ªñ‰ª¨„ÄÇÂÖ¨Âè∏Êóó‰∏ãÁé∞ÊúâÂÖ´Â§ßÊúçÂä°ÈÉ®Èó®‰∏éÁæéÂõΩÁïôÂ≠¶ÁîüËÅîÁõü„ÄÇËÅîÁõüÁé∞Â∑≤ÊàêÁ´ãÂçÅÂõõ‰∏™ÁúÅ‰ªΩÁöÑÁïôÂ≠¶ÁîüÂçè‰ºö,ÂÆöÊúü‰∏æÂäûÁ∫ø‰∏äÁ∫ø‰∏ãÊ¥ªÂä®,Âõ¢ÁªìÊµ∑ÂÜÖÂ§ñÂú®ÁæéÁïôÂ≠¶Áîü‰∏é‰∏™‰∫∫„ÄÇÊòìÂí®ËåÉÂÖ¨Âè∏Ê≠£Âú®Âª∫Á´ã‰∏Ä‰∏™‰ª•‰ø°‰ªª‰∏∫Âü∫Á°ÄÁöÑÁîüÊÄÅÁ≥ªÁªü,Áî±Ê≠§Êèê‰æõÂÄºÂæó‰ø°ËµñÁöÑÊúçÂä°„ÄÇÂêåÊó∂ÊòìÂí®ËåÉ‰πüÂæóÂà∞‰∫Ü‰∏≠Áæé‰∏§Âú∞ÂèäÁæéÂ±ûÊ≥¢Â§öÈªéÂêÑÂêÑÁ∫ßÊîøÂ∫ú,ÂêÑÁ±ªÁ§æÂå∫ÁªÑÁªá‰∏∂‰ºÅ‰∏ö‰∏∂ÊñáÊïôÊú∫ÊûÑ,ÂíåÊ∞ëÈó¥Âõ¢‰ΩìÁöÑËÆ§ÂèØ‰∏éÊîØÊåÅ,‰∏∫ÁæéÂõΩÁöÑÊú¨ÂúüÂ≠¶ÁîüÂíå‰∏ñÁïåÂêÑÂõΩÁöÑÁïôÂ≠¶ÁîüÊèê‰æõ‰∫ÜÂπøÈòîÁöÑÂèëÂ±ïÁ©∫Èó¥ÂíåËµÑÊ∫êÂπ≥Âè∞,ÂºïÂØºÂêåÂ≠¶‰ª¨ËßÑÂàíÂá∫Ëá™Â∑±ÁöÑÊàêÂäü‰∫∫Áîü! Âá≠ÂÄüÂú®‰∏≠ÁæéÁ§æ‰ºöÂêÑÁïåÁöÑËâØÂ•ΩÂè£Á¢ë‰∏é‰ºòË¥®ÊúçÂä°,ÊòìÂí®ËåÉÂú®ÁæéÂõΩ‰∏∫‰∏ªÁöÑÂåóÁæéÂú∞Âå∫ËøÖÈÄüÂ¥õËµ∑,ÂèñÂæó‰∫ÜÂÇ≤‰∫∫ÁöÑÊàêÁª©,Â∑≤ÁªèÊàê‰∏∫ÂåóÁæéÊúÄ‰∏ì‰∏öÁöÑÁïôÂ≠¶ÁîüÁªºÂêàËµÑËÆØÊúçÂä°Âπ≥Âè∞‰πã‰∏Ä,‰ª•Âèä‰∏≠ÁæéÂêÑÁ±ªÊú∫ÊûÑÊúÄ‰ø°ËµñÁöÑÂêà‰Ωú‰ºô‰º¥„ÄÇ
Job Type: Internship
Experience:
Data Analysis: 1 year (Preferred)
Additional Compensation:
Commission
Other forms
Wor Location:
Fully Remote
This Job Is Ideal for Someone Who Is:
Adaptable/flexible -- enjoys doing wor that requires frequent shifts in direction
Detail-oriented -- would rather focus on the details of wor than the bigger picture
This Company Describes Its Culture as:
Detail-oriented -- quality and precision-focused
Innovative -- innovative and ris-taing
Outcome-oriented -- results-focused with strong performance culture
People-oriented -- supportive and fairness-focused
Team-oriented -- cooperative and collaborative
Schedule:
Monday to Friday
Company's website:
www.easyfind8.com
Wor Remotely:
Temporarily due to COVID-19</t>
  </si>
  <si>
    <t>*WHAT IS THE OPPORTUNITY?**The individual will provide support in operational and regulatory compliance testing and reporting programs. The Data Analyst is responsible for playing a critical role in the execution of the Ban's operational and regulatory compliance programs, reporting on testing results, and performing validation. Primary responsibilities include: data validation (ensuring data input is equal to the output), data profiling; understanding of data lineage and data process flow; review and development of internal edit chec reports, and maintaining other data quality monitoring processes in partnership with the Data Management Officers (DMOs), , including validation of the quality of source loan data provided for reporting; ownership of the quality of specific data elements (including pre- and post-booing reviews of loan approval and boarding documents); review, research and resolve edit chec failures within established reporting timeframes in conjunction with the appropriate areas of the Ban; executing effective controls to ensure responsibility and accountability for all business data across the reports for which the line of business is responsible. Write, maintain and update reference material to ensure consistence and compliance.**Entertainment Baning Division**Mae your mar as a member of City National's Entertainment Baning group. You will help deliver sophisticated financial solutions through white-glove service to people and organizations in every facet of the entertainment business. City National has been a fixture in entertainment baning for more than 60 years, setting ourselves apart with in-depth expertise and nowledge of the industry.**WHAT WILL YOU DO?**+ Create testing/validation plans and conduct reviews of various business functions (i.e., Deposit Operations, Consumer Lending, Commercial Real Estate, Loan Servicing, Mortgages, etc.) to ensure regulatory compliance.+ Ensure testing complies with the program testing requirements and procedures.+ Ensure all testing plans are completed as planned.+ Evaluate methods, processes, procedures and riss and ascertain significant compliance and control issues, maing recommendations when needed.+ Analyze findings and perform root cause analysis, distinguishing between various levels of compliance ris.+ Draft compliance reports, including details of identified significant findings.+ Prepare and support corrective action plans with business lines and validate implementation. Identify and assist in resolving compliance and control issues.+ Research and collaborate with all departments to understand procedures and process flows to be able to convert them into formalized procedural documents.+ Write, maintain and update reference material to ensure consistence and compliance+ Interact with business line managers and other staff functions as appropriate.+ Demonstrate extensive nowledge of operational and regulatory reporting requirements.+ Adheres to compliance procedures and internal/operational ris controls in accordance with any and all applicable regulatory standards, requirements, and policies.+ Comply fully with all Ban Compliance policies and procedures as well as all regulatory requirements (e.g. Ban Secrecy Act, now Your Client, Community Reinvestment Act, Fair Lending Practices, Code of Conduct, etc.).**WHAT DO YOU NEED TO SUCCEED****Must-Have***+ Minimum of 3 years of combined experience with compliance and/or audit experience with a focus on testing.+ Minimum 3 years of experience with developing and performing testing+ Minimum 3 years of experience using Microsoft Office applications (e.g., Word, Excel, PowerPoint, Access)**Sills and nowledge**+ College degree preferred.+ Demonstrated experience with regulations impacting consumer baning and/or business unit functions preferred.+ Strong experience in developing and performing testing.+ Demonstrated strong and sound decision maing abilities about compliance riss and recommended corrective action.+ Ability to wor well in a time-sensitive environment and handle a variety of matters or projects simultaneously.+ Proficiency in analyzing diverse business functions and processes to identify ey riss and demonstrated success with implementing control improvement recommendations.+ Ability to interact with federal regulatory agencies.+ Proficiency of Microsoft Office applications such as Excel, Access, Word and PowerPoint., Visio preferred+ Excellent organizational and analytical sills.+ Ability to communicate clearly and professionally with all levels of an organization.+ Excellent written and verbal communications sills.+ Effective interpersonal sills.+ Proficiency in multi-tasing and prioritizing projects.+ Excellent time management sills and be accustomed to woring with deadlines.***To be considered for this position you must meet at least these basic qualifications**The preceding job description has been designed to indicate the general nature and level of wor performed by employees within this classification. It is not designed to contain or be interpreted as a comprehensive inventory of all duties, responsibilities, and qualifications required of employees assigned to this job.**INCLUSION AND EQUAL OPPORTUNITY EMPLOYMENT**City National Ban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 City National Ban was founded in 1954 by entrepreneurs for entrepreneurs and that legacy of integrity, community and unparalleled client relationships continues to drive phenomenal growth today. City National is a subsidiary of Royal Ban of Canada, one of North America's leading diversified financial services companies.Equal Opportunity Employer Minorities/Women/Protected Veterans/DisabledAudit/Ris Management</t>
  </si>
  <si>
    <t>Job Description
U.S. Auto Parts is currently seeing an outstanding data analyst with extensive data analytics experience to wor in the newly built Data Science team. The candidate will be responsible for analyses of large amount of data from different scopes of business, developing new dashboards and improving existing reports. The role involves a tight collaboration with many departments including Supply Chain, IT, Pricing, Merchandising and C-level managers. The ideal candidate is a highly data-driven individual with great communication sills.
You Will
‚Ä¢ Develop forward-thining strategies for gross margin optimization;
‚Ä¢ Use statistical methods to analyze data and generate useful business reports;
‚Ä¢ Identify and recommend new ways to cost optimization by streamlining business processes;
‚Ä¢ Continually evaluate sales data and develop data-driven decisions;
‚Ä¢ Wor with other departments to outline specific data needs for each business method;
‚Ä¢ Develop and maintain reporting that adapts to changing business needs;
‚Ä¢ Extract, clean, and validate large amounts of data.
You Are
‚Ä¢ Master‚Äôs degree in a quantitative field;
‚Ä¢ At least 2 years of professional experience in data analytics;
‚Ä¢ Highly proficient sills: SQL, Python (pandas), Excel, data visualization tools (e.g. Tableau, matplotlib), NoSQL nowledge is preferred;
‚Ä¢ Outstanding strategic thining and analytic sills;
‚Ä¢ Demonstrated ability to synthesize facts and insights into concrete, actionable recommendations;
‚Ä¢ Excellent communicator, both verbal and written, with the ability to influence at all levels of the organization;
‚Ä¢ Results-driven with a desire to wor in a fast-paced environment;
‚Ä¢ Detail-oriented with a lot of patience in analyzing data;
‚Ä¢ Strong organizational, planning, and time management sills.</t>
  </si>
  <si>
    <t>U.S. Auto Parts Networ, Inc.
3.4</t>
  </si>
  <si>
    <t>Job Description
MyLife.com is seeing a Sr. Data Analyst to join our team who has a strong interest in online subscription based business models/relationships. This position is critical to help transform MyLife‚Äôs data analytics conclusions into ideas for enhancing product, mareting and consumer experience to achieve business goals that drive our profitable online People Search and Identity businesses.
Responsibilities:
Generate ideas and analyses for transforming My Life‚Äôs data into practical/actionable product and mareting initiatives pertaining to Acquisition, Conversion and Retention
Analyze, model, and forecast data using methodologies related to data mining, data warehousing, Reporting Services and Data Business Analytics with predictive modeling and strategy
Manipulate large volumes both internal and external data using database queries, scripting languages, automation and the latest BI tools
Communicate findings to technical and non-technical colleagues
Stay up to date on current data analysis methodologies and techniques and business analysis.
Experience:
7+ years in Data Analytics / Business Intelligence
Excellent understanding of SQL, statistics, algorithms and data structures
Comfortable with database schemas and capable of standardizing, cleaning, and aggregating data in Oracle and Netezza
Ideally, advanced sills in Micorstrategy and Tableau
Gravitate towards creating simplistic models to solve complex problems, as well as tacle the complicated issues
Proactive, self-starter who is happy woring both independently and with a team of BI professionals and infrastructure
Interest in any and all of the following subjects:
Relationship/recommendation systems
Search
Presentation
Social networ analysis
Segmentation
Conversion rate optimization
Lifetime value
Yield and retention analysis
Education:
Bachelor‚Äôs Degree required; preferred fields of study include: Economics, Business, Finance, Computer Science or Statistics Degrees. Advanced Degrees Preferred
What's in it for you:
Base Salary
Casual Atmosphere
Amazing benefits pacages including medical, dental, vision, life insurance, FSA and 401
Stoc Options
PTO &amp; Paid Holidays
Company Description
As an internet company we provide a Casual wor environment with Flexible Start Times, Breafast Bagel Mondays, a fully catered Friday lunch and plenty of company parties to celebrate our ongoing successes and product releases.
MyLife is the only reputation platform focused on maing consumers safer and maretplaces more trusted through proprietary Reputation Profiles &amp; Scores. We are also dedicated to helping people manage and monitor their own reputation to help them loo their best, personally and professionally, to the people searching for them online
The company was founded in 2002 and is located in Los Angeles, CA, and has over 40 million members. For more information, please visit http://www.mylife.com.</t>
  </si>
  <si>
    <t>Summary: Woring in collaboration with the Management team, the Data Analyst provides support by creating reports/dashboards of clinical, operational, and financial data for all company locations. The ideal individual will have the ability to exercise good judgment in a variety of situations, with strong written and verbal communication, administrative, time management, and organizational sills and the ability to maintain a realistic balance among multiple priorities. The Data Analyst will have the ability to wor independently and in a team setting and must be able to wor under pressure at all times to handle a wide variety of activities and confidential matters.
Responsibilities:
¬∑ Create custom reports and presentations accompanied by strong data visualization and storytelling
¬∑ Present analytical conclusions to senior officials in the company and other staeholders
¬∑ Maintain patient data safety and confidentiality
¬∑ Maintaining data integrity and security
¬∑ Transforming or transferring data upon request
¬∑ Performing data requests in a timely manner
¬∑ Preparing data for meetings and presentation
Requirements
¬∑ Proficiency in Microsoft Power BI Required
¬∑ Proficient with Data Analysis Expressions (DAX) Required
¬∑ Experience with User Interface and User Experience Design for Reports and Dashboards
¬∑ Experience with Microsoft Office 365 Platform
¬∑ Experience with SharePoint Preferred
¬∑ Healthcare Data Experience Preferred
¬∑ Familiarity with HIPPA Desired
¬∑ Independent and Organized, Project Management Experience Preferred
¬∑ Data Warehousing / ETL Experience Preferred
¬∑ Data Modeling and Data Sanitation Experience Preferred
WOR ENVIRONMENT:
The wor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 environment is usually moderate.
Job Type: Full-time
Benefits:
401()
Health Insurance
Paid Time Off
Schedule:
Monday to Friday
Experience:
SharePoint: 2 years (Preferred)
Data Warehousing / ETL: 2 years (Preferred)
Data Modeling and Data Sanitation: 2 years (Preferred)
Microsoft Power BI: 3 years (Required)
Microsoft Office 365 Platform: 2 years (Preferred)
Data Analysis Expressions (DAX): 3 years (Required)
Application Question:
What is your minimum salary requirement?
Company's website:
www.cffhae.org
Wor Remotely:
No</t>
  </si>
  <si>
    <t>Job Description
Job Summary:
Designs and implements processes and solutions associated with a wide variety of data sets used for data/text mining, analysis, modeling, and predicting to enable informed business decisions. Gains insight into 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nowledge/Sills/Abilities:
‚Ä¢ Extracts and compiles various sources of information and large data sets from various systems to identify and analyze outliers.
‚Ä¢ Sets up process for monitoring, tracing, and trending department data.
‚Ä¢ Prepares any state mandated reports and analysis.
‚Ä¢ Wors with internal, external and enterprise clients as needed to research, develop, and document new standard reports or processes.
‚Ä¢ Implements and uses the analytics software and systems to support the departments goals.
Qualifications
Job Qualifications
Required Education:
Associate's Degree or equivalent combination of education and experience
Required Experience:
‚Ä¢ 1-3 years of clinical data and statistical analysis experience.
‚Ä¢ Must be able to read and write complex SQL queries.
‚Ä¢ Myst have experience with visualization tools (e.g. Tableau and PowerBI).
‚Ä¢ Must be familiar with Pharmacy data (e.g. pharmacy claims).
‚Ä¢ Excel experience (e.g. Pivot Tables, Graphs, Advanced Formulas, Power Query, VLooup).
Preferred Education:
Bachelor's Degree or equivalent combination of education and experience
Preferred Experience:
‚Ä¢ 3-5 years of clinical data and statistical analysis experience.
‚Ä¢ Familiar with supplemental Pharmacy Data (e.g. Medispan).
Molina Healthcare offers a competitive benefits and compensation pacage. Molina Healthcare is an Equal Opportunity Employer (EOE) M/F/D/V.
To all current Molina employees: If you are interested in applying for this position, please apply through the intranet job listing.</t>
  </si>
  <si>
    <t xml:space="preserve">65-81 </t>
  </si>
  <si>
    <t>DISQO is a next-generation consumer insights platform. We provide the highest quality consumer data to the world's largest maret research agencies, analytics companies, and brands. We operate one of the world's largest true consumer insights panels. This data helps our clients understand user behavior, build better experiences, and mae better decisions. We utilize cutting-edge technology and innovative, out-of-the-box strategies to collect and analyze insights that help shape the products and services of tomorrow.
We are looing to add a world-class Senior Data Analyst to our team. The Senior Data Analyst will provide insights into how our Mareting Campaigns are performing, measure Mareting PIs and suggest improvements/optimizations based on LTV Projections. As an Organization we thrive on ORs and PIs, we build processes and measure outcomes to create efficiencies in everything we do. This is the first Growth Mareting Data Analyst we are hiring in the Data Analytics team which is exciting as Analytics branches out to Mareting.
If you have wored in a startup as a Senior Data Analyst, traced PIs and provided insights and recommendations on campaigns we'd love to tal to you.
Chec out the DISQO Developer Blog for the latest from our DISQOTECH team.
What you will do:
Collaborate with business, mareting, engineering and product teams to understand business needs to be able to analyze complex data and clearly communicate findings
Design metrics, reports and dashboards that help the product and mareting teams and all the staeholders better understand the user journey, monitor business health, and access data insights
Provide timely, thorough reporting on new product features and releases
Develop requirements for data-related projects and wor with the data team to see projects from start to finish
Utilize quantitative techniques to test hypotheses and analyze the impact of product updates
Create advanced SQL queries in MySQL, Postgres and Redshift
Contribute to the design of internal procedures and partner with engineering to improve data consistency, cleanliness, and ease of use
What you bring to the table:
Mastery of SQL nowledge with databases such as RedShift, PostgreSQL, and/or MySQL
5+ years of wor experience in data analysis with SQL
Aptitude for woring with a diverse set of staeholders and managing competing priorities
Experience using statistical analysis and modeling techniques such as regression
Experience with BI tools such as Tableau
Experience in product analytics
Experience measuring A/B tests
nowledge of Jupyter noteboos a plus
nowledge of Spar SQL is a plus
nowledge of Python is a plus
Benefits &amp; Pers:
100% covered Medical/Dental/Vision for employee
Equity
Unlimited Vacation
Flexible wor hours
Catered lunches 3x a wee
Stoced pantry
Happy Hours
Onsite Fitness Program
Discounted Gym Membership
Quarterly Offsites
401
Life Insurance
FSA
Paid Maternity/Paternity leave
Employee Assistance Program
Travel Assistance Program
DISQO is an equal opportunity employer
*Recruiting firms that submit resumes to DISQO without first entering into a written contract will not be entitled to any compensation on candidates referred by that firm.
DISQO Developer</t>
  </si>
  <si>
    <t>Job Description
Job Description
Senior Data Analyst
A prominent financial affiliate networ is seeing a Senior Data Analyst to monitor and support its data processes. The ideal candidate would be able to develop new reports, framewors, dashboards, and other tools for the company.
Data Analyst Job Responsibilities
Trac ROI
Close interaction with IT Team to design/improve data architecture
Identify optimization opportunities using predictive modeling
Develop and implement advanced custom models and algorithms
Develop tools to monitor and analyze model performance and data accuracy
Data Analyst Required Qualifications
Bachelor‚Äôs in mathematics or computer science
Experience in the Fintech industry woring with financial underwriting models, variables, and ris assessment models.
nowledge of R, Python, SQL
Rigorous statistical intuition, deep understanding of core statistical principles, and extensive experience with core methods
nowledge of advanced statistical techniques and concepts
Experience creating and using advanced machine learning algorithms
Data Analyst current sills should include
You are highly organized with the ability to multi-tas and prioritize in a fast-paced culture
You are a critical thiner and able to problem solve
You have strong verbal communication sills
Russian fluency is preferred but not required</t>
  </si>
  <si>
    <t>Position InformationJob Title: Sr. Performance Metrics and Data AnalystDepartment: Loan Operations DepartmentFull/Part Time Status: Full-TimeWor Location: Los Angeles, CATravel Requirement: 0-10%Education, Experience, and Qualifications:* Bachelor's degree in Finance, Engineering, or related quantitative discipline.* 10+ years of experience in ris management, operations research, data science, project management, analytics, or a related role for a large-scale business, preferably in the financial services industry.* nowledge of ris and control concepts.* Ability to analyze qualitative and quantitative data and provide summary reports and recommendations.* Direct experience with the executive management, regulators, auditors, and consultants in the financial services industry.Language RequirementEnglish: Written: Advanced Verbal: FluentComputer/Systems nowledge RequirementsSQL Server (including SQL Server Machine Learning Services): AdvancedProgramming: Advanced level, including object-oriented and function programming concepts in Python or RMicrosoft Office Suite: AdvancedSoftware Design: IntermediateSoftware Documentation: IntermediateSoftware Development Process: IntermediateResponsibilities &amp; DutiesPerformance Management and Metrics Analysis* Determines operational objectives by studying business functions; gathering information; evaluating output requirements and formats.* Designs new computer programs by analyzing requirements; constructing worflow charts and diagrams; studying system capabilities; writing specifications. Collaborate with IT and Controls professionals to design, implement, test and deploy software.* Improves systems by studying current practices; designing modifications* Recommends controls by identifying problems; writing improved procedures.* Defines project requirements by identifying project milestones, phases, and elements; forming project team; establishing project budget.* Monitors project progress by tracing activity; resolving problems; publishing progress reports; recommending actions.* Maintains system protocols by writing and updating procedures* Provides references for users by writing and maintaining user documentation; providing destop support; training users.* Prepares technical reports by collecting, analyzing, and summarizing information and trends.* Contributes to team effort by accomplishing related results as needed. Build, test, and deploy statistical and predictive models to aid ban operations.* Apply quantitative sills to support the development and implementation of different econometric or business models, including objective performance scorecards, per unit forecasting/projection, and trending analysis.* Develop or assist with developing documentation, adhering to the Ban's standard.* Coordinate with the Ban's Ris Management, SOX and Internal Audit teams to perform validation activities.* Be a trusted partner for the business staeholders understanding their business and strategy.Data Governance* Support new Data initiatives and related projects as requiredData Architecture* Manage data in official source (e.g. Data quality, remediation, frequency, etc.)Data Quality (DQ)* Review and implement Data Quality standards and develop evidence of compliance with standards* Measure Data Quality within domain, producing Data Quality metrics from Data Quality rules within domain* Define and produce Data Quality controls* Monitor and report on Data Quality within domain* Analyze root cause of Data Quality issues (in cooperation with Technical Data Owner)* Execute and trac Data Quality remediation plans within domain in coordination with all staeholdersnowledge, Sills and Abilities Required:* Required: Minimum 10 years of woring experience in ris management, operations or technology role* Preferred: Experience with SQL, Python, R, Anaconda* Preferred: Experience with both Object Oriented and Functional Programming Languages* Preferred: Experience with Data Science and Quantitative Analysis* Required: Excellent verbal and written communication* Preferred: Experienced with Ban application development* Required: nowledge of best practices in data quality* Preferred: Delivery capability in technology* Required: Strong sills in data analysis (developing macros, scripts, queries to calculate data quality)* Required: Strong project management sills* Required: Demonstrate overall understanding of current data quality tools* Required: Understanding of data architecture practices* Required: Familiarity with data quality issues and ETL processes* Required: Strong research and problem determination and solution sills* Required: Ability to wor well individually and in teamsCommunication sills:* Excellent written and oral communication sills; ability to communicate effectively and project a professional image when giving and taing information in writing, in person, and over the phone.* Strong interpersonal sills / ability to develop relationships with business lines, internal audit and external auditors.* Ability to influence business partners in addressing control issues and business practices.* Ability to as the "right" questions without having extensive nowledge in a particular business area.Reasoning Sills:* Excellent analytical sills including the ability to define problems, collect data, establish facts, and draw conclusions.* Ability to interpret an extensive variety of technical instructions in operational processes* Ability to wor with concepts independently* Comprehensive nowledge of ban products processes and maret practices adopted and utilized by over 10 billion in assets.Computer Sills:* Experience with design, implementation and deployment of software in a regulated financial-services institution.* Ability to design and execute test plans to support User Acceptance Testing, and maintain evidence of test plans and test results.* Accurate typing/eyboarding sills; basic computer sills, including the use of word processing, spreadsheet software applications, and e-mail.* Ability to obtain information and do research on the internet.* Computer literate with proficiency in word processing, spreadsheet and database applications.Management Sills:* Ability to demonstrate a high level of ethical behavior and follow the Code of Conduct.* Ability to remain flexible in order to adapt to changes in the wor environment.* Ability to study and apply new information.* Strong team player* Strong organizational and prioritizing sills.* Ability to tae initiative and prioritize tass; good time-management, problem prevention, and problem-solving sills.* Ability to lead without direct authority.* Ability to handle a variety of projects simultaneously.* Ability to wor accurately with close attention to detail.* Ability to maintain confidentiality of sensitive information.* Ability to wor with co-worers, customers, and outside agencies professionally and tactfully.* Possess a wor ethic that includes neatness, punctuality, and accuracy.* Exhibit a professional, businesslie appearance and demeanor.* Supervise and monitor staff for successful operations and proper customer service.* Ability to analyze qualitative and quantitative data and provide summary reports and recommendations.* All managers and supervisors are responsible to comply with and enforce the End-user Computing Agreement. They are also responsible for establishing controls that incorporate:* Segregation of duties and appropriate supervision* Transaction reconciliation* Review and clearing of exception items and conditions* Review of regularly occurring functions and reports* Reporting of discrepancies or differences in operating functions or generated reports* Protection and security of equipment, software and confidential data* Maintaining adequate environmental controls* Monitoring and maintaining control over the use of laptop computers* They are also responsible for:* Adequate staff training on the appropriate use of systems, handling of media, security policies and protection of confidential information.* Periodic review of adherence to established security controls* Reporting security deficiencies to the Information Security Officer* Protection of confidential information and records* Ensuring that all critical data is saved on the default server drives assigned to each user for automated bacupPhysical DemandsLifting/CarryingUnder 10 lbs: Occasional (1% - 33% of the time)11 - 20 lbs: Occasional (1% - 33% of the time)Pushing/PullingUnder 10 lbs: Occasional (1% - 33% of the time)11 - 20 lbs: Occasional (1% - 33% of the time)Twisting/TurningReach over shoulder: Rarely (Less than 1 hour per wee)Reach over head: Rarely (Less than 1 hour per wee)Reach outward: Rarely (Less than 1 hour per wee)Climb: Rarely (Less than 1 hour per wee)Crawl: Rarely (Less than 1 hour per wee)neel: Rarely (Less than 1 hour per wee)Squat: Rarely (Less than 1 hour per wee))Sit: Constant (Over 66% of the time)Wal-Normal Surfaces: Frequent (34% - 66% of the time)Wal-Uneven Surfaces: Rarely (Less than 1 hour per wee)Wal-Slippery Surfaces: Rarely (Less than 1 hour per wee)Stand: Frequent (34% - 66% of the time)Bend: Occasional (1% - 33% of the time)Othereyboard/Ten ey: Constant (Over 66% of the time)Fingering (fine dexterity): Constant (Over 66% of the time)Handling (grasping, holding): Frequent (34% - 66% of the time)Repetitive Motion - Hands: Constant (Over 66% of the time)Repetitive Motion - Feet: Rarely (Less than 1 hour per wee)</t>
  </si>
  <si>
    <t>BBCN Ban</t>
  </si>
  <si>
    <t>Sr. Data Analyst Signal Hill, CA ndash Consumer Experience Insights Required Sills 5 years of experience with PowerBITableau building dashboards for business needs (At least 1 year with PowerBI) 5 years of experience with SQL to access data for analysis Ability to provide solution specifications based on business requirements Preferred Sills A Technical Degree (Math, Statistics, Computer Science, etc.) Experience with Healthcare data Experience with unstructured dataNLP Ability to effectively communicate statistics insights to a broad audience Programming experience with a language used for analysis (PythonR preferred)</t>
  </si>
  <si>
    <t>GENERAL SUMMARY:
The Financial &amp; Accounting Specialist/Junior Data Analyst is responsible for the daily activities related to capital expenditures: project review and set-up, spend follow-up, variance analysis, month-end journal entry preparation and assets tracing.
In close collaboration with the members of the FP&amp;A department and of our Regional Companies, the Finance and Accounting Specialist will support the FP&amp;A department's financial analysis and internal reporting needs in such areas as: same-store sales, sales by major product group, pricing, margins and operating costs.
The Financial &amp; Accounting Specialist will also support the optimization of data mining, report production and data modeling through the use of various software, reporting systems and programming languages.
ESSENTIAL DUTIES &amp; RESPONSIBILITIES:
Involved in the entire lifecycle of capital expenditures, from the review of the initial request to the retirement of the asset
Wors in close partnership with the Director of Financial Planning &amp; Analysis and the Senior Analysts of the Department in order to learn the necessary sills to be successful in this role
Supports the department efforts to improve data mining
Assist in the month end closing process including preparation and/or review of journal entries as well as preparation of financial statements.
Provides financial modeling support to the FP&amp;A department
Supports the reporting and analyzing functions of the FP&amp;A department
Special projects and other duties as assigned
MINIMUM QUALIFICATIONS:
To perform this position successfully, an associate must be able to perform each job duty satisfactorily. The requirements listed below are representative of the nowledge, sills, and/or abilities required. Reasonable accommodations may be made to enable associates with disabilities to perform the essential duties.
Required Education:
Bachelor's degree in finance, information science or related field
Required Length &amp; Type of Experience:
Minimum of two years financial or business analysis experience preferred
Familiarity with financial statements and investment decision concepts such as Net Present Value (NPV) and Internal Rate of Return (IRR)
nowledge of industrial companies a plus
nowledge, Sills &amp; Abilities (SA's):
Strong organizational, analytical and communication sills
Ability to wor with a wide variety of people with different personalities / bacgrounds
Ability to navigate within a complex and fast-paced organization
Ability to demonstrate the capacity to assume increasing responsibilities
Willing to learn techniques that enhance automation for procedures that become repetitive.
Familiar with a complex use of Excel including pivot tables, various formulas and Macros
Experience with SAP, SAP BW, Microsoft Access, SQL, PowerBI (incl. Dax language) strongly encouraged
nowledge of programming languages (Python or other) a plus</t>
  </si>
  <si>
    <t>SUMMARY
The Senior Data BI Analyst will be responsible for developing and enhancing existing in-house reports and dashboards that produce automated IPA reports, Health Plan reports and Management reports. The Analyst will wor closely with ey business users as well as managers to gather and define the reporting and process requirements. The Analyst will be responsible for analyzing the data for completeness and accuracy.
ESSENTIAL DUTIES AND RESPONSIBILITIES
‚Ä¢ Creation and Maintenance of Power BI reports, MS SSRS, SSAS, Crystal reports, Excel and other tass as needed
‚Ä¢ Develop and maintain SQL stored procedures, functions, SSIS pacages
‚Ä¢ Maintain and monitor running jobs in Windows Tas Scheduler and SQL Server Agents
‚Ä¢ Collaborate with business users to gather and define and document requirements
‚Ä¢ Create and update documentation for all technical and business processes
‚Ä¢ Collaborate to enhance and develop data warehouse (data marts, OLAP cubes, fact tables and dimension tables)
QUALIFICATIONS
‚Ä¢ Minimum two years of experience with:
o MS Office 365 (Power BI, Excel, Access, Power Point, Word, Outloo)
o Data-warehouse concepts (Star Schema, SSAS, and MDX queries)
o Crystal Reports, SSRS, SSIS.
o Programming languages (T-SQL, Python, C#)
o MS SQL Server 2016
‚Ä¢ Excellent verbal and communication sills
‚Ä¢ Customer service oriented
‚Ä¢ nowledge with EZ-Cap or Health Care related databases preferred
‚Ä¢ An understanding of the healthcare Industry (Eligibility, Claims, Cap Revenue, Cap Expense, and Utilization Management) is preferred.
EDUCATION and/or EXPERIENCE
Bachelor's degree or one to two years related experience and/or training; or equivalent combination of education and experience
#zr</t>
  </si>
  <si>
    <t>Networ Medical Management Inc
2.5</t>
  </si>
  <si>
    <t>Job Description
At least 3 years of embedded systems development and deployment experience.
Demonstrate a good woring nowledge of embedded security best practices and the secure development lifecycle.
Perform security design reviews of applications, systems, and networs
Provide remediation guidance and recommendations to developers and system designers
Experience implementing security applications for embedded systems.
Experience securing sensitive data on an embedded system.
Very nowledgeable of core security concepts and how they apply to embedded systems.
Proficient programmer (i.e., C, C++, C#, and Java).
Ability to learn new technology quicly and adapt to changes.
Able to wor independently with minimal supervision.
Strong oral and written sills.
Preference - Experience with both AWS &amp; Azure cloud environments.
Preference - Agile/Scrum experience.
Company Description
MIDCOM is an innovative provider of IT, Technical, Engineering and Professional Services. For over 37 years, our diverse and expert service, talent, and advanced technologies have allowed us and our partners to win, deliver, and complete mission critical programs and initiatives within the Aerospace and Defense Sector.
MIDCOM has current long standing national contracts with the major Aerospace, Defense, High Technology and Cyber Security agencies and Prime Contractors. Aerospace has been the primary focus of MIDCOM‚Äôs business for over 37 years and we have an in depth understanding of the sill sets, experience, and controls needed to operate in this industry with unparalleled success. Our employees wor with us over the years and through changing economies because we treat them fairly and with respect.
Midcom is proud to become a Cenergy company. To learn more about Cenergy, please visit www.cenergyintl.com</t>
  </si>
  <si>
    <t>Odesus is a premier IT consulting company specializing in project staff augmentation. For over a decade, Odesus has been the go-to company providing top quality IT consultants. Our client in Burban, CA is currently seeing a contract Data Analyst to join their Asset Management team and be responsible for the day to day management of discovered asset data. Ideal candidates will have strong understanding of eDiscovery process and be able to identify and resolve discovery errors, manage data coming into the CMDB and perform quality audits. Strong nowledge of full lifecycle of asset management of both software and hardware, strong Excel and prior experience with ServiceNow Discovery is highly preferred. For immediate consideration and more information, send your Word resume to cyoonodesus.com today! Note... remote wor is available at this current time, but candidates are expected to be able to wor onsite in Burban, CA when appropriate. Local candidates highly preferred.</t>
  </si>
  <si>
    <t>Jr. Data Analyst
Category: Information Systems
Type: Contractor
Description: A leading Third Party Claims Administrator, located in Pittsburgh, PA, is seeing a Jr. Data Analyst for a 8+ month contract role.
Summary: The Senior Data Analyst position is responsible for MySQL data monitoring, enhancements and improvements deemed warranted by the compliance team and product manager. This role will serve as gateeeper of the MySQL data and include automating of data conversions and procurement, interpretation and conversion of Medical Bill Review data as required by the needs of the data team.
Responsibilities:
‚óè Application/data monitoring and improvements to enhance efficiency and productivity.
‚óè Automation of data conversions.
‚óè Wor with the database assigned product manager and database infrastructure lead to implement changes aimed at efficiency and scalability.
‚óè Procurement, interpretation and documentation of all data applicable to Medical Bill Review. (CMS Pricer, CMS APC, Physician Fee Schedules, Usual and Customary, Pharmaceutical, CPT, ICD9, etc?)
‚óè nowledge of state, federal and industry standard fee schedules, reimbursement methodologies and regulations, including but not limited to: DRG, ASC, APR-DRG, OPPS and RBRVS
‚óè Populating and/or manipulating data in development, test and production environments.
‚óè Wor with software developers to implement changes defined by the State and Federal laws.
‚óè Internal support and assistance to other members of the data team.
Qualifications:
Four (4) years of related experience or equivalent combination of experience and education required. Experience in claims management processes and system requirements preferred.
‚óè nowledge of SQL and related database tools.
‚óè nowledge of Microsoft Access.
‚óè Ability to wor with the software development community.
Experience/Education
Bachelor's degree requested; major in computer science field preferred.
‚óè Experience woring in a relational database environment
‚óè MySQL experience preferred
‚óè Experience in the medical field necessary
‚óè Detail oriented person desired
Location Pittsburgh , PA
Minimum Experience (yrs):
Required Education: Not Specified
Benefits:
Return to search results Email this job to a friend
*Logged in members may also add jobs to their job cart</t>
  </si>
  <si>
    <t>COVID19 Hiring Notice: Dollar Shave Club has transitioned to a temporary wor from home model and we are continuing to recruit by interviewing digitally through video. The following role is expected to begin as a "WFH" position while we adjust to the new normal. We recognize that each persons situation is different and we will do our best to accommodate interim and long-term wor location arrangements. If we advance in the process and you're selected to interview, be sure to discuss your preferred option with a recruiter. Than you. ABOUT DSC:We're on a mission to help guys tae care of their minds and bodies so they can be their best selves. We started with razors way bac in 2011, and now millions and millions of Members later, we've expanded into a variety of products including sincare, hair styling, oral care, colognes, deodorants, and more. We're always growing and reinventing, and we rely on iller talent to help us achieve our goal of owning the bathroom. If you're a team-playing innovator, you'll fit right in. A sense of humour helps, too. ROLE SUMMARY: DSC has a data-driven decision culture and looing for a candidate with strong data curiosity and who can strive in a fast-paced environment and enjoys the challenge of highly complex business contexts and above all, passionate about data and analytics.As a Sr. Data Analyst, you will partner with the digital product team to evaluate the impact, effectiveness and ROI on the ey digital initiatives, A/B or multivariate tests.You will provide analysis and insights on strategic initiatives across member journeys to improve LTV, product adoption, AOV, Retention etc. using SQL queries, Tableau dashboards, Python, as well as automating reporting and managing alerts on PI thresholds.A successful candidate understands and can wor across multiple analytics tools including web analytics platforms lie Google Analytics and comfortable woring with big data sets and multiple data sources. The candidate should have an internal drive to answer "why?" questions. The candidate will be self-starter, comfortable with ambiguity and ability to communicate up and down the chain.RESPONSIBILITIES: + Partner with the digital product team to evaluate the impact and ROI on the ey initiatives, A/B tests or multivariate tests + Provide data structure requirements to Data Engineering and build data sets for exploration to enable deep data exploration to uncover "Why?" and "What?" + Leverage Python and other tools to run complex data analysis, statistical stat sig for A/B tests, regression models etc. + Build automated data extracts for Tableau automation that supports dashboards and self-service + Translate the results of an analysis into easily understood insights and recommendations to share with the business teams and executives QUALIFICATIONS: + Bachelor's Degree in Math, Economics, Engineering or Statistics + Minimum 4 years of wor experience in a similar role + SQL proficiency and good ability with Tableau and Python required + Highly collaborative woring approach + Clear &amp; concise communicator ------------Dollar Shave Club is an Equal Opportunity/Affirmative Action employer. All qualified applicants will receive consideration for employment without regard to race, color, religion, gender, sexual orientation, gender identification, national origin, disability, or protected veteran status.Reasonable Accommodation: Dollar Shave Club provides reasonable accommodation so that qualified applicants with a disability may participate in the selection process. Please advise us of any accommodations you request in order to express interest in a position by e-mailing: accommodations@dollarshaveclub.comPlease state your request for assistance in your message. Only reasonable accommodation requests related to applying for a specific position within Dollar Shave Club will be reviewed at the e-mail address supplied.Dollar Shave Club will consider for employment qualified applicants with criminal histories in a manner consistent with the requirements of the Los Angeles Fair Chance Initiative for Hiring (Ban the Box) Ordinance.Than you for considering a career with Dollar Shave Club#LI-MA1</t>
  </si>
  <si>
    <t>Data Analysis:
Performs complex research, analysis, and
reporting to support Quality Improvement data needs for Population Health,
HEDIS, STARS, Performance Improvement, Accreditation and other Quality
Improvement teams.
Data Analyst Health: Collects, analyzes and
synthesizes data; develops information to guide business decision maing for
Blue Shield CA populations' health management, cost of health care management,
quality of care, and networ design and strategies.
The Data Analyst will assist in tracing all
data files, generate reports, support program applications and all QI
initiatives to meet State and Federal mandates.
The Data Analyst will assist the QI teams in
improving patient care, care coordination, efficiency and quality while
assuring compliance standards are met.
Essential Responsibilities:
Mastery of P1 responsibilities.
Develops technical specs and executes a wor
plan for uncomplicated analyses. Prepares documents, correspondence and other
communication materials to convey information to appropriate audiences
internally and/or externally.
Participates in the process to design and
implementation of reports/analytics; able to follow business requirement and
technical specification to bring the product to fruition. Assists in
identifying systems and operational problems and recommends solutions and
changes to streamline procedures for more effective reporting.
Other duties as assigned.
Typically,
requires a college degree or equivalent experience and 3 years of prior
relevant experience.
Position also
requires 1-3 years experience in Health Care (managed care, academic, or gov't
payer), demonstrated ability to wor with all clinical coding
Must be able to
modify programs or scripts developed by others.
SAS programming experience is preferred.
MS Office experience is required.
SQL/Unix experience is preferred.
HEDIS experience is preferred.
Excellent verbal and written communications.</t>
  </si>
  <si>
    <t>Good Morning,
√Ç
Please loo at the below requirement and submit any candidates including all of the following information.
√Ç
CTC | C2C Candidate Request | Special
√Ç
POSITION
Product/Data Analyst
LOCATION
Glendale CA
DURATION
6 Months
Interview
Phone screen then F2F required
REQUIRED SILLS
1-3 Years Data analytics, Experience with Google Analytics and SalesForce data streams, Advanced Excel, SQL, Ecommerce is a plus.
√Ç
√Ç</t>
  </si>
  <si>
    <t>GENERAL SUMMARY:
The Financial &amp; Accounting Specialist/Junior Data Analyst is responsible for the daily activities related to capital expenditures: project review and set-up, spend follow-up, variance analysis, month-end journal entry preparation and assets tracing.
In close collaboration with the members of the FP&amp;A department and of our Regional Companies, the Finance and Accounting Specialist will support the FP&amp;A department‚Äôs financial analysis and internal reporting needs in such areas as: same-store sales, sales by major product group, pricing, margins and operating costs.
The Financial &amp; Accounting Specialist will also support the optimization of data mining, report production and data modeling through the use of various software, reporting systems and programming languages.
ESSENTIAL DUTIES &amp; RESPONSIBILITIES:
‚Ä¢ Involved in the entire lifecycle of capital expenditures, from the review of the initial request to the retirement of the asset
‚Ä¢ Wors in close partnership with the Director of Financial Planning &amp; Analysis and the Senior Analysts of the Department in order to learn the necessary sills to be successful in this role
‚Ä¢ Supports the department efforts to improve data mining
‚Ä¢ Assist in the month end closing process including preparation and/or review of journal entries as well as preparation of financial statements.
‚Ä¢ Provides financial modeling support to the FP&amp;A department
‚Ä¢ Supports the reporting and analyzing functions of the FP&amp;A department
‚Ä¢ Special projects and other duties as assigned
MINIMUM QUALIFICATIONS:
To perform this position successfully, an associate must be able to perform each job duty satisfactorily. The requirements listed below are representative of the nowledge, sills, and/or abilities required. Reasonable accommodations may be made to enable associates with disabilities to perform the essential duties.
Required Education:
‚Ä¢ Bachelor‚Äôs degree in finance, information science or related field
Required Length &amp; Type of Experience:
‚Ä¢ Minimum of two years financial or business analysis experience preferred
‚Ä¢ Familiarity with financial statements and investment decision concepts such as Net Present Value (NPV) and Internal Rate of Return (IRR)
‚Ä¢ nowledge of industrial companies a plus
nowledge, Sills &amp; Abilities (SA‚Äôs):
‚Ä¢ Strong organizational, analytical and communication sills
‚Ä¢ Ability to wor with a wide variety of people with different personalities / bacgrounds
‚Ä¢ Ability to navigate within a complex and fast-paced organization
‚Ä¢ Ability to demonstrate the capacity to assume increasing responsibilities
‚Ä¢ Willing to learn techniques that enhance automation for procedures that become repetitive.
‚Ä¢ Familiar with a complex use of Excel including pivot tables, various formulas and Macros
‚Ä¢ Experience with SAP, SAP BW, Microsoft Access, SQL, PowerBI (incl. Dax language) strongly encouraged
‚Ä¢ nowledge of programming languages (Python or other) a plus</t>
  </si>
  <si>
    <t>Reporting Data Analyst
El Segundo
Position Overview
Apollo Insurance Solutions Group sees an Investment Reporting Analyst for its El Segundo, CA-based headquarters. The Analyst generates accurate investment reports for internal and external clients.
Primary Responsibilities
¬∑ Runs and maintains existing Investment reports for both internal and external clients. Reviews all reports before distributing and follows ey controls to ensure the reports are complete, accurate and generated in a timely manner.
Analyzes investment information in the reports that are being prepared. Researches and answers any questions that may arise from the customer of the reporting information.
Wors directly with the internal staeholders to define and complete new report requests. Follows through with staeholders to ensure that their reporting needs were met.
Effectively collaborates with other team members in meeting the reporting deadlines on a daily, weely, monthly and quarterly basis.
Effectively collaborates and wors with others in the asset management organization to prepare the reporting materials, research and resolve issues that may be present in a timely fashion.
Will be involved in special projects as needed and will represent the reporting team‚Äôs needs/requirements on projects the analyst is involved in.
Qualifications &amp; Experience
Bachelor‚Äôs degree in Finance, Accounting, Business or an equivalent combination of education and experience is required.
3 + years of experience as a BI Reporting Analyst, Business Analyst, Investment Analyst, and/or Data Analyst.
Ability to mine data across multiple sources and demonstrate an understand of data lineage across systems and sources.
nowledge and interest in general marets, investment and portfolio management, fixed income asset classes, and/or investment operations processes.
Woring nowledge of Data Base modeling techniques, Cube Reporting, and Data Warehouse/Data Mart.
Experience using some of the following tools: Tableau, SQL Server, Crystal Reports, 3rd Party Client Reporting Tools and/or Microsoft Office Products (specifically, expertise in using Excel and PowerPoint applications).
nowledge of Princeton Financial Systems PAM application highly preferred
The person must have sills that allow for providing accurate and timely reporting information. This includes: being organized, following instructions well and consistently following ey controls and checlists that are a part of the report generation process.
Attention to detail is a ey attribute that is important for this role.
Confidence in ability to assess and respond quicly, and adapt to a fast-paced, evolving environment.
Excellent oral and written communication sills, and comfortable independently interacting with all levels of staff.</t>
  </si>
  <si>
    <t>Meet REVOLVE:
REVOLVE is the next-generation fashion retailer for Millennial and Generation Z consumers. As a trusted, premium lifestyle brand, and a go-to online source for discovery and inspiration, we deliver an engaging customer experience from a vast yet curated offering totaling over 45,000 apparel, footwear, accessories and beauty styles. Our dynamic platform connects a deeply engaged community of millions of consumers, thousands of global fashion influencers, and more than 500 emerging, established and owned brands. Through 16 years of continued investment in technology, data analytics, and innovative mareting and merchandising strategies, we have built a powerful platform and brand that we believe is connecting with the next generation of consumers and is redefining fashion retail for the 21st century. For more information please visitwww.revolve.com.
At REVOLVE the most successful team members have a thirst and the creativity to mae this the top e-commerce brand in the world. With a team of 1,000+ based out of Cerritos, California we are a dynamic bunch that are motivated by getting the company to the next level. It's our goal to hire high-energy, diverse, bright, creative, and flexible individuals who thrive in a fast-paced wor environment. In return, we promise to eep REVOLVE a company where inspired people will always thrive.
Some of the sweetest pers we offer aren't in a typical benefit pacage lie hefty discount on items we carry - as in 50% or more off retail prices, free weely lunches, and pretty rad company parties.
To tae a behind the scenes loo at the REVOLVE "corporate" lifestyle chec out our Instagram @REVOLVEcareers or #lifeatrevolve.
Main purpose of the position:
The Data Intelligence Analyst plays a critical role in actively building, upgrading, and maintaining the data-centric nucleus of the Buying and Merchandising arm of REVOLVE headquarters. This position partners with a multitude of end-users ranging the spectrum all the way from Buyers up to Executives in order to eep us on the cutting edge of Fashion Retail by developing world class proprietary tools and internal processes.
The Data Intelligence Analyst's primary objective is to support the Buying and Planning arm of the company in order to ensure that shrewd inventory purchasing and manufacturing decisions are consistently being made day-in and day-out so as to eep fueling our aggressive top-line growth trajectory while continuing to push the limits of our bottom-line profitability. We are a data-driven, metrics-oriented culture and lean heavily on our Data Intelligence team to be the first line of defense in ensuring that we continue driving the business forward and maximizing opportunities, all while minimizing ris by leveraging deep data analytics.
The ideal candidate for the Data Intelligence Analyst position should measure high on the scale for intellectual curiosity, ingenuity, and results. Our analysts pride themselves on being out of the box thiners who can collaborate well with a diverse range of input, feedbac, and experience to consistently raise the bar and deliver results well above and beyond expectations. We are looing for candidates who are eager to mae an impact and willing to go that extra mile. It is in our team's DNA to wor hard and play harder.
Position responsibilities and daily tass:
Build, Extract, and Data Mine a variety of large data sets to identify trends, gaps, and opportunities in order to produce predictive insights and action items to move the business forward
Design and Execute experiments to produce proof of concept in order to help prioritize resource investments, recommend next steps, etc
Examine business practices and Develop predictive tools and reporting to support inventory purchasing, design, and manufacturing decision-maing
Design and Implement normalized data models
Develop, Test, and Implement new business metrics
Continually Improve existing processes with automation, new technology, ey insights, best practices
Collaborate with analysts, data engineers, project managers, and subject matter experts to deliver impactful solutions and processes for new organizational initiatives
Multi-tas a steady flow of incoming and concurrent projects and priorities ranging from high- visibility executive needs to adhoc requests from internal customers
Engage with business leaders, end users, and team members to develop deep understanding of the business and its needs
What does a candidate need to demonstrate to perform this job successfully:
Advanced math sills, with deep nowledge and understanding of numerical and statistical methods
Advanced understanding of relational database concepts
Expertise in SQL while being comfortable in an additional data programming language (such as Python)
Advanced sills with stored procedures, functions, expressions, views
Advanced proficiency with Microsoft Excel, VBA and Userform development
Data-mining sill, and expertise in visualizing and manipulating big datasets
Aptitude for understanding business environment and translating business requirements to technical solutions
Strong problem-solving sills to propose multiple solutions, properly weigh tradeoffs and ROI, identify the best path forward, and exercise good judgment to drive ahead
Comfort interacting and collaborating with people across all levels of the organization while fielding questions as a true Subject Matter Expert
Ability to articulate thoughts and findings both orally and in writing
Agile development mindset, understanding and appreciating the benefit of constant iteration and improvement
Ability to manage multiple projects simultaneously and to eep abreast of current and future technology and trends
Ability to manage time effectively, set priorities, and meet deadlines
Strong attention to detail
Minimum candidate qualifications (years of experience, education level, technical sills, software, etc):
A minimum of 2 to 5 years of quantitative analytical experience with a proven trac record of achieving successful results from data-mining large databases
Advanced experience with designing and building spreadsheet models
SQL and PL/SQL
Excel
Bachelor's or Master's degree required</t>
  </si>
  <si>
    <t>Data Analyst
Location: Cerritos, CA
Duration: 12 months+
Rate: Maret Rate
US Citizen, Green Card, TN, GC EAD, and H4 EAD preferred
Description:
Use of SQL with 3 or more years.
Use of Tableau, and SQL Server Reporting Services for 1 or more years.
Use of Microsoft Excel version 2010 or later for 3 or more years.
Develop analysis by data profiling with SQL Server Management Studio and trending.
Familiarity with the healthcare industry metrics such as MLR, PMPM, BD, AD and ALOS.
Conceptual understanding of membership, utilization, unit cost and rate.</t>
  </si>
  <si>
    <t>Digital Mareting Data Analyst</t>
  </si>
  <si>
    <t>Founded in 2009, Recargo‚Äôs mission is to help electric vehicle (EV) drivers find the way forward. We mae the world‚Äôs most popular EV app, PlugShare: A top reviewed, driver crowdsourced guide to finding public charging anywhere globally. We are one of the EV industry‚Äôs most important sources of driver opinions and public charging infrastructure data, paving the way automaers, government, utilities and charging networs mae crucial decisions about future vehicles, features, policies, and more. Recargo is now a wholly-owned subsidiary of the sustainable transportation powerhouse, Innogy eMobility, and with their support, we are aggressively expanding our team and launching into innovative new product categories in the months ahead. For further information about us, please visit: www.recargo.com
We are in search for an experienced and results-driven Digital Mareting Data Analyst to play an integral role in the development of our brand mareting strategies, establishing strategic direction and program positioning. They also play a big part in the development and execution of paid social programs on self-service advertising platforms inclusive of Google AdWords, Faceboo, Instagram, YouTube and Twitter, along with supporting the brand‚Äôs paid media programs. As a Digital Mareting Specialist, you will wor with the larger Mareting team, supporting teams (such as Programmers), and vendors to support the launch of campaigns on time and on budget.
Responsibilities:
Brainstorming and developing ideas for creative mareting campaigns
Research eyword recommendations based on a variety of factors
Develop webpage and social media asset optimizations
Compile reports with a solid understanding of Excel spreadsheet formulas
Pull data from multiple platforms (e.g. Google Analytics, Adobe Analytics, Webtrends, Google Search Console, Bing Webmaster Tools)
Perform outreach for lin building and reclamation
Create visual and semantic sitemaps
Wor efficiently through tas lists and utilize project management tools
Support the Mareting and Business Development teams as needed in SEM matters and presentations
Present new tools and summarize industry articles to the internal team
Perform other optimization duties as needed
Requirements:
Bachelor‚Äôs degree, in a Mareting-related or Business Analytics major preferred
2+ years experience in similar roles
Expertise with Microsoft Office, especially Excel and PowerPoint
Ad-hoc reporting and data analysis
Strong understanding of basic web development technologies with the ability to twea HTML
Ability to explain why and when certain search results appear for various queries
Comprehension of content categorization, technical optimization, and lin building concepts
Innovative thiner and intuitive learner
Excellent research, writing and visual presentation sills
nowledge of social media, mobile, and search engine mareting (SEM)
Ability to multitas and handle other duties as assigned</t>
  </si>
  <si>
    <t>Position Information
Job Title: Sr. Performance Metrics and Data Analyst
Department: Loan Operations Department
Full/Part Time Status: Full-Time
Wor Location: Los Angeles, CA
Travel Requirement: 0-10%
Education, Experience, and Qualifications:
¬∑ Bachelor‚Äôs degree in Finance, Engineering, or related quantitative discipline.
¬∑ 10+ years of experience in ris management, operations research, data science, project management, analytics, or a related role for a large-scale business, preferably in the financial services industry.
¬∑ nowledge of ris and control concepts.
¬∑ Ability to analyze qualitative and quantitative data and provide summary reports and recommendations.
¬∑ Direct experience with the executive management, regulators, auditors, and consultants in the financial services industry.
Language Requirement
English: Written: Advanced Verbal: Fluent
Computer/Systems nowledge Requirements
SQL Server (including SQL Server Machine Learning Services): Advanced
Programming: Advanced level, including object-oriented and function programming concepts in Python or R
Microsoft Office Suite: Advanced
Software Design: Intermediate
Software Documentation: Intermediate
Software Development Process: Intermediate
Responsibilities&amp; Duties
Performance Management and Metrics Analysis
¬∑ Determines operational objectives by studying business functions; gathering information; evaluating output requirements and formats.
¬∑ Designs new computer programs by analyzing requirements; constructing worflow charts and diagrams; studying system capabilities; writing specifications. Collaborate with IT and Controls professionals to design, implement, test and deploy software.
¬∑ Improves systems by studying current practices; designing modifications
¬∑ Recommends controls by identifying problems; writing improved procedures.
¬∑ Defines project requirements by identifying project milestones, phases, and elements; forming project team; establishing project budget.
¬∑ Monitors project progress by tracing activity; resolving problems; publishing progress reports; recommending actions.
¬∑ Maintains system protocols by writing and updating procedures
¬∑ Provides references for users by writing and maintaining user documentation; providing destop support; training users.
¬∑ Prepares technical reports by collecting, analyzing, and summarizing information and trends.
¬∑ Contributes to team effort by accomplishing related results as needed. Build, test, and deploy statistical and predictive models to aid ban operations.
¬∑ Apply quantitative sills to support the development and implementation of different econometric or business models, including objective performance scorecards, per unit forecasting/projection, and trending analysis.
¬∑ Develop or assist with developing documentation, adhering to the Ban‚Äôs standard.
¬∑ Coordinate with the Ban‚Äôs Ris Management, SOX and Internal Audit teams to perform validation activities.
¬∑ Be a trusted partner for the business staeholders understanding their business and strategy.
Data Governance
¬∑ Support new Data initiatives and related projects as required
Data Architecture
¬∑ Manage data in official source (e.g. Data quality, remediation, frequency, etc.)
Data Quality (DQ)
¬∑ Review and implement Data Quality standards and develop evidence of compliance with standards
¬∑ Measure Data Quality within domain, producing Data Quality metrics from Data Quality rules within domain
¬∑ Define and produce Data Quality controls
¬∑ Monitor and report on Data Quality within domain
¬∑ Analyze root cause of Data Quality issues (in cooperation with Technical Data Owner)
¬∑ Execute and trac Data Quality remediation plans within domain in coordination with all staeholders
nowledge, Sills and Abilities Required:
¬∑ Required: Minimum 10 years of woring experience in ris management, operations or technology role
¬∑ Preferred: Experience with SQL, Python, R, Anaconda
¬∑ Preferred: Experience with both Object Oriented and Functional Programming Languages
¬∑ Preferred: Experience with Data Science and Quantitative Analysis
¬∑ Required: Excellent verbal and written communication
¬∑ Preferred: Experienced with Ban application development
¬∑ Required: nowledge of best practices in data quality
¬∑ Preferred: Delivery capability in technology
¬∑ Required: Strong sills in data analysis (developing macros, scripts, queries to calculate data quality)
¬∑ Required: Strong project management sills
¬∑ Required: Demonstrate overall understanding of current data quality tools
¬∑ Required: Understanding of data architecture practices
¬∑ Required: Familiarity with data quality issues and ETL processes
¬∑ Required: Strong research and problem determination and solution sills
¬∑ Required: Ability to wor well individually and in teams
Communication sills:
¬∑ Excellent written and oral communication sills; ability to communicate effectively and project a professional image when giving and taing information in writing, in person, and over the phone.
¬∑ Strong interpersonal sills / ability to develop relationships with business lines, internal audit and external auditors.
¬∑ Ability to influence business partners in addressing control issues and business practices.
¬∑ Ability to as the‚Äúright‚Äù questions without having extensive nowledge in a particular business area.
Reasoning Sills:
¬∑ Excellent analytical sills including the ability to define problems, collect data, establish facts, and draw conclusions.
¬∑ Ability to interpret an extensive variety of technical instructions in operational processes
¬∑ Ability to wor with concepts independently
¬∑ Comprehensive nowledge of ban products processes and maret practices adopted and utilized by over 10 billion in assets.
Computer Sills:
¬∑ Experience with design, implementation and deployment of software in a regulated financial-services institution.
¬∑ Ability to design and execute test plans to support User Acceptance Testing, and maintain evidence of test plans and test results.
¬∑ Accurate typing/eyboarding sills; basic computer sills, including the use of word processing, spreadsheet software applications, and e-mail.
¬∑ Ability to obtain information and do research on the internet.
¬∑ Computer literate with proficiency in word processing, spreadsheet and database applications.
Management Sills:
¬∑ Ability to demonstrate a high level of ethical behavior and follow the Code of Conduct.
¬∑ Ability to remain flexible in order to adapt to changes in the wor environment.
¬∑ Ability to study and apply new information.
¬∑ Strong team player
¬∑ Strong organizational and prioritizing sills.
¬∑ Ability to tae initiative and prioritize tass; good time-management, problem prevention, and problem-solving sills.
¬∑ Ability to lead without direct authority.
¬∑ Ability to handle a variety of projects simultaneously.
¬∑ Ability to wor accurately with close attention to detail.
¬∑ Ability to maintain confidentiality of sensitive information.
¬∑ Ability to wor with co-worers, customers, and outside agencies professionally and tactfully.
¬∑ Possess a wor ethic that includes neatness, punctuality, and accuracy.
¬∑ Exhibit a professional, businesslie appearance and demeanor.
¬∑ Supervise and monitor staff for successful operations and proper customer service.
¬∑ Ability to analyze qualitative and quantitative data and provide summary reports and recommendations.
¬∑ All managers and supervisors are responsible to comply with and enforce the End-user Computing Agreement. They are also responsible for establishing controls that incorporate:
¬∑ Segregation of duties and appropriate supervision
¬∑ Transaction reconciliation
¬∑ Review and clearing of exception items and conditions
¬∑ Review of regularly occurring functions and reports
¬∑ Reporting of discrepancies or differences in operating functions or generated reports
¬∑ Protection and security of equipment, software and confidential data
¬∑ Maintaining adequate environmental controls
¬∑ Monitoring and maintaining control over the use of laptop computers
¬∑ They are also responsible for:
¬∑ Adequate staff training on the appropriate use of systems, handling of media, security policies and protection of confidential information.
¬∑ Periodic review of adherence to established security controls
¬∑ Reporting security deficiencies to the Information Security Officer
¬∑ Protection of confidential information and records
¬∑ Ensuring that all critical data is saved on the default server drives assigned to each user for automated bacup
Physical Demands
Lifting/Carrying
Under 10 lbs: Occasional (1% - 33% of the time)
11‚Äì 20 lbs: Occasional (1% - 33% of the time)
Pushing/Pulling
Under 10 lbs: Occasional (1% - 33% of the time)
11‚Äì 20 lbs: Occasional (1% - 33% of the time)
Twisting/Turning
Reach over shoulder: Rarely (Less than 1 hour per wee)
Reach over head: Rarely (Less than 1 hour per wee)
Reach outward: Rarely (Less than 1 hour per wee)
Climb: Rarely (Less than 1 hour per wee)
Crawl: Rarely (Less than 1 hour per wee)
neel: Rarely (Less than 1 hour per wee)
Squat: Rarely (Less than 1 hour per wee))
Sit: Constant (Over 66% of the time)
Wal-Normal Surfaces: Frequent (34% - 66% of the time)
Wal-Uneven Surfaces: Rarely (Less than 1 hour per wee)
Wal-Slippery Surfaces: Rarely (Less than 1 hour per wee)
Stand: Frequent (34% - 66% of the time)
Bend: Occasional (1% - 33% of the time)
Other
eyboard/Ten ey: Constant (Over 66% of the time)
Fingering (fine dexterity): Constant (Over 66% of the time)
Handling (grasping, holding): Frequent (34% - 66% of the time)
Repetitive Motion‚Äì Hands: Constant (Over 66% of the time)
Repetitive Motion‚Äì Feet: Rarely (Less than 1 hour per wee)</t>
  </si>
  <si>
    <t>Ban Of Hope
2.6</t>
  </si>
  <si>
    <t>About Us
IPP SoCal Public Schools (IPP SoCal) is a nonprofit organization that operates tuition-free, open-enrollment, public charter schools focused on preparing students in systemically under-resourced communities in Southern California for choice filled lives. In July 2019, IPP LA Public Schools and IPP San Diego Public Schools united to become IPP SoCal Public Schools to better meet the needs of our students. We currently operate 19 schools, educate approximately 8,200 students and support an additional 4,300 alumni who are attending high school and college.
The Opportunity
Reporting to the Associate Director of Data &amp; Student Information, the Student Data Compliance Analyst is responsible for the accuracy of student information data for IPP SoCal Public Schools and will complete all student information reporting projects to ensure we are in compliance. The Student Data Compliance Analyst will approach his/her wor with efficiency and scale in mind by woring to automate all student information data integrity and reporting efforts using SQL, Tableau, and other programs. Additionally, the Student Data Compliance Analyst serves as a ey member of several cross-functional teams within the organization and external partners. For the right candidate, this role may offer mobility and growth opportunities within the Data Team.
Annual Reporting
Automate State reporting (CALPADS Fall 1, Fall 2, EOY) and complete submissions throughout the school year. Maintain documentation of reporting processes and code requirements:
Student demographic, enrollment, program, language, course, behavior, and attendance data.
Staff demographic and course data.
Complete annual district, county, and state reports, including PENSEC, CBEDS, 20 Day ADA, LACOE Homeless Student Surveys.
Complete bi-annual Civil Rights Data Collection (CRDC) Reports.
Complete all other student information-specific data requests and reporting requirements for IPP SoCal (internal staeholders, grant reports, research requests, etc.), and automate when possible.
Lead annual reporting projects with cross-functional team input and collaboration.
Ongoing Reporting
Automate and complete monthly attendance and enrollment reports for all schools and submit to appropriate authorizers.
Complete P1, P2, P3 ADA reports and submit to appropriate authorizers.
Reconcile monthly suspension reports to ensure data accuracy.
Complete various student information reporting projects as requested by IPP SoCal charter authorizers.
Data Management &amp; Integrity
Ensure the accuracy of student information data throughout the year.
Student demographic, enrollment, program, language, course, behavior, and attendance data.
Project manage compliance deadlines and wor with the Student Information Team to ensure Registrars complete data management tass on time.
Maintain and revise audit processes as needed to ensure 100% accuracy of student data, including overseeing audits completed by other team members.
Create, maintain, organize and share user guides and resources on maintaining student data processes and procedures.
Serve as the point person for IPP Foundation in their collection and maintenance of student data.
Serve as the point person for LAUSD‚Äôs MiSIS data reconciliation process.
Other Functions
Serve as Data Team representative. on the Homeless &amp; Foster Youth Support Team.
Wor closely with the Regional Operations Team on a variety of projects (i.e. CALPADS imports for meal information, new student enrollment, etc.)
Wor closely with the Regional Special Education Team and external Special Education Service Providers (SELPA, El Dorado) on ensuring our student special education programs and services are reported accurately and in a timely manner to the state.
Wor closely with the Regional Talent and HR Teams to ensure the accuracy of staff data for annual state reporting projects
Wor closely with the Regional Public Programs &amp; Authorizer Relations Team on a variety of projects (i.e. monthly student information files, school enrollment forms, etc.).
Serve as point of contact for local authorizing agencies (e.g. LAUSD, SDUSD, CUSD) for the submission and hand delivery of student information files upon request, and for ensuring student records are in agreement with other LEAs.
The Qualifications
Bachelor‚Äôs degree from an accredited 4-year university
Experience with Business Intelligence tools is a plus (Tableau, Qliview, Microstrategy, etc.)
Scripting experience is a plus, but willingness to learn required (SQL, R, Python, JavaScript, HTML, etc.)
Experience leveraging software to create and maintain project plans
Experience with Student Information Systems
Strong attention to detail and impeccable organizational sills
Independent and resourceful learner with an aptitude for technical sill development
Expertise with Microsoft Office Suite, especially Excel, and proficiency with Google Office Suite
Experience with entry, collection, and management of large data sets
Experience managing large projects with multiple staeholder involvement
Ability to forge and maintain strong relationships with regional team members, school staff, and external staeholders
Ability to easily adapt to changing requirements and new information
Ability to quicly learn how to use a variety of software programs to complete tass
Excellent written and verbal communication sills
Reliable, dependable, and consistently responds to requests promptly
The Pers
Very competitive compensation pacage inclusive of a generous benefits pacage
100% of healthcare premium costs covered by employer, dependents added at 50% of cost
Employer-paid IPP SoCal life insurance
401() plan with up to 6% match by IPP SoCal
Voluntary Benefits (Pet Insurance, Supplemental Life, Accident, Short Term Disability, etc.)
Generous time off program includes 22 holidays, sic leave and vacation
Other great benefits (Flexible spending account, EAP, tuition reimbursement for dependents, etc.)
IPP SoCal Public Schools is an equal opportunity employer and does not discriminate on the basis of race, color, religion, sex, age, national origin, veteran status, disability, sexual orientation/gender identity, or any other characteristic protected by applicable law.
IPP SoCal strives to ensure that our careers website is accessible to all, including individuals with disabilities. If you require reasonable accommodation for any part of the application or hiring process due to a disability, please contact us. You can find our contact information on our website, http://www.ippsocal.org/. Information will be sent to a talent acquisition representative who will provide assistance to ensure appropriate consideration in the hiring process.</t>
  </si>
  <si>
    <t>IPP SoCal Public Schools
3.3</t>
  </si>
  <si>
    <t>-12 Education</t>
  </si>
  <si>
    <t>Genuent is hiring a Data Quality Control Analystfor our direct client in Glendale, CA. Qualified candidates should send their resume (Word format) to Mar Ahrenholtz at MAhrenholtz@genuent.com.
Data Quality Control Analyst
Long Term Contract
This individual will be woring in the Investment Services Field Operations Support unit. Will need to be trained in detailed indexing of incoming documentation pacages and some Quality Control Checs of broerage applications as well. Additional assistance will be ased for to support audit documentation requests and perform other FOS unit duties as needed. Must be detailed oriented and willing to learn our specialized system to perform these duties.
Experience/Responsibilities:
Quality review incoming paperwor
Send communications for document errors
Computer savvy
Quic learner
2 years previous processing experience preferred but not necessarily in the baning/finance industry
Extensive wor experience not required but 2 years of processing would be preferred
Recent graduate of 2 or 4 year program with lesser experience acceptable
Responsibilities Continued:
May be required to perform a variety of customer service and/or office support functions in a high-volume environment for both internal and external customers.
Familiar with a variety of the field's concepts, practices, and procedures.
Relies on experience and judgment to plan and accomplish goals.
Wors under general supervision.
Should have the ability to learn new software systems that are specific to the business unit data entry requirements.
Typically reports to a supervisor or manager.
Requires a high school diploma or its equivalent with 0-2 years of experience in the field or in a related area preferred.</t>
  </si>
  <si>
    <t>Senior Data Management Analyst
El Segundo
Position Overview
The Senior Data Management Analyst serves as a senior individual contributor and is responsible for accurate, timely and complete set up of security attributes, issuer attributes and other data sets that support the investment and compliance processes within Apollo Insurance Solutions Group (‚ÄúISG‚Äù). The Analyst provides support for the SOC-1 (SSAE18) and SOX audit activities. This position represents the Data Management team in cross functional conversations relating to daily and/or monthly data analysis tass.
Primary Responsibilities
Responsible for accurate setup of SMF security information in ePAM for Investments and ISG trading systems.
Responsible for maintenance of SMF security information in ePAM for Investments.
Maintains proprietary SMF ‚Äúgolden source‚Äù database and exception processing rules.
Maintains issuer lists for compliance testing and ensures accuracy.
Performs as subject expert in assigned business areas and represents those areas on all projects affecting changes in the team.
Troubleshoots data submission errors and data error issues.
Performs oversight of ISG‚Äôs outsource provider.
Develops ad-hoc reports as necessary.
Performs and documents procedures for data preparation including data cleaning, standardization and analysis.
Escalates issues in a timely manner to the Management Team.
Ensures completion of daily processes.
Participates in the development and implementation of strategic technology initiatives within Investment Operations.
Perform special projects as needed.
Understands the marets and the changing landscape of regulations and/or significant maret events that impact the portfolio and reconciliation processes.
Assists with ad hoc requests and provides coverage for functional responsibilities, as needed.
Wors closely with other areas within Investment Operations.
Qualifications &amp; Experience
Bachelor‚Äôs degree in Finance, Accounting, Business Administration or Economics.
5+ years of experience in a Data Management role supporting a fixed income asset manager.
Experience with Fixed Income, Structured Products and Alternative Investments.
Experience using State Street‚Äôs ePAM for Investments.
Experience using common industry solutions such as BlacRoc Aladdin, ThinFolio, Bloomberg or equivalent.
Qualified applicants with criminal histories will be considered in a manner consistent with applicable law.</t>
  </si>
  <si>
    <t>As a Sr. Data Analyst, you will wor closely with both technical and non-technical stae-holders to build, deploy and administer self-service analytics capability across the organization. In this role, you will utilize the Plans diverse analytics tools to generate meaningful insights and carry out data literacy initiatives with the goal of creating a data-driven culture across the organization. You will support organizational strategic objectives by asessing reporting and analytics ass from business partners, contribute to tas baclog, building and delivering data products and self-service capability for the end users within the Plans. You will spearhead trainings to socialize curated data and self-service capabilities while continuously analyzing gaps between new business ass and available curated data / worsheet.
Essential job functions
Lead engagements with business teams to understand business challenges, define analytics questions and apply analysis techniques to generate data products including interactive reports and dashboards
Wor closely with business staeholders, scrum master and the rest of Analytics Team to deliver on ey analytics projects. This will include design and review of data models, PI definition, creation of data dictionaries, exploratory data analysis, data visualization and in some instances, machine learning and statistical modeling
Drive the adoption of ThougtSpot analytics platform for operational reporting across multiple departments including Finance, Participant Services, Eligibility and Claims departments
Perform gap analysis between data requirements and existing curated data models in ThougthSpot
Validate data models to ensure they can support various self-serve capabilities including drill down/up; including integration testing
Collaborate with data engineers and analysts to unify existing new data models with existing data models and to test their validity in providing additional self-service reporting capability
Champion the application of analytics process‚Äì from business understanding, data understanding, data preparation, data modeling, evaluation, and deployment; lead by example and by training business staeholders with varying technical and non-technical bacgrounds
Define, build, and maintain board dashboards, executive scorecards and operational reports for purposes of business intelligence
Become front-line support for ThoughtSpot analytics platform and to handle related questions, issues and requests
Engage with external partners including vendors and consultants on an ongoing basis to facilitate provisioning of data, and review of analysis findings
Continuously advance your sills and those of others on the team through discussions, wor assignments, training and mentoring
Minimum qualifications
Bachelor‚Äôs Degree in Computer Science, Information Systems, or other related field as well as equivalent wor experience
Minimum 8 years of either business intelligence, data engineering, data modeling or information architecture experience with a focus on enabling self-servcie analysis
Minimum 8 years in a quantitative data analytics role with emphasis on data preparation and analysis
Relevant experience designing and implementing business intelligence, data warehouse, owning data models and end-user handover processes
Experience designing conceptual, logical and physical data models and maintaining data dictionary and capturing metadata
Experience creating and maintaining automated data pipelines, data standards, and best practices to maintain integrity and security of the data; ensure adherence to developed standards
Experience in developing and maintaining source to target mapping that includes extract requirements, derived field logic, domain values and data lineage
Experience woring in an Agile environment will also help you as you manage multiple projects in a fast-moving environment
Preferred qualifications
Previous wor experience in the Healthcare industry preferred
Experience building data models for analytics and reporting projects
Previous wor experience with agile framewor preferred
Competencies
Customer focus - Gains insight into customer needs; identifies opportunities that benefit the customer; builds and delivers solutions that meet customer expectations; establishes and maintains effective customer relationships.
Decision quality‚Äì Maes sound decisions, even in the absence of complete information; relies on a mixture of analysis, wisdom, experience, and judgment when maing decisions; considers all relevant factors and uses appropriate decision-maing criteria and principles; recognizes when a quic 80% solution will suffice.
Communicates effectively‚Äì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Ensures accountability‚Äì follows through on commitments and maes sure others do the same; acts with a clear sense of ownership; taes personal responsibility for decisions, actions, and failures; establishes clear responsibilities and processes for monitoring wor and measuring results; designs feedbac loops into wor.
Instills trust‚Äì follows through on commitments; is seen as direct and truthful; eeps confidences; practices what he/she preaches; shows consistency between words and actions.
Manages Ambiguity- Operating effectively, even when things are not certain or the way forward is not clear.
nowledge, sills and abilities
Strong ability to blend and wrangle data, create logical data models to be used as a basis for analysis
Proficiency in using enterprise analytics platforms, data visualization tools‚Äì Tableau, Alteryx, ThoughtSpot, Business Intelligence solutions or equivalent
nowledge of relational DBMS, preferably Oracle, and ability to script and execute SQL queries
Understanding of the principles and tools of statistical analysis and machine learning is a plus
Ability to frame unstructured, complex analytical problems
Strong verbal and written communication sills with ability to articulate analytical findings to technical and non-technical audience
Requirements
Inspires teammates to follow them
Wors well as a member of a group
Capable of carrying out a given tas with all details necessary to get the tas done well
Devoted to a tas or purpose with loyalty or integrity
Inspired to perform well by the ability to contribute to the success of a project or the organization
Previous wor experience with agile framewor preferred
Building data models for analytics and reporting projects
Previous wor experience in the Healthcare industry preferred
Woring in an Agile environment will also help you as you manage multiple projects in a fast-moving environment
Developing and maintaining source to target mapping that includes extract requirements, derived field logic, domain values and data lineage
Creating and maintaining automated data pipelines, data standards, and best practices to maintain integrity and security of the data; ensure adherence to developed standards
Designing conceptual, logical and physical data models and maintaining data dictionary and capturing metadata
Relevant experience designing and implementing business intelligence, data warehouse, owning data models and end-user handover processes
Quantitative data analytics role with emphasis on data preparation and analysis
Either business intelligence, data engineering, data modeling or information architecture experience with a focus on enabling self-service analysis</t>
  </si>
  <si>
    <t>Data Analyst - HEDIS &amp; Star
Long Beach, CA
Full-time
About_SCAN
As one of the nation s largest not-for-profit Medicare Advantage plans,
serving more than 200,000 members in California, SCAN Health Plan has been a
mission-driven organization dedicated to 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 scanhealthplan.comor follow us on social media:LinedIn;
Faceboo;andTwitter.
The job
Develops, documents, and programs in support of 5-Star projects and in-house
initiatives. In pursuit of high 5-Star ratings, conducts in-depth data analysis
and interpretation, HEDIS reporting, and other related tass.
You will
Designs and produces timely and meaningful analysis and data
interpretation regarding large health care related datasets, related to
5-Star ratings, HEDIS, ,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 plans that reflect the tass,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nowledge about the Medicare
population.
Demonstrates a commitment to customer service through timely, accurate,
and supportable deliverables.
Ensures understanding of customer needs by proactively clarifying scope
and requirements and 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 and
communicating worload issues to management.
Contributes to team effort by accomplishing related results as needed.
Requirements
Your Qualifications
Bachelor s or above degree in Math, Statistics, Biostatistics, Comput
Science, or other quantitative disciplines required.
2+ years of related analytical experience required.
1+ years of experience with AI, ML preferred.
Strong analytical sills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sills
required.
Proficient in MS Office.
Your_Preferred_Qualifications
Proficiency with MS SQL (queries) preferred.
Clinical code nowledge related to claims/utilization preferred.
Experience with managed care contract terms/analysis preferred.
Experience in a Medicare Advantage environment preferred.
What's in it for you?
A competitive compensation and benefits program
An annual employee bonus program
Generous paid-time-off (PTO)
Ten paid holidays per year
Excellent 403(b) Saving Plan, providing up to 4% match and vesting after
three years
Casual attire
A wor-life balance and much more!
We're always looing for talented people to join our team! Qualified applicants
are encouraged to apply now!
SCAN is an equal opportunity employer and it is our policy to abide by all
federal, state and local laws prohibiting employment discrimination. All
qualified applicants will receive consideration for employment.
Show moreShow less</t>
  </si>
  <si>
    <t>About Us:
PlayQ is a rapidly growing global entertainment and technology company delivering high-quality mobile titles and innovative game development solutions to a worldwide audience. Our games have been downloaded more than 60 million times across the globe, with millions of users playing every day!
Our dedicated teams, based in downtown Santa Monica, CA, wor together to craft the clever, visually stunning, and unforgettable experiences that our players love. Our emphasis on individual leadership means each team member has the opportunity to mae a big impact, while our commitment to creative freedom gives them the ability to create whatever they can imagine.
It's this mindset that has led us to develop our own IP, infuse games with rich storytelling, build our own development tools, and solve the deepest technical challenges - all in the name of disrupting the mobile gaming landscape.
Job Overview:
PlayQ is looing for a Senior Data Analyst to spearhead analyses and provide meaningful insights into player behavior and engagement. The Senior Data Analyst will leverage billions of data points from our games to build dashboards, answer ey business questions, and tell compelling stories. This person will conduct in-depth analyses of our data, report on ey game metrics, and provide recommendations that will have a direct impact in shaping future game development and company initiatives. The ideal candidate is a highly quantitative, out of the box thiner who loves woring with and analyzing data.
Responsibilities:
Evaluate the overall performance of games and present actionable insights to various staeholders
Partner with multiple teams across the company including product, design, mareting and engineering to define PIs and present actionable strategies to help optimize existing and new games
Lead in-depth analyses to provide answers to specific business questions and acquire a deep understanding of player behavior by performing player lifecycle analyses including LTV, cohort, churn &amp; segmentation
Design and document tracing specifications for core PIs, feature additions, experimentation, and user acquisition campaigns and ensure high data quality related to data tracing and reporting
Assist with the development of new tools and processes for data analysis across the company
Create thoughtful and compelling dashboards to monitor PIs and performance for our current and future game titles
Requirements:
BA/BS degree in Math, Statistics, or other quantitative field (MS/PhD a big plus)
5+ years of relevant wor experience in analytics &amp; data science fields - preferably in a technology or gaming company
Proven experience in conducting customer lifecycle analyses such as LTV, churn &amp; segmentation
Proven expertise in woring on optimization initiatives such as controlled experiments &amp; AB/multivariate testing, including hypotheses creation, experiment design and power analysis
Excellent communication &amp; presentation sills and demonstrated ability in influencing multiple staeholders with insights derived from data
Strong expertise in SQL and querying large, complex data sets on MPP platforms (Snowflae, Redshift, BigQuery)
Strong expertise in manipulating data using Python or R
Experienced with Tableau, Looer, Power BI or BI/visualization tools
Experienced in performing statistical inference &amp; hypothesis testing and in use of statistical tools/libraries
Bonus Points:
Expertise in Bayesian statistics
Experienced in building and evaluating statistical, machine &amp; deep learning predictive models
Pers:
Competitive compensation and equity options
Comprehensive medical, dental, vision, life and long term disability insurance
Flexible time off
401 plan with company match
Stoced itchen with free snacs and beverages of your choice
Catered weely team lunches
Brand new penthouse office space equipped with outdoor patios offering beachfront views
Monthly team outings and volunteer opportunities
Help build and support awesome GAMES. For a living! Who doesn't love games?
Interested? Please get in touch!</t>
  </si>
  <si>
    <t>Job Description
Job Summary
Designs and implements processes and solutions associated with a wide variety of data sets used for data/text mining, analysis, modeling, and predicting to enable informed business decisions. Gains insight into 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nowledge/Sills/Abilities
‚Ä¢ With limited supervision, the Sr. Analyst, Data is responsible for data compilation, data management, data analysis, and reporting
‚Ä¢ Extracts and compiles various sources of information and large data sets from various systems or applications
‚Ä¢ Set up process for monitoring, tracing and trending information and data using various systems or applications
‚Ä¢ Prepares well-organized, easily understood reports, analysis, and summary of findings for use by management
‚Ä¢ Assists in preparation of regularly produced reports to support executive decision-maing
‚Ä¢ Researches and analyze report results identifying opportunities and trends
‚Ä¢ Wors with internal, external and enterprise individuals as needed to research, develop and document new standard reports or processes
‚Ä¢ Consolidates data from multiple sources, using industry based tools or manually; able to process data effectively using Microsoft Excel
‚Ä¢ Supports management and other team members as requested on all things data related
Qualifications
Job Qualifications
Required Education:
Associate's Degree or equivalent combination of education and experience
Required Experience:
‚Ä¢ 3-5 years managed care experience.
‚Ä¢ 3-5 years of clinical data and statistical analysis experience.
‚Ä¢ Experience with data management.
‚Ä¢ Must be able to read and write complex SQL or SAS queries.
‚Ä¢ Proficiency with Microsoft Office, including Excel, Word and PowerPoint.
Preferred Education:
Bachelor's Degree in Information Sciences or equivalent combination of education and experience.
Preferred Experience:
‚Ä¢ 2+ years of Pharmacy experience.
‚Ä¢ 5+ years of data and statistical analysis experience.
‚Ä¢ Tableau or Power BI experience.
To all current Molina employees: If you are interested in applying for this position, please apply through the intranet job listing.
Molina Healthcare offers a competitive benefits and compensation pacage. Molina Healthcare is an Equal Opportunity Employer (EOE) M/F/D/V.</t>
  </si>
  <si>
    <t>Please note that this is a 1 year contract position. JOB SUMMARY Finance Transformation and Reinsurance Programs. This position will support operations by monitoring and analyzing master data, ey data, and master relationship data within the organization. Ensures master data integrity in ey systems as well as maintaining the processes to support the data quality. JOB RESPONSIBILITIES bull Follow policies and procedures related to quality and master data management to ensure conformance to all requirements. bull Provide Master Data Steward Analyst Services in SAP, along with data quality remediation. bull Responsible for the accuracy of system master data through process evaluation and conducting regular audits. bull Maintains master data operations (SOPs SLAs) by following policies and procedures and reporting needed changes. bull Maintains customer confidence and protects operations by eeping information confidential. bull Master Data Domain experience in one or more of the following data domains (e.g., Vendor, Chart of Accounts, Ledger, Business Partners) bull Consulting sills paired with strong technical sills, to convey the value of Master data solutions to the business (proscons, challenges, requirements needed, etc.) bull Understanding or hands-on experience with master data quality, data profiling, and metadata management. bull Understanding of data structure classifications and worflow and processes JOB REQUIREMENTS bull 3+ years of experience in master data stewardship, data quality analyst, or similar role bull Experience in using the SAP Master Data Governance (MDG) tool with SAP FICO, SAP S4 HANA, SAP Business Warehouse bull Experience in Accounting and Finance is required bull SAP FICO Functional nowledge highly preferred bull Insurance and Reinsurance domain experience is a plus bull Experience profiling master data to assess current state against business needs and identifying criteria to evaluate exceptions bull Profound nowledge of master data management concepts and methodologies Applicants must provide their phone number. Reference job number A302.</t>
  </si>
  <si>
    <t>SUMMARYAnalyze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basis.ESSENTIAL DUTIES AND RESPONSIBILITIES* Essential duties and responsibilities include the following. Other duties may be assigned.* Support product support sales operations for the organization through collecting, analyzing and interpreting equipment data. Data sources include, but are not limited to: Product Lin / Vision Lin; SOS Fluids Analysis, TA inspections from Cat Inspect App; OLGA / PTOS; Component Rebuild Tool; SOMA; VIMS; DBS; Sales Lin.* Turn analyzed data into focused Product Support campaigns and sales leads to improve customer satisfaction and increase parts and service sales revenue and maret share.* Wor with Quinn Mareting Department to provide best-in-class mareting for campaigns.* Provides ongoing reporting of mareting campaign results.* Gain understanding of business needs for each region and business unit and provide necessary analysis to increase Product Support revenues.* Assist in the maintenance of customer information, machine population files and sales leads.* Educate organization in the benefits of clean, detailed data to improve Product Support.* Identifies competitors and provides analysis on these competitors.* Provides management with reporting on all parts and service opportunities.* Establish efficient, consistent processes by leveraging best demonstrated practices.* Facilitate the communication of Product Support Sales information to employees.* Create and present information in front of an audience.* Acts as a liaison between Caterpillar and dealership for parts and service opportunities.* Submit weely updates as to the status of current projects / efforts.EDUCATION and/or EXPERIENCEMust have at two-year college degree (AA or AS - Bachelor Degree preferred) and two years of related industry experience or equivalent combination of education and experience.#zrQuinn is an Equal Opportunity Employer M/F/V/DV Quinn Group, Inc. provides equal employment opportunities (EEO) to all employees and applicants for employment without regard to race, color, religion, sex, age, national origin, physical or mental disability, all applicable veteran status or disabled veteran status. Quinn Group, Inc. has established an Affirmative Action Plan to promote the employment and advancement of me</t>
  </si>
  <si>
    <t>Full-time Data Analyst to conduct research and data analysis for integrated behavioral healthcare organization. Person will possess sills to collect, clean, analyze and interpret data to answer existing and emerging analytic questions for organization. Candidate should possess expertise in woring with large data sets and advanced analysis procedures. Person will have excellent oral communication and report writing sills and understand how to graphically represent data to convey outcomes and data insights. Position is responsible for helping automate reporting systems and helping design data storage and management methods to improve data quality and data system efficiency. Person should be familiar with data confidentiality and security protocols. Person will help maintain data dictionaries and other data system documentation. Master?s degree and 3 years of experience in a healthcare management field or equivalent experience in data management, qualitative and quantitative research, survey design and program development. Advanced software sills utilizing SPSS and Microsoft Excel. Candidate must be detail oriented, self-directed, and have excellent time management ability. To apply complete online application and upload a current resume.
Masters degree in health or human/social serivces or related field.
Excellent written and verbal communication sills.</t>
  </si>
  <si>
    <t>Job Description
The Senior Data Management Analyst serves as a senior individual contributor and is responsible for accurate, timely and complete set up of security attributes, issuer attributes and other data sets that support the investment and compliance processes within the company. The Analyst provides support for the SOC-1 (SSAE18) and SOX audit activities. This position represents the Data Management team in cross functional conversations relating to daily and/or monthly data analysis tass.
Primary Responsibilities
¬∑ Responsible for accurate setup of SMF security information in ePAM for Investments and company trading systems.
¬∑ Responsible for maintenance of SMF security information in ePAM for Investments.
¬∑ Maintains proprietary SMF ‚Äúgolden source‚Äù database and exception processing rules.
¬∑ Maintains issuer lists for compliance testing and ensures accuracy.
¬∑ Performs as subject expert in assigned business areas and represents those areas on all projects affecting changes in the team.
¬∑ Troubleshoots data submission errors and data error issues.
¬∑ Performs oversight of company's outsource provider.
¬∑ Develops ad-hoc reports as necessary.
¬∑ Performs and documents procedures for data preparation including data cleaning, standardization and analysis.
¬∑ Escalates issues in a timely manner to the Management Team.
¬∑ Ensures completion of daily processes.
¬∑ Participates in the development and implementation of strategic technology initiatives within Investment Operations.
¬∑ Perform special projects as needed.
¬∑ Understands the marets and the changing landscape of regulations and/or significant maret events that impact the portfolio and reconciliation processes.
¬∑ Assists with ad hoc requests and provides coverage for functional responsibilities, as needed.
¬∑ Wors closely with other areas within Investment Operations.
Qualifications &amp; Experience
¬∑ Bachelor's degree in Finance, Accounting, Business Administration or Economics.
¬∑ 5+ years of experience in a Data Management role supporting a fixed income asset manager.
¬∑ Experience with Fixed Income, Structured Products and Alternative Investments.
¬∑ Experience using State Street's ePAM for Investments.
¬∑ Experience using common industry solutions such as BlacRoc Aladdin, ThinFolio, Bloomberg or equivalent.</t>
  </si>
  <si>
    <t xml:space="preserve">113-132 </t>
  </si>
  <si>
    <t>POSITION SUMMARY:
As a vital team member of the finance team, the System and Data Analyst will wor closely in coordination with the Director of Accounting Systems, in the analyzing contract productivity and in supporting financial reporting needs and processes. The System and Data Analyst will be responsible for reporting units of service data, the development of dashboards and compiling ad-hoc reports utilizing financial and billing information from source records in both Welligent and the data warehouse. This position is responsible for bacing up the director of accounting systems.
ESSENTIAL DUTIES AND RESPONSIBILITES:
The system and data analyst responsibilities require the analysis of when and/or how to use various system tools and resources required to maintain a compliant reporting process in addition to the management of finance related tables; templates and reporting tools essential in the production of operational reports. They include, but not limited to:
ESSENTIAL DUTIES AND RESPONSIBILITES:
Reporting Structure Requirements
‚Ä¢ Partnering with clinical and information technology resources, manage the configuration of:
o Accounting/payroll/contract related data tables
o Ris assessment of productivity revenue; actual, budget and targets
o Analyzes and reports on budget vs actual data variances
‚Ä¢ Develops technical solutions to business processes
o Identifies, creates and implements management dashboard reports and tests and analyzes post-implementation.
‚Ä¢ Communicates with and trains the finance and clinical team on new processes to ensure understanding.
‚Ä¢ Analyzes impact and testing of all new system functionalities affecting accounting functions. To include, but not limited to analyzing post-implementation results of system changes.
‚Ä¢ Analyzes all system issues impacting the accounting department and identifies root cause of issue, identifying options for their resolve and implementing solution.
‚Ä¢ Reviews current processes and recommends areas of productivity and/or potential ris.
Operational Reporting
‚Ä¢ Develops and maintains operational reports using Welligent data.
o Compiles summary data of billings, labor cost, fixed and variable costs, etc., both for current and historical data.
‚Ä¢ Creates and/or maintains BI reports and procedures in support of accounting functions.
‚Ä¢ Maintains reporting spec sheets and report library
‚Ä¢ Analyzes processed data to ensure accuracy
‚Ä¢ Provide bac-up the director of accounting systems.
‚Ä¢ Handles confidential information with sensitivity and good judgment.
‚Ä¢ Wor in a collaborative team environment.
‚Ä¢ Reports to wor on time and maintains reliable and regular attendance.
‚Ä¢ Models Pacific clinics‚Äô approach, mission and core values in all communication and correspondence.
‚Ä¢ Communicates effectively in a culturally competent and diverse consumer population and promotes favorable interaction with managers, co-worers and others.
‚Ä¢ Performs other duties as assigned.
QUALIFICATIONS/SILLS:
To perform this job successfully, an individual must be able to perform each essential duty satisfactorily. The requirements listed below are representative of the nowledge, sill, and/or ability required.
ORGANIZATIONAL RELATIONSHIPS/INTERACTION:
Initiate and maintain professional interactions and communication with Clinic‚Äôs employees and/or others.
EDUCATION and/or EXPERIENCE/POSITION REQUIREMENTS:
‚Ä¢ B.A. degree in information systems, business, accounting, finance or related discipline.
‚Ä¢ 3 to 5 years of data base programing experience.
‚Ä¢ Proficiency with MS SQL Server and Microsoft Access
‚Ä¢ Proficiency in the use of Microsoft products with the ability to write macros in EXCEL.
‚Ä¢ Proficiency with Business Intelligence reporting tools such as SSRS, Power BI, etc.
‚Ä¢ Experience writing intuitive procedures on system processes.
‚Ä¢ Project management sills and experience.
‚Ä¢ Excellent analytical sills.
‚Ä¢ nowledgeable of Generally Accepted Accounting Principles and the ability to construct financial statements.
‚Ä¢ Strong organizational sills with focused attention to accuracy and detail.
‚Ä¢ Excellent communication and interpersonal sills.
‚Ä¢ Wors under tight timelines while maintaining professional demeanor.
‚Ä¢ Must possess a valid California driver's license and maintain an insurable driving record under the Clinics' liability policy.
PHYSICAL DEMANDS:
While performing the duties of this job the employee is frequently required to stand or sit. The employee is required to use hands to produce records and/or documentation in manual or electronic format. The employee must regularly lift and/or move up to 5 pounds and occasionally move or lift up to 10 pounds.
The physical demands described here are representative of those that must be met by an employee to successfully perform the essential functions of this job.
WOR ENVIRONMENT:
The wor environment characteristics described here are representative of those an employee encounters while performing the essential functions of this job.
While performing the duties of this job, the employee is occasionally exposed to moving mechanical parts and outside weather conditions. The noise level in the wor environment is usually moderate. Local business travel is required.
Requirements
Experience writing intuitive procedures on system processes.
Three (3) to five (5) years experience in data base programing.</t>
  </si>
  <si>
    <t>SUMMARYAnalyze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
ESSENTIAL DUTIES AND RESPONSIBILITIES
‚Ä¢ Essential duties and responsibilities include the following. Other duties may be assigned.
‚Ä¢ Support product support sales operations for the organization through collecting, analyzing and interpreting equipment data. Data sources include, but are not limited to: Product Lin / Vision Lin; SOS Fluids Analysis, TA inspections from Cat Inspect App; OLGA / PTOS; Component Rebuild Tool; SOMA; VIMS; DBS; Sales Lin.
‚Ä¢ Turn analyzed data into focused Product Support campaigns and sales leads to improve customer satisfaction and increase parts and service sales revenue and maret share.
‚Ä¢ Wor with Quinn Mareting Department to provide best-in-class mareting for campaigns.
‚Ä¢ Provides ongoing reporting of mareting campaign results.
‚Ä¢ Gain understanding of business needs for each region and business unit and provide necessary analysis to increase Product Support revenues.
‚Ä¢ Assist in the maintenance of customer information, machine population files and sales leads.
‚Ä¢ Educate organization in the benefits of clean, detailed data to improve Product Support.
‚Ä¢ Identifies competitors and provides analysis on these competitors.
‚Ä¢ Provides management with reporting on all parts and service opportunities.
‚Ä¢ Establish efficient, consistent processes by leveraging best demonstrated practices.
‚Ä¢ Facilitate the communication of Product Support Sales information to employees.
‚Ä¢ Create and present information in front of an audience.
‚Ä¢ Acts as a liaison between Caterpillar and dealership for parts and service opportunities.
‚Ä¢ Submit weely updates as to the status of current projects / efforts.
EDUCATION and/or EXPERIENCE
Must have at two-year college degree (AA or AS Bachelor Degree preferred) and two years of related industry experience or equivalent combination of education and experience.
#zr
Quinn is an Equal Opportunity Employer M/F/V/DV Quinn Group, Inc. provides equal employment opportunities (EEO) to all employees and applicants for employment without regard to race, color, religion, sex, age, national origin, physical or mental disability, all applicable veteran status or disabled veteran status. Quinn Group, Inc. has established an Affirmative Action Plan to promote the employment and advancement of members of those covered groups identified by statute and regulations, including minorities, women, qualified disabled individuals and all Veterans and disabled Veterans
Job Requirements:</t>
  </si>
  <si>
    <t>Job Description
JOB SUMMARY:
Finance Transformation and Reinsurance Programs. This position will support operations by monitoring and analyzing master data, ey data, and master relationship data within the organization. Ensures master data integrity in ey systems as well as maintaining the processes to support the data quality.
JOB RESPONSIBILITIES:
Follow policies and procedures related to quality and master data management to ensure conformance to all requirements.
Provide Master Data Steward / Analyst Services in SAP, along with data quality remediation.
Responsible for the accuracy of system master data through process evaluation and conducting regular audits.
Maintains master data operations (SOPs &amp; SLAs) by following policies and procedures and reporting needed changes.
Maintains customer confidence and protects operations by eeping information confidential.
Master Data Domain experience in one or more of the following data domains (e.g., Vendor, Chart of Accounts, Ledger, Business Partners)
Consulting sills paired with strong technical sills, to convey the value of Master data solutions to the business (pros/cons, challenges, requirements needed, etc.)
Understanding or hands-on experience with master data quality, data profiling, and metadata management.
Understanding of data structure classifications and worflow and processes
JOB REQUIREMENTS:
3+ years of experience in master data stewardship, data quality analyst, or similar role
Experience in using the SAP Master Data Governance (MDG) tool with SAP FI/CO, SAP S/4 HANA, SAP Business Warehouse
Experience in Accounting and Finance is required
SAP FI/CO Functional nowledge highly preferred
Insurance and Reinsurance domain experience is a plus
Experience profiling master data to assess current state against business needs and identifying criteria to evaluate exceptions
Profound nowledge of master data management concepts and methodologies
Powered by JazzHR
DBfaSeqFI5</t>
  </si>
  <si>
    <t>Canoga Par, CA</t>
  </si>
  <si>
    <t>Job Description
Networ Rail Consulting, Inc. is hiring!
Networ Rail Consulting, Inc. is an international rail consultancy offering unrivalled expertise in railway infrastructure.
This is an exciting unique opportunity to join an established and rapidly growing global rail consultancy business. NRC offers a competitive salary pacage, health insurance premiums paid by the organization, performance related pay, generous leave entitlement, access to further training and embraces flexible woring.
We are hiring for the following position:
Business Analyst ‚Äì Asset Data Management
Woring as part of a systems integration project team tased with implementing an Enterprise Asset Management System, you will wor closely with the Business and Solution Architects within the project to align technical solutions with business needs.
ey Accountabilities:
Assist the PM in the completion of EAM Information Architecture for this project;
Develop functional design documents;
Complete tass within the project and develop solutions to a timeline within budget; and
Collaborate with the PM to ensure the needs of the client have been met.
Essential Job Sills:
Bachelor‚Äôs Degree in Engineering, Business Administration, Information Technology, or a related field.
Minimum of 5 years transit experience with a least 5 years in EAM tools.
Demonstrates high level of oral and written communication sills.
Self-starter needing minimum supervision and demonstrated ability to tae initiative.
High proficiency in Microsoft Business Suite (specifically Word, Excel, and PowerPoint) or related software program.
Sound understanding of asset management and experience with asset management information systems.
Experienced in developing, implementing and managing systems and processes resulting in the safe, effective and efficient infrastructure operation.
Significant experience and nowledge of transit assets and approaches to Asset Management and Maintenance, with deep nowledge in at least one asset class.
Experience in the design and construction of railway renewals and enhancement projects nationally and/or internationally.
Possess broad functional nowledge of EAM software and have experience in developing functional requirements for complex EAM systems.
Maintains current understanding of industry standards, trends, and best practices through industry and other professional networs.
Interested candidates should apply using the following lin:
https://isw.changewornow.co.u/networ_rail_consulting/vms/e/careers/positions/dVlm74PJ9eVyFrN0YhG9Oh</t>
  </si>
  <si>
    <t>Sr Digital Mareting Data Analyst (PAID SOCIAL)</t>
  </si>
  <si>
    <t>Why is This a Great Opportunity?
Voted a ‚ÄúBest Places to Wor‚Äù - LABJ and ‚Äú100 Best Companies to Wor For, and Best Benefits &amp; Pers‚Äù- Built in LA, the company's culture is driven by self-starters, team players, and visionaries.
Job Description
Are you an ambitious go-getter, passionate about data analytics?
Want to join an award winning company culture with solid products and distinguished clients?
Does problem-solving in a dynamic, fast-paced environment get you fired up?
Do data inaccuracies eep you up at night?
If you answered, ‚ÄúYes,‚Äù to all of the above, then our client wants to hear from you.
As a Digital Mareting Analyst, you will dive deep into big data to extract, analyze, and report on findings that drive growth for the company and their clients.
You will monitor and optimize sales performance on Faceboo and across other Paid Social channels, identify opportunities and riss for growth, and present and execute on recommendations for improving the overall health of their retail performance mareting networ.
Required Qualifications
?2-3+ yrs experience in a data analytical role; 1-2+ yrs experience managing Paid Social mareting campaigns
?BS / BA Degree in business, economics, mathematics, computer science, or statistics preferred
?Ability to transform complex facts and figures into plain English that can be easily understood
?een attention to detail, financial responsibility, and strong organizational sills
?Adept at compiling accurate reports and presenting analytical findings in a clear, concise manner
?Excellent communication sills
?Strong woring nowledge of Excel and capacity to wor with technical systems and teams
?Adaptable and resourceful self-starter with the inquisitiveness and hunger for optimization and problem-solving
?nowledge of SQL, Perl, Python a plus</t>
  </si>
  <si>
    <t>Job Description
SUMMARY
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
ESSENTIAL DUTIES AND RESPONSIBILITIES
‚Ä¢ Essential duties and responsibilities include the following. Other duties may be assigned.
‚Ä¢ Support product support sales operations for the organization through collecting, analyzing and interpreting equipment data. Data sources include, but are not limited to: Product Lin / Vision Lin; SOS Fluids Analysis, TA inspections from Cat Inspect App; OLGA / PTOS; Component Rebuild Tool; SOMA; VIMS; DBS; Sales Lin.
‚Ä¢ Turn analyzed data into focused Product Support campaigns and sales leads to improve customer satisfaction and increase parts and service sales revenue and maret share.
‚Ä¢ Wor with Quinn Mareting Department to provide best-in-class mareting for campaigns.
‚Ä¢ Provides ongoing reporting of mareting campaign results.
‚Ä¢ Gain understanding of business needs for each region and business unit and provide necessary analysis to increase Product Support revenues.
‚Ä¢ Assist in the maintenance of customer information, machine population files and sales leads.
‚Ä¢ Educate organization in the benefits of clean, detailed data to improve Product Support.
‚Ä¢ Identifies competitors and provides analysis on these competitors.
‚Ä¢ Provides management with reporting on all parts and service opportunities.
‚Ä¢ Establish efficient, consistent processes by leveraging best demonstrated practices.
‚Ä¢ Facilitate the communication of Product Support Sales information to employees.
‚Ä¢ Create and present information in front of an audience.
‚Ä¢ Acts as a liaison between Caterpillar and dealership for parts and service opportunities.
‚Ä¢ Submit weely updates as to the status of current projects / efforts.
Company Description
Our history began in 1919 when Quinn Company supplied the illifer Disc and Holt Tractor to the Fresno area farmers in their quest to develop the great San Joaquin Valley into the worlds richest agricultural region. In 1925, when Holt and Best Tractor Company merged to form Caterpillar Tractor Co. (now Caterpillar Inc.), Quinn became its dealer in the Fresno and Madera County area. Since then, we have expanded through acquisitions and grown along with the economy of California.
Now in our fourth generation of family ownership, our operations span fifteen counties throughout central and southern California, including Arizona. Quinn now has 22 locations from Salinas to Foothill Ranch with more than 1200 employees to serve our customers.
We are proud of the success we have built with the help of our customers, our employees and Caterpillar.
www.quinncompany.com</t>
  </si>
  <si>
    <t>Responsibilities:
The Discovery Data Analyst is responsible for the day-to-day management of discovered asset data. This includes the identification and resolution of discovery errors, managing data coming into the CMDB, and performing data quality audits to enable accurate and up-to-date information. The Discovery Data Analyst will use ServiceNow Discovery, along with other asset management tools.
Specific Deliverables:
Handle tactical-level Technology Asset Management (TAM) activities including the development of various reports (e.g., asset inventory, data quality report)
Manage to the established TAM process, procedures, policies, and technologies and adhere with overarching TAM strategy as it relates to discovery and CMDB data management
Implement updates to the Warner Bros. data model based on continuous improvement initiatives
Manage the TAM discovery schedule by tracing scanned subnets and update the discovery schedule based on new subnets or requirements
Report on discovery errors and provide recommendations for remediation
Wor with the networ team and asset owners to resolve outstanding discovery errors
Report on CMDB data quality and provide recommendations for remediation
Wor with asset owners to resolve data quality issues
Execute maintenance activities on the asset inventory to align to meeting TAM PIs
Execute credential management process by scheduling meetings with asset owners to onboard their credentials into ServiceNow
Pull exports from associated ServiceNow tables and generate reports and dashboards
Conduct analysis on exports to calculate field completeness percentage
Pull list of errors from ServiceNow based on Subnet or from discovery schedules
Bucet errors by type (i.e. Credentials, Networ, etc.) and wor with associated parties for resolution
Create custom probes / Discovery patterns as necessary
Requirements:
Bachelor's degree in Information Technology or related discipline preferred, or equivalent wor experience.
4-5 years of ServiceNow ITAM experience (Discovery experience preferred)
Detailed understanding of IT Asset Management principles and processes
Sills in identifying, communicating and resolving complexed business problems
Trac record of delivery within technology environments. Highly analytical in problem solving with the ability to apply innovative thining
Proficiency using Microsoft Office 365 (Word, Excel, PowerPoint, Teams)
nowledge of the information system environment, including both hardware and software. Understanding of ey physical &amp; virtual operating systems and hardware data attributes (processors, cores, etc.).
nowledge of VMware Virtual Center, Microsoft SCCM, Software and Hardware discovery tools, and Active Directory, as well as Unix/Windows Operating systems and networing
Advanced interpersonal sills ability to wor effectively with internal contacts and vendors
Strong communication and presentation sills
Demonstrate ability to meet tight deadlines as well as coordinate, prioritize and communicate project statuses to internal customers and staeholders.
The Company is an equal opportunity employer and maes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mae reasonable accommodations for the nown physical or mental limitations of an otherwise qualified individual with a disability who is an applicant or an employee unless undue hardship to the Company would result.</t>
  </si>
  <si>
    <t>The Job
Warner Bros. Entertainment Inc. sees an Analyst, Financial Master Data for the Enterprise Technology- Finance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 with Enterprise Finance &amp; Tax team members and assist with master data cleanup efforts for vendors and customers. Build and run queries using Excel or SAP tools to extract data. Analyze and provide feedbac on duplicate records, data inconsistencies or other data anomalies.
The Essentials
Bachelor‚Äôs Degree required, Computer Science/Engineering and/or related experience preferred.
1 + years of experience reviewing, analyzing and providing input on data quality.
Experience with creating Excel worboos, filtering, pivot tables, macros and other functions
Some nowledge and practical application of the software development life cycle (SDLC), with industry standard best practice methodologies.
General 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woring nowledge of relational databases preferred.
Data analysis practices.
Test Data Management Practices.
Experience woring in a matrixed support organization.
Strong nowledge of Excel and Excel query functions.
Demonstrated analytical, verbal, and written communication sills.
Must be an advocate for quality.
Must be detail-oriented.
Must be comfortable woring with a reasonable level of autonomy after instruction.
Requisition #
177711BR
Area of Interest
Technology/Information Technology
Industry
Film Production and Distribution
Location
United States - California - Burban
Position Type
Full Time
Business Unit
WB Technology
Business Unit Overview
WB Technology combines Warner Bros.‚Äô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Studio‚Äôs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</si>
  <si>
    <t>Data Analyst‚Äì HEDIS&amp; Star
Long Beach, CA
Full-time
About SCAN
As one of the nation‚Äôs largest not-for-profit Medicare Advantage plans, serving more than 200,000 members in California, SCAN Health Plan has been a mission-driven organization dedicated to 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visitscanhealthplan.comor follow us on social media:LinedIn;Faceboo;andTwitter.
The job
Develops, documents, and programs in support of 5-Star projects and in-house initiatives. In pursuit of high 5-Star ratings, conducts in-depth data analysis and interpretation, HEDIS reporting, and other related tass.
You will
Designs and produces timely and meaningful analysis and data interpretation regarding large health care related datasets, related to 5-Star ratings, HEDIS,,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 plans that reflect the tass,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nowledge about the Medicare population.
Demonstrates a commitment to customer service through timely, accurate, and supportable deliverables.
Ensures understanding of customer needs by proactively clarifying scope and requirements and 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 and communicating worload issues to management.
Contributes to team effort by accomplishing related results as needed.
Requirements
Your Qualifications
Bachelor‚Äôs or above degree in Math, Statistics, Biostatistics, Computer Science, or other quantitative disciplines required.
2+ years of related analytical experience required.
1+ years of experience with AI, ML preferred.
Strong analytical sills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sills required.
Proficient in MS Office.
Your preferred qualifications
Proficiency with MS SQL (queries) preferred.
Clinical code nowledge related to claims/utilization preferred.
Experience with managed care contract terms/analysis preferred.
Experience in a Medicare Advantage environment preferred.
What's in it for you?
A competitive compensation and benefits program
An annual employee bonus program
Generous paid-time-off (PTO)
Ten paid holidays per year
Excellent 403(b) Saving Plan, providing up to 4% match and vesting after three years
Casual attire
A wor-life balance and much more!
We're always looing for talented people to join our team! Qualified applicants are encouraged to apply now!
SCAN is an equal opportunity employer and it is our policy to abide by all federal, state and local laws prohibiting employment discrimination. All qualified applicants will receive consideration for employment.</t>
  </si>
  <si>
    <t>elly, Manpower</t>
  </si>
  <si>
    <t>Sr. Data Analyst
Category: Information Systems
Type: Contractor
Description: A leading Third Party Claims Administrator, located in Pittsburgh, PA, is seeing a Sr. Data Analyst for a 8+ month contract role.
Summary: The Senior Data Analyst position is responsible for MySQL data monitoring, enhancements and improvements deemed warranted by the compliance team and product manager. This role will serve as gateeeper of the MySQL data and include automating of data conversions and procurement, interpretation and conversion of Medical Bill Review data as required by the needs of the data team.
Responsibilities:
‚óè Application/data monitoring and improvements to enhance efficiency and productivity.
‚óè Automation of data conversions.
‚óè Wor with the database assigned product manager and database infrastructure lead to implement changes aimed at efficiency and scalability.
‚óè Procurement, interpretation and documentation of all data applicable to Medical Bill Review. (CMS Pricer, CMS APC, Physician Fee Schedules, Usual and Customary, Pharmaceutical, CPT, ICD9, etc?)
‚óè nowledge of state, federal and industry standard fee schedules, reimbursement methodologies and regulations, including but not limited to: DRG, ASC, APR-DRG, OPPS and RBRVS
‚óè Populating and/or manipulating data in development, test and production environments.
‚óè Wor with software developers to implement changes defined by the State and Federal laws.
‚óè Internal support and assistance to other members of the data team.
Qualifications:
‚óè nowledge of SQL and related database tools.
‚óè nowledge of Microsoft Access.
‚óè Ability to wor with the software development community.
Experience/Education
‚óè Experience woring in a relational database environment
‚óè MySQL experience preferred
‚óè Experience in the medical field necessary
‚óè Detail oriented person desired
Location Pittsburgh , PA
Minimum Experience (yrs):
Required Education: Not Specified
Benefits:
Return to search results Email this job to a friend
*Logged in members may also add jobs to their job cart</t>
  </si>
  <si>
    <t>Shapestone, Inc. offers talent acquisition to our USA clients, one of whom is looing to fill the following position.
Sr. Data Analyst
Burban, CA
Full Time Employment
Summary:
As Sr. Data Analyst, you will wor with the Data &amp; Analytics team in engaging various business teams to define business questions, prepare and model data, and perform analyses with the purpose of understanding or drawing conclusions from the data. In this role you will wor with Analytics and other engineering teams to build, deploy and administer self-service analytics across business units. You will utilize the available diverse analytics tools, to turn data into actionable insights with the goal of creating a data-driven culture across the organization.
This position will report directly to the Director - Data Engineering &amp; Analytics.
Responsibilities:
Engage with business teams to define business questions, prepare and model data, and perform analyses with the purpose of understanding or drawing conclusions from the data.
Wor with the Analytics Team to build, deploy and administer self-service analytics across business units.
Utilize the existing diverse analytics tools to turn data into actionable insights with the goal of creating a data-driven culture across the organization.
Wor with Analytics Team to deliver on ey analytics projects. This will include data provisioning, exploratory data analysis, data visualization and in some instances, machine learning and statistical modeling.
Wor with the Analytics team to implement organization PI‚Äôs while adhering to the organization‚Äôs analytics process ‚Äì from business understanding, data understanding, data preparation, data modeling, evaluation, and deployment; lead by example and by training business staeholders with varying technical and non-technical bacgrounds.
Design, enable and maintain trustee reporting, executive scorecards and cross-functional tactical reports on the Plans enterprise analytics platform.
Drive the adoption self-service analytics through the analytics platform for operational reporting across multiple departments including Finance Accounting, Participant Services, Eligibility, Claims and Pension departments.
Become front-line support the analytics platform and to handle related questions, issues and requests.
Continuously advance your sills and those of the Analytics Team through discussions, wor assignments, training and mentoring.
Focus on the continued growth of the Analytics Team by helping with hiring, on-boarding and training.
Build training and learning programs to help with the continued education of members of the Analytics Team.
Help with selection of tooling and improvements to development processes.
Continue to focus on technical projects involving analysis, reporting and Machine Learning (ML) pipelines.
What we're looing for:
6+ years of industry experience in Computer Science, Engineering, Statistics, or another relevant technical field.
5+ years in a quantitative data analytics role with emphasis on data preparation and analysis.
2+ years of experience managing Data projects and teams of 4 or more persons.
Passion to mentor and manage data team members in their continued education and growth.
Solid engineering sills to build scalable solutions and help automate data processing challenges.
Expert nowledge of probability and statistics (e.g., experimental design, optimization, predictive modeling).
Excellent problem-solving sills and ability to connect data analytics wor to product impacts.
Strong ability to blend and wrangle data, create logical data models to be used as a basis for analysis.
Proficiency in using enterprise analytics platforms, data visualization tools ‚Äì ThoughtSpot, Tableau, Alteryx, Business Intelligence solutions or equivalent.
Familiarity with JIRA, Asana and/or other project management tools
nowledge of relational DBMS, specifically Oracle, and ability to script and execute SQL queries.
Understanding of the principles and tools of statistical analysis and machine learning is a plus.
Equal Opportunity Employer
All qualified applicants will receive consideration for employment without regard to race, color, religion, sex, national origin, disability, protected veteran status, or any other characteristic protected by law.
Your Right to Wor In compliance with federal law, all persons hired will be required to verify identity and eligibility to wor in the United States and to complete the required employment eligibility verification document form upon hire.
Job Type: Full-time
Pay: 120,000.00 per year
COVID-19 considerations:
Based on the current COVID-19 pandemic and California‚Äôs Shelter in Place (SiP) orders, wor will commence onboarding and wor remotely. Onsite wor will commence after the lifting of the SiP orders and instructions from the client.
Experience:
SQL Scripting: 3 years (Required)
ThoughtSpot: 1 year (Preferred)
Python: 1 year (Required)
Data Modeling: 2 years (Required)
Data Analysis: 6 years (Required)
Team Management: 2 years (Preferred)
Oracle DB: 2 years (Required)
Alteryx: 2 years (Preferred)
ETL (Extract Transform Load): 2 years (Preferred)
Tableau: 3 years (Required)
Agile Methodology: 2 years (Required)
Jira: 2 years (Required)
Education:
Bachelor's (Required)
Location:
Burban, CA (Required)
Wor authorization:
United States (Required)
Wor Location:
One location
Benefits:
Health insurance
Dental insurance
Vision insurance
Retirement plan
Paid time off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Company's website:
http://shapestone.com/
Benefit Conditions:
Only full-time employees eligible
Wor Remotely:
Temporarily due to COVID-19</t>
  </si>
  <si>
    <t>Data Analysis ? Performs complex research, analysis, and reporting to support business operations.Data Analyst ? Health: Collects, analyzes and synthesizes data; develops information to guide business decision maing for Blue Shield CA populations' health management, cost of health care management, quality of care, and networ design and strategies.Essential Responsibilities:Mastery of P1 and P2 responsibilities.Interacts with internal and external customers to define complex reporting needs and specifications. Designs and implements complex report programming according to specifications.Presents effectively to internal and external customers on analytics/reports/presentationsthat are critical for their business continuity and decision maing.Participates on internal and external tas forces and committees to provide analytical insights and support for implementation of new programs, applications, products and services and enhancement of existing applications/systems.Other duties as assigned.? Requires an MPH, MBA, MS,MA in science, social science, public health, health svcs research or business, or BA/BS with demonstrated equivalent wor experience. PhD preferred. Position also requires 3-5 years experience in Health Care (managed care, academic, or gov't payer), demonstrated ability to wor with all clinical coding systems (e.g., ICD10, CPT, DRG, LOINC, RxHUB).? MS Office, esp. Excel and Access, Unix, SQL/PL-SQL,SAS.Must be able to develop new SAS programs and SQL scripts that improve the efficiency of the wor of others. SAS Base and Adv. Certification preferred. Familiarity with visualization tools such as Tableau.? Strong analytical and problem-solving sills. Strong presentation sills.? Typically, requires advanced nowledge of job area typically obtained through advanced education combined with experience. May have practical nowledge of project management.? Typically, requires a college degree or equivalent experience and minimum 5 years of prior relevant experience.</t>
  </si>
  <si>
    <t>Data Analyst - HEDIS &amp; Star* Long Beach, CA* Full-timeAbout SCANAs one of the nation's largest not-for-profit Medicare Advantage plans, serving more than 200,000 members in California, SCAN Health Plan has been a mission-driven organization dedicated to 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 scanhealthplan.com or follow us on social media: LinedIn; Faceboo; and Twitter.The jobDevelops, documents, and programs in support of 5-Star projects and in-house initiatives. In pursuit of high 5-Star ratings, conducts in-depth data analysis and interpretation, HEDIS reporting, and other related tass.You will* Designs and produces timely and meaningful analysis and data interpretation regarding large health care related datasets, related to 5-Star ratings, HEDIS, ,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 plans that reflect the tass,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nowledge about the Medicare population.* Demonstrates a commitment to customer service through timely, accurate, and supportable deliverables.* Ensures understanding of customer needs by proactively clarifying scope and requirements and 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 and communicating worload issues to management.* Contributes to team effort by accomplishing related results as needed.RequirementsYour Qualifications* Bachelor's or above degree in Math, Statistics, Biostatistics, Computer Science, or other quantitative disciplines required.* 2+ years of related analytical experience required.* 1+ years of experience with AI, ML preferred.* Strong analytical sills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sills required.* Proficient in MS Office.Your preferred qualifications* Proficiency with MS SQL (queries) preferred.* Clinical code nowledge related to claims/utilization preferred.* Experience with managed care contract terms/analysis preferred.* Experience in a Medicare Advantage environment preferred.What's in it for you?* A competitive compensation and benefits program* An annual employee bonus program* Generous paid-time-off (PTO)* Ten paid holidays per year* Excellent 403(b) Saving Plan, providing up to 4% match and vesting after three years* Casual attire* A wor-life balance and much more!We're always looing for talented people to join our team! Qualified applicants are encouraged to apply now!SCAN is an equal opportunity employer and it is our policy to abide by all federal, state and local laws prohibiting employment discrimination. All qualified applicants will receive consideration for employment.</t>
  </si>
  <si>
    <t>Data Entry Cler and Analyst - Financial</t>
  </si>
  <si>
    <t>Job Description
Do you enjoy solving puzzles? Are you a person who is determined to balance your checboo down to the last penny? We are looing for a detail-oriented Data Entry Cler and Analyst to assist with daily data entry and analysis activities and other related tass.
Summary: The Data Entry Cler/Analyst enters data into various Excel spreadsheets and other databases to ensure the timely processing of client invoices and cash flow reports. They will use business acumen and critical thining to ensure that employee billable hours are accounted for on all outgoing invoices. They will also ensure that equipment and other products sent to clients are accounted for and billed appropriately.
Job Description
Responsibilities
Timely and Accurately receives, gathers, analyzes, organizes and enters information from multiple sources.
Ensures completeness of received information and reconciles inconsistencies.
Accurately enters required data into one or more databases, documents, or spreadsheets.
Prepares invoices for approval with appropriate bacup data.
Establishes and maintains physical files.
eeps trac of case file status in order to ensure compliance with established deadlines.
Coordinates requests for additional information as needed.
Selects relevant information from a variety of sources in order to prepare invoices, documents, reports, summaries, and replies to inquiries, ensuring accuracy and proper format of the information provided.
Performs word processing relevant to situation.
Provides accurate and timely status updates.
Performs other duties as assigned.
Qualifications
¬∑ Ability to grasp and understand the organization and functions of internal departments
Meticulous data entry sills
Excellent communication sills; oral and written
Competence to review, interpret, and evaluate documents
Attention to detail and the ability to read and follow directions is extremely important
Strong organizational and prioritization sills
Experience with the Microsoft Office suite of applications (Excel, PowerPoint, Word) and other common software applications, to include databases, intermediate sills preferred
Proven commitment and competence to provide excellent customer service; positive and flexible
Ability to wor in a team environment and maintain a professional disposition
OTHER REQUIREMENTS:
Business acumen Relevant wor experience (1-3 years). Understands how a business operates financially.
Capable of using contemporary technology and software for communications and financial management. Proficient in appropriate software: Excel, Access, Word. Accounting software experience with Xero, or Quicboos.
Communication is a ey factor. Must be able to read, write and spea English clearly. Use of telephone, email, instant messaging and personal interfacing will be required at a high level. MS Word, Outloo email/calendar experience and Smart phone usage will be required.
Time Management and the ability to meet deadlines, create reports and financial statements and ad hoc reports as needed.
Customer Service oriented. Must have excellent sills in dealing with clients, vendors, baners, auditors and internal personnel. Understanding their priorities, negotiating time schedules and being able to discern actual requirements accurately.
Qualifications
Detail oriented. Investigator. Responsible. Logical. Analytical. Strategic
Communicator. Must be able to gather financial data into easily understandable formats. Can deal effectively with both external and internal personnel in areas of finance
Well organized Multi-taser. Must have, or be able to develop, a systematic method of conducting business involving multiple tass and ability to recall the information quicly. eeps meticulous records. Energetic, logical and focused.
Open-minded and flexible. Able to grasp ideas and concepts and turn them into worable solutions. Capable of following directions to exact detail.
Additional Information
¬∑ Local candidates only. No agencies or third parties.
¬∑ Pay commensurate with experience and local maret. (18 - 25 / hour)
¬∑ Full benefits pacage - Medical, Dental, Vision, Life insurance, 401, Tuition Assistance and employee discounts.
¬∑ All your information will be ept confidential according to EEO guidelines and CCPA
¬∑ ITP is an Equal Opportunity Employer.</t>
  </si>
  <si>
    <t>Warner Bros. Entertainment Inc. sees an Analyst, Financial Master Data for the
Enterprise Technology- Finance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 with Enterprise Finance &amp; Tax team members and assist with master
data cleanup efforts for vendors and customers. Build and run queries
using Excel or SAP tools to extract data. Analyze and provide feedbac on
duplicate records, data inconsistencies or other data anomalies.
The Essentials
Bachelor s Degree required, Computer Science/Engineering and/or relat
experience preferred.
1 + years of experience reviewing, analyzing and providing input on data
quality.
Experience with creating Excel worboos, filtering, pivot tables, macros
and other functions
Some nowledge and practical application of the software development life
cycle (SDLC), with industry standard best practice methodologies.
General 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woring nowledge of relational databases
preferred.
Data analysis practices.
Test Data Management Practices.
Experience woring in a matrixed support organization.
Strong nowledge of Excel and Excel query functions.
Demonstrated analytical, verbal, and written communication sills.
Must be an advocate for quality.
Must be detail-oriented.
Must be comfortable woring with a reasonable level of autonomy after
instruction.</t>
  </si>
  <si>
    <t>Providence is calling a Senior Clinical Data Analyst (Per diem/as needed/day shift) at the Institute for Human Caring (IHC) Services in Gardena, CA or Tuwila WA.
We are seeing a Senior Clinical Data Analyst who will support the leadership team at Providence Home and Community Care (HCC) with data extraction, validation and various analysis as it relates to measuring and monitoring in HCC. The scope of the wor for this position is across the enterprise focusing on developing metrics and analytics for Home Health, Hospice, Sill Nursing Facility and Elder programs. This will primarily consist of report and dashboard design, data retrieval, report generation, data analysis and validation, database complex query validation, statistical analysis, dashboard updates, financial modeling, data integration from multiple sources and maintenance of databases. Will also be responsible for supporting a number of projects with varying complexity and reporting requirements.
In this position you will:
Demonstrate PSJH core values of respect, justice, compassion, stewardship, and excellence to customers, employees, and visitors; and provides quality service in the performance of wor assignments and duties
Maintain confidentiality of all information related to patients, medical staff, employees, and as appropriate, other information
Develop and execute SQL queries, extract data in support of analyses, and performs reporting tass from clinical information systems
Demonstrate sill developing qualitative and quantitative measurement, summarizing results of data file and the follow-up tass on the data structure to solve related problems and inconsistencies such as missing data or incorrect data values
Demonstrate positive interpersonal sills by effectively collaborating with other team members to identify and resolve problems related to measurement projects
Provide guidance to Healthcare Intelligence team in identifying new data elements
Maintain HCC dashboards published on Tableau server with most up to date data extracts
Integrate datasets retrieved from external data sources and identify opportunities for automation in data extraction
Assist internal customers with data input, reporting, graphing and analysis
Perform other duties as assigned
Required qualifications:
Bachelor‚Äôs degree in Statistics, Information Technology, Engineering, Economics or public health
Six (6) years of industry related experience
Demonstrate nowledge of Epic focusing on both quality and financial data
Demonstrate nowledge of billing and claims data in hospice, home health and silled nursing facility
Demonstrate nowedge of SQL, Python, Tableau and MS Office
Demonstrate sills in validation of large data sets and understands the measurement discrepencies due to worflow opportunities
Demonstrate sills in using interrelational databases and integration large dataset for multiple data sources
Successfully able to present wor, especially to non-analysts, enabling the data to become actionable information
Demonstrate nowledge of data value stream
Preferred qualifications:
Master's degree in Statistics, Information Technology, Engineering, Economics or public health
Epic Certification for Clarity database
Eight (8) years of industry related experience
About the hospital you will serve.
Providence Strategic and Management Services provides a variety of functional and system support services for all
eight regions of Providence Health &amp; Services from Alasa to California. We are focused on supporting our Mission by
delivering a robust foundation of services and sharing of specialized expertise.</t>
  </si>
  <si>
    <t>Job Description
Job Summary
Designs and implements processes and solutions associated with a wide variety of data sets used for data/text mining, analysis, modeling, and predicting to enable informed business decisions. Gains insight into 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nowledge/Sills/Abilities
‚Ä¢ With limited supervision, the Sr. Analyst, Data is responsible for data compilation, data management, data analysis, and reporting
‚Ä¢ Extracts and compiles various sources of information and large data sets from various systems or applications
‚Ä¢ Set up process for monitoring, tracing and trending information and data using various systems or applications
‚Ä¢ Prepares well-organized, easily understood reports, analysis, and summary of findings for use by management
‚Ä¢ Assists in preparation of regularly produced reports to support executive decision-maing
‚Ä¢ Researches and analyze report results identifying opportunities and trends
‚Ä¢ Wors with internal, external and enterprise individuals as needed to research, develop and document new standard reports or processes
‚Ä¢ Consolidates data from multiple sources, using industry based tools or manually; able to process data effectively using Microsoft Excel
‚Ä¢ Supports management and other team members as requested on all things data related
Job Qualifications
Required Education:
Associate's Degree or equivalent combination of education and experience
Required Experience:
‚Ä¢ 3-5 years managed care experience.
‚Ä¢ 3-5 years of clinical data and statistical analysis experience.
‚Ä¢ Experience with data management.
‚Ä¢ Must be able to read and write complex SQL or SAS queries.
‚Ä¢ Proficiency with Microsoft Office, including Excel, Word and PowerPoint.
Preferred Education:
Bachelor's Degree in Information Sciences or equivalent combination of education and experience.
Preferred Experience:
‚Ä¢ 2 years of Pharmacy experience.
‚Ä¢ 5 years of data and statistical analysis experience.
‚Ä¢ Tableau or Power BI experience.
To all current Molina employees: If you are interested in applying for this position, please apply through the intranet job listing.
Molina Healthcare offers a competitive benefits and compensation pacage. Molina Healthcare is an Equal Opportunity Employer (EOE) M/F/D/V.</t>
  </si>
  <si>
    <t>Job Description
Job Summary
Designs and implements processes and solutions associated with a wide variety of data sets used for data/text mining, analysis, modeling, and predicting to enable informed business decisions. Gains insight into 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nowledge/Sills/Abilities
‚Ä¢ With limited supervision, the Sr. Analyst, Data is responsible for data compilation, data management, data analysis, and reporting
‚Ä¢ Extracts and compiles various sources of information and large data sets from various systems or applications
‚Ä¢ Set up process for monitoring, tracing and trending information and data using various systems or applications
‚Ä¢ Prepares well-organized, easily understood reports, analysis, and summary of findings for use by management
‚Ä¢ Assists in preparation of regularly produced reports to support executive decision-maing
‚Ä¢ Researches and analyze report results identifying opportunities and trends
‚Ä¢ Wors with internal, external and enterprise individuals as needed to research, develop and document new standard reports or processes
‚Ä¢ Consolidates data from multiple sources, using industry based tools or manually; able to process data effectively using Microsoft Excel
‚Ä¢ Supports management and other team members as requested on all things data related
Job Qualifications
Required Education
Associate's Degree or equivalent combination of education and experience
Required Experience
3-5 years
Preferred Education
Bachelor's Degree or equivalent combination of education and experience
Preferred Experience
5-7 years
To all current Molina employees: If you are interested in applying for this position, please apply through the intranet job listing.
Molina Healthcare offers a competitive benefits and compensation pacage. Molina Healthcare is an Equal Opportunity Employer (EOE) M/F/D/V.</t>
  </si>
  <si>
    <t>Job Description
Advance nowledge in the following systems:
Windows Server 2012 or later versions
VMWare version 6.0 or later version
VEEAM bac up
Palo Alto Firewalls
HP Aruba Switches
Cisco Unified Call Manager
Microsoft SQL 2012 or later versions
Experience:
eClinical Wors preferred but not required
i2i Tracs or other data population mg‚Äôt systems
At least 3 years woring experience in a Health Care Environment setting
At Least 3 years woring experience in Database Administration and Analytics
At least 5 years woring experience in Networ &amp; Systems Administration
Education / Certifications
Bachelor‚Äôs Degree in Computer Science or a related field
MCSA (Microsoft Certified Solutions Architect) ‚Äì Windows Server 2012 or later
VMWare vSphere ‚Äì Install, Configure and Management certification
Microsoft Database Administration, Data Management and Analytics
Cisco Certified Networ Associate or higher
ITIL ‚Äì module 3 or later
Company Description
T.H.E. Health and Wellness Centers is a nonprofit community clinic in South Los Angeles. For more than 40 years, we've provided high-quality, low cost healthcare and preventative education for all.
We are an Equal Opportunity Employer.</t>
  </si>
  <si>
    <t>Req ID: 177681
The Job
Warner Bros. Entertainment Inc. sees an Analyst, Financial Master Data for the Enterprise Technology- Financial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 with Enterprise Finance &amp; Tax team members and assist with master data cleanup efforts for vendors and customers. Build and run queries using Excel or SAP tools to extract data. Analyze and provide feedbac on duplicate records, data inconsistencies or other data anomalies.
The Essentials
Bachelors degree and/or equivalent wor experience
1 + years of experience reviewing, analyzing and providing input on data quality.
Experience with creating Excel worboos, filtering, pivot tables, macros and other functions
Some nowledge and practical application of the software development life cycle (SDLC), with industry standard best practice methodologies.
General 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woring nowledge of relational databases preferred.
Data analysis practices.
Test Data Management Practices.
Experience woring in a matrixed support organization.
Strong nowledge of Excel and Excel query functions.
Demonstrated analytical, verbal, and written communication sills.
Must be an advocate for quality.
Must be detail-oriented.
Must be comfortable woring with a reasonable level of autonomy after instruction.
177681</t>
  </si>
  <si>
    <t>Join a Growing Music licensing company in Woodland Hills!Looing for entry level candidates with Music Business Degree. Company offers full benefits. Internship experience is a plus.
Feel Free to Contact Priscilla in the AppleOne Woodland Hills Office</t>
  </si>
  <si>
    <t>USDM Life Sciences Overview
USDM Life Sciences provides a variety of IT and compliance solutions to help life sciences companies streamline laboratory, clinical and manufacturing operations while staying in compliance with FDA regulations. USDM disrupts convention and delivers compliance with proficiency, simplicity, and efficiency to achieve better results for our customers that are in the business of saving lives. It‚Äôs a place where you can mae an impact in the world as a champion for life sciences innovation and also get the experience and mentoring to grow your career.
Founded in Santa Barbara, California in 1999 by two UCSB graduates, USDM has grown to a global company with offices throughout the US, Toronto, Canada and Franfurt, Germany.
LIMS Master Data System
Description:
‚Ä¢ This role would be responsible for building product specifications, test methods, misc. master data objects.
‚Ä¢ This person will wor closely with the support team and project team to resolve issues related to Master Data.
Requirements:
‚Ä¢ 3+ years hands-on Labvantage LIMS experience in the pharma industry, with woring nowledge/understanding of GMP, Product Specifications and Test Methods.
‚Ä¢ Understanding of laboratory processes and methods
‚Ä¢ Prior experience using and preferably configuring Labvantage LIMS platforms
‚Ä¢ Experience in investigating user needs and then translating them into woring features and functions within a Labvantage LIMS system.
‚Ä¢ Technically curious, with strong analytical and problem-solving sills
‚Ä¢ Strong communication and collaboration sills and a friendly, outgoing attitude</t>
  </si>
  <si>
    <t>Job Description
We are seeing a Data Analyst *Temp-Hire* to become an integral part of our team! You will analyze data to understand business and maret trends in order to increase company revenue and efficiency.
Responsibilities:
Use data to understand business patterns and trends
Analyze internal and external data through quantitative research
Communicate findings to company through standard and ad hoc reports
Promote best practices in data analysis and reporting
Collaborate with cross-functional teams
Qualifications:
Advanced Excel Sills
Previous experience in business intelligence, analysis, or other related field
nowledge of statistical tools and business reporting
Strong problem solving and critical thining sills
Strong attention to detail
Ability to prioritize and multitas</t>
  </si>
  <si>
    <t>SillsetGroup - Professional Staffing Solutions
2.9</t>
  </si>
  <si>
    <t>PIH Health is a nonprofit, regional healthcare networ that serves approximately 3 million residents in the Los Angeles County, Orange County and San Gabriel Valley region. The fully integrated networ is comprised of PIH Health Hospital - Whittier, PIH Health Hospital - Downey and PIH Health Good Samaritan Hospital, 27 outpatient medical locations, a multispecialty medical (physician) group, home healthcare services and hospice care, as well as heart, cancer, women‚Äôs health, urgent care and emergency services. The organization is recognized by Watson Health as one of the nation‚Äôs Top Hospitals, and College of Healthcare Information Management Executives (CHIME) as one of the nation‚Äôs top hospital systems for best practices, cutting-edge advancements, quality of care and healthcare technology. PIH Health is certified as a Great Place to Wor TM. For more information, visit PIHHealth.org or follow us on Faceboo, Twitter, or Instagram.
This position maintains various databases and information resources in support of quality management, ris adjustment and performance improvement activities. Data entry to third party vendor to fulfill external reporting requirements. Analyzes, tracs and trends data. Serves as interdepartmental liaison and resource for quality management, ris adjustment and performance improvement data.
Required Sills
nowledge of Information Systems technology. Ability to discuss system problems and requirements with managers and employees in user functions, and be able to present findings in verbal and written form.
The ability to follow directions provided by other department management, staff, and physicians on the development of reports.
Experience in creating reports that contain statistical analysis, data interpretation, and report presentation to the different groups of users of information within the organization.
Ability to convert data files in specified formats based on health plan requirements.
nowledge in Excel, Access, Visio and other office products
SQL and VBA
Required Experience
Bachelor‚Äôs degree in healthcare related discipline or other appropriate college level education or equivalent experience.
Two or more years of experience woring with databases/data warehouses; managing and interpreting patterns and trends is required
Specific nowledge and understanding of statistical and technical applications.
Training in data abstraction preferred.
Beyond the benefits that come with woring for the area's leading community healthcare provider ‚Äì one that also recognizes the need to ensure patient safety and comfort ‚Äì you'll enjoy an extremely competitive compensation and benefits pacage. We are an equal opportunity employer and see diversity in our worforce. EOE M/F/D/V
Job Location
Whittier, US-CA</t>
  </si>
  <si>
    <t>Job Description
Radar Telemetry Data Analyst - RT
Anaheim, California, United States, 92825
The Data Analyst will support the preparation of Telemetry and RF pre-mission telemetry coverage plans and predictions. Also performs the analysis of mission rehearsal data in support of Navy TRIDENT submarine missions. Supports post-test data analysis and reporting.
Will support telemetry and RF system trade studies (e.g. hardware processing), system setup and configuration for mission testing.
BENEFITS
Full
9/80 Schedule, Wor/Life Balance, Great Compensation &amp; Benefits, Innovative technology.
Required nowledge, Sills, and Abilities: (Submission Summary):
1. BS Degree should be in Engineering, Math or Physics and 5 years of experience.
Must have an interest in data analysis and systems engineering.
nowledge of telemetry and RF systems.
Specific experience in telemetry &amp; RF analysis is highly desired.
Available and willing to perform international travel.
Do you have radar analysis experience?
Engineer with radar and radar analysis bacground.
Must be a U.S. Citizen and ability to obtain a Security Clearance through the DoD</t>
  </si>
  <si>
    <t>LM Careers</t>
  </si>
  <si>
    <t>Sr. Data Analyst ‚Äî US Safety
Los AngelesOperations - Product opsExperienced
Responsibilities
About the Team:
As a Senior Data Analyst on TiTo's US Safety team, you will be instrumental in ensuring that TiTo remains a safe, trustworthy, and ris-free environment. By implementing your domain nowledge, you will help diagnose, triage, and treat large-scale safety issues. You will scope out projects, use ground-truth data to inform strategies, and, most importantly, use data and insights to form best-in-class heuristics to proactively detect and disarm safety incidents. As a member of this team, you will be woring on US TiTo's top priority (user safety) with a variety of staeholders across product, operations, policy, and engineering -- both locally and globally. This position will be full-time and will be based in our Los Angeles, CA location.
Main Responsibilities:
Use data to identify and forecast trends, conduct deep-dive quantitative analysis to identify root causes of safety incidents, understand user behavior, and determine objectives with achievable ey results for the US Safety team to aspire to
Inform best practices for how quantitative analyses should be run, including aspects such as processing, cleaning, and ensuring ground-truth integrity
Experience in a variety of sills to draw insights from data, including but not limited to data mining, model development, statistical and regression techniques. You understand when to use these various methodologies based on the scope, size, and nuances of the problem
Collaborate with data teams across the globe to form best practices regarding data modeling and visualization; support these teams in the development of automated detection systems utilized to detect and, if possible, prevent safety incidents
Explore various data sources across TiTo to help identify new signals, trends, and tactics that are associated with abusive or unwanted behavior
Qualifications
Qualifications:
BA/BS in Computer Science, Math, Physics, Engineering, Statistics or other technical field
4+ years of experience in data science or doing quantitative analysis
Experience with statistical software (e.g., R, Python, MATLAB) and database languages (e.g., SQL)
Experience with a data visualization tool (e.g. Mode Analytics/Chartio/Tableau)
Preferred Qualifications:
Experience with advanced data modeling and predictive analytics
Experience woring with international partners at different time zones
Desire to travel between various sites (Palo Alto, China, Southeast Asia) to manage projects and collaborate with staeholders
Our mission:
Our mission is to capture and present the world's creativity, nowledge, and precious life moments, directly from the mobile phone. TiTo enables everyone to be a creator, and encourages users to share their passion and creative expression through their videos.
Apply
Share to</t>
  </si>
  <si>
    <t>Data Analyst - Mareting Analytics</t>
  </si>
  <si>
    <t>Position Summary:
The primary job function, under general supervision, is to wor with the various functional areas (UW, Claims, Mareting, Advertising) in an effort to provide data-driven analysis of our many processes. This position will require a solid bacground of statistical concepts and statistical tools. The employee will conduct analysis using statistical techniques in order to extract information from data, which will be of value in process efficiency and product design. Employee must have a passion for problem solving, comfort with ambiguity and the ability to thin conceptually, analytically and creatively, and will be expected to manage projects and program execution of high complexity.
Essential Job Functions
Analyzes data available and identify issues and opportunities in different business areas. Understands the processes in departments (UW, Claims, Mareting, Advertising, etc.). Creates statistical models to generate insights on different business issues, and provide suggestion on approaches to problems. Conducts small-scope project wor as assigned and performs ad hoc analyses. Wors independently with guidance and direction from advanced level analysts and management. Participates in discussions with colleagues regarding analysis needs. Reviews and discusses analyses with colleagues and managers as necessary. Supports projects by applying general nowledge of the business area processes, including best practices. Provides analysis to better understand implementation options for analytical models / procedures, and wor closely with other groups through implementation processes.
Retrieves data from various sources and prepares data for analysis. Reviews data for accuracy and revises methods of data retrieval when necessary. Prepares basic reports, graphs and charts based on research and analyses. Analyzes algorithms using intermediate SAS programming and MS Excel. Create procedures to streamline analysis procedures. Provides suggestions for process improvements and/or goal changes. Develops and designs presentations to show findings of analyses. Develops spreadsheets and tools for management use. Serves as a contact for basic reporting needs/issues regarding various data.
Communicates proactively, clear and consistently with SME's and Management in the various functional areas in order to understand each job function. Through this communication, the employee will be expected to increase the breadth of his/her understanding of the processes associated with these functions, and of the various PI's that drive business results in each area and overall.
Creates presentations breaing down problems identified, potential solutions. May attend management meetings to present findings and recommendations. Employee should have a strong bacground in creating and explaining meaningful graphs and also be silled at assembling and presenting PowerPoint presentations.
Education:
Worer characteristics are normally acquired through the successful completion of a Bachelor's in an analytical concentration, such as math, statistics, engineering, etc. Master's Degree recommended.
Experience:
2 years experience in mareting analytics
2 years experience in CRM and audience development
2 years experience in data management and predictive modeling in digital media industry
nowledge and Sills
nowledge of SAS, SPSS, and/or other statistical softwares required.
nowledge of statistics and general model building / validation procedures required.
Intermediate-level sills in MS Excel and MS Access required.
Strong data sills and ability to wor with massive datasets.
Good problem solving sills required.
Good analytical and critical thining required.
Good written and verbal communication sills required.</t>
  </si>
  <si>
    <t xml:space="preserve">42-63 </t>
  </si>
  <si>
    <t>Job Description
Our prestigious client is looing for Radar Telemetry Data Analyst
Job Description:
The Data Analyst will support the preparation of Telemetry and RF pre-mission telemetry coverage plans and predictions. It also performs the analysis of mission rehearsal data in support of Navy TRIDENT submarine missions. Supports post-test data analysis and reporting.
Will support telemetry and RF system trade studies (e.g. hardware processing), system setup and configuration for mission testing.
Qualifications:
BS Degree should be in Engineering, Math or Physics and 5 years of experience.
Must have an interest in data analysis and systems engineering.
nowledge of telemetry and RF systems. Specific experience in telemetry &amp; RF analysis is highly desired.
Available and willing to perform international travel.
Special Requirements: Must be a U.S. Citizen and ability to obtain a Security Clearance through the DoD.</t>
  </si>
  <si>
    <t>Job Description
The Data Analyst will support the preparation of Telemetry and RF pre-mission telemetry coverage plans and predictions. Also performs the analysis of mission rehearsal data in support of Navy TRIDENT submarine missions. Supports post-test data analysis and reporting.
Will support telemetry and RF system trade studies (e.g. hardware processing), system setup and configuration for mission testing.
Qualifications:
BS Degree should be in Engineering, Math or Physics and 5 years of experience.
Must have an interest in data analysis and systems engineering.
nowledge of telemetry and RF systems. S
pecific experience in telemetry &amp; RF analysis is highly desired.
Available and willing to perform international travel.
Special Requirements: Must be a U.S. Citizen and ability to obtain a Security Clearance through the DoD.</t>
  </si>
  <si>
    <t>The Senior Decision Support/Healthcare Analyst will provide leadership in the development and distribution of financial and operational management data and decision-maing tools to the organization. Position will utilize combined application of business nowledge and advanced systems sills to perform and lead complex data-mining and analysis while ensuring the accuracy and integrity of the data. Position will provide expertise and leadership in the determination of the most appropriate tool for the development and distribution of data. Position will see to streamline and create reporting efficiencies within organization through use of various systems, software applications and web-based opportunities. Position may provide guidance and assistance to other analysts as required. This position will require greater analytical and communication abilities due to the more complicated nature of assignments. This position will also be expected to demonstrate strong leadership and interpersonal sills via participation in wor groups.
EXPERIENCE &amp; TRAINING:
Bachelor‚Äôs degree or five or more years of experience in the area of financial analysis and health care reporting in ambulatory health care setting.
Three or more years of information systems or database design experience.
Mathematical aptitude with strong analytical and problem-solving sills.
Strong project management sills.
Proven ability to perform advance MS SQL programming (i.e. DTS/SSIS, stored procedures, triggers and functions), and report designing and developing using SQL and Crystal Reporting Tools.
Woring nowledge of PC applications for data analysis (specifically spreadsheet and database systems (MS Excel, MS Access and Crystal Reporting Tools).
Excellent communication sills, both verbal and written.
Ability to wor independently and as a member of a team and with users, management and staff.
Proficient in the use of SSRS, SQL, Access, Excel.
5+ years of experience in reporting/analytics
5+ years of experience with Microsoft Reporting Services or similar reporting tools.</t>
  </si>
  <si>
    <t>Job Description: The Data Analyst will support the preparation of Telemetry and RF pre-mission telemetry coverage plans and predictions. Also performs the analysis of mission rehearsal data in support of Navy TRIDENT submarine missions. Supports post-test data analysis and reporting.Will support telemetry and RF system trade studies (e.g. hardware processing), system setup and configuration for mission testing.
Qualifications: BS Degree should be in Engineering, Math or Physics and 5 years of experience.Must have an interest in data analysis and systems engineering.nowledge of telemetry and RF systems. Specific experience in telemetry &amp; RF analysis is highly desired. Available and willing to perform international travel. Special Requirements: Must be a U.S.
Citizen and ability to obtain a Security Clearance through the DoD.
Job Type: Full-time</t>
  </si>
  <si>
    <t xml:space="preserve">60-66 </t>
  </si>
  <si>
    <t>Data
Analyst
Wintrust Wealth Management
Chicago, Illinois
Preeminent firm in Chicago Loop is seeing a data analyst
to support our company‚Äôs data functions.
The
ideal candidate will be responsible for various data analytics and intelligence
functions including, but not limited to, the following:
Project-based
and ad-hoc data analysis and reporting requests
Compile
complex data sets from various source systems
Assist
with data governance initiatives, identifying and documenting ey data elements
and source systems
Performs
data quality control checs and validation processes on housed data
Follow procedures for data preparation and analysis
including data standardization, cleansing, and validation
Educate front line data entry individuals on data
quality standards required for effective database management
Create various exception and control reports to
improve the quality of data
Monitor the receipt and transfer of data to/from
third parties and internal sources; ensuring that ETL processes are timely and
accurate.
Wor with existing team members to continuously
evaluate and improve upon the technology and methodologies utilized
Discover, troubleshoot, and resolve errors and
discrepancies in data and report issues to impacted staeholders
Perform
data analysis in support of strategic initiatives
Identify,
analyze and interpret patterns in complex data sets
Prepare ad-hoc reporting and analysis for various
functional areas within the organization
Maintain
monthly, quarterly and annual data reports for various firm functions that are
available on demand through self-service reporting portals and tools
Qualifications and Experience
Detail-oriented,
with expert problem-solving capabilities
5
years of experience developing in SQL, C#, or Python
5
years of experience with database management and analysis (data profiling, data
architecture, data governance)
3
‚Äì 5 years of experience developing and maintaining ETL processes
1
3 years of experience woring with data visualization tools (PowerBI,
Tableau, Qli, etc.)
Exceptional
interpersonal sills and the ability to partner with different functional areas
across an organization
Experience
with translating business objectives into technical requirements
Ability
to multi-tas and meet deadlines
Displays
ethics, integrity, and professionalism at all times
Excellent
communication sills, both verbal and written
Bachelor‚Äôs Degree in Computer Science, Engineering, Mathematics,
or Finance
Wintrust
Financial Corporation (including community baning and financial services
subsidiaries) is an Equal Opportunity/Affirmative Action/Veterans/Disability
employer. EOE.
Please
forward resumes and cover letters to Jelena Jovovic, Director of Human
Resources and Recruiting, at jjovovic@wintrustwealth.com.</t>
  </si>
  <si>
    <t>J.P. Morgan, Ban of America</t>
  </si>
  <si>
    <t>Data Analyst
Next College Student Athlete (NCSA) is growing our Data &amp; Analytics team and we are looing for a Data Analyst to step in and provide clear focus on solving our analytics challenges.
Youll be woring with a team of data scientists and analysts while collaborating with managers and executives, thus you will need to be able to articulate insights and wor together to improve the operations of the entire organization. At NCSA, we help families realize their collegiate dreams by fulfilling the need for today's student-athletes to become better college recruits. Our users are high school and college athletic coaches, student athletes, their families, and our in-house teams of recruiting coaches and sales specialists.
Responsibilities:
Be the ey data resource defining and driving strategic initiatives, helping Executives and Managers push the business forward.
Build and level-up Tableau dashboards that power the day-to-day operations for hundreds of employees.
Analyze and obtain insights on the most impactful data we have, finding new opportunities.
Guide and assist the Analytics team in cultivating partnerships across departments, bringing insights to every corner of our operation.
Create tailored data solutions that use repeatable patterns and can be leveraged across the business.
Manage and refine project process and relevant metrics.
Be part of a collaborative, learning culture.
Qualifications:
Bachelors degree in a quantitative discipline (Mathematics, Statistics, Economics or related).
Strong SQL experience in Relational DB engines such as MSSQL Server and PostgreSQL.
3 to 5 years of experience woring in data analysis.
Strong data process definition and refinement sills.
Experience finding areas of pain and providing clear analysis of them.
Excellent written and oral communication sills we are a team-oriented company so experience communicating with both technical and non-technical team members is important
Preferred Qualifications:
Able to self-manage multiple projects and tass at one time
Unafraid to manage up or sideways
Familiarity with standard source control methods
A team-player, always looing to mae things better and easier for a co-worer
Experience woring within cross-functional AGILE teams in a collaborative development environment
Benefits &amp; Pers
Stay Healthy: Enroll in comprehensive benefits &amp; insurance plans with no waiting period
Be Well: Expense up to 65 per month for health &amp; wellness
Maximize Savings: Contribute to your 401 retirement savings with company matching
Be Comfortable: Enjoy a relaxed casual dress code
Give Bac: Receive paid time off to volunteer in your community
Tae Time: Enjoy paid parental leave to bond with &amp; care for a newborn or newly adopted child
Stay Connected: Expense up to 350 towards the purchase of a laptop, tablet or computer
PAWesome Per: Enroll your furry friends in our Voluntary Pet Insurance Plan
ABOUT NEXT COLLEGE STUDENT ATHLETE (NCSA)
NCSA is the world's largest and most successful collegiate athletic recruiting networ. A wholly owned subsidiary of Reigning Champs LLC (www.reigningchamps.com), NCSA's 750 teammates leverage exclusive data, proprietary matching algorithms and personal relationships built over nearly two decades as the industry leader to connect tens of thousands of college-bound student-athletes to more than 35,000 college coaches nationwide across 34 sports every year. You can learn more about NCSA at www.ncsasports.org.
National Collegiate Scouting Association, LLC is committed to providing equal employment opportunities to all employees and applicants without regard to race, religion, color, sex, national origin, citizenship status, uniform service member status, age, disability, sexual and gender orientation, genetic information or any other protected status in accordance with all applicable federal, state, and local laws.</t>
  </si>
  <si>
    <t>Risonnect, Inc. is the leading integrated ris management software solution provider that empowers organizations to anticipate, manage and respond in real-time to strategic and operational riss across the extended enterprise. Risonnect is the only provider raned in the leadership and visionary quadrants by world renowned industry analysts Gartner and Forrester. We employ more than 500 ris professionals in the Americas, EMEA and Asia Pacific and serve over 900 customers across 6 continents. The combination of innovative ris technology, a customer success mindset, and employee-first belief maes Risonnect a sought after place to wor.
Primary Role Responsibilities:
Support, maintain, and streamline data interfaces.
Troubleshoot data interface issues. Analyze data (claims data, client databases) to find issues and anomalies and provide quality assurance.
Enable automation; add efficiencies to coding. Clean up data/codes.
Act as first level client contact for data-related issues.
Assist clients; interface with internal colleagues (e.g., Support) to resolve client issues.
Coordinate with colleagues globally to ensure seamless support.
Required Qualifications:
Minimum 1 year of experience woring in a SQL Server Management Studio environment
Woring nowledge of query-writing, stored procedures, and views
Strong analytical sills and ability for problem-solving
Detail-oriented, organized, and self-motivated
Within Role Promotion Considerations
Hiring of/promotion to Data Analyst, Senior Data Analyst, or Lead Data Analyst is based on a combination of:
Years of experience
Ability to meet or exceed ey performance metrics
Superior display of relevant competencies
nowledge of platform / technical expertise
Complexity of projects handled; ability to solve complex/escalated problems
Successful execution of project responsibilities from start to finish
Scope of wor performed
Ability to lead/mentor less experienced analysts on larger projects
ey Performance Indicators
On-time delivery of data
Integrity of data
Turnaround of cases/issues
Successful automation
Timely communication
Number of accounts processed
Client satisfaction
Client relationship
Solid documentation
HelpfulQualifications:
ARMScertification
Microsoft SQLcertification(s)
Database tools (e.g., Oracle)
Experience with Salesforce
Experience with Financial data sets, involving financial validation.</t>
  </si>
  <si>
    <t>Risonnect
3.7</t>
  </si>
  <si>
    <t>ennesaw, GA</t>
  </si>
  <si>
    <t>Data Transformation Analyst
Wor Location
National
Job Code
2205
Apply Now
Data Transformation Analyst
Job Location: Boston, Charlotte, Chicago, Cincinnati, Cleveland, Columbus, Indianapolis, Louisville, Miami, Seattle, St. Louis
Join our team
Centric Consulting is not the typical consulting company. We live our core values and bring them with us in all we do for our clients and community. Our core purpose is simple: every day we strive to provide unmatched customer and employee experiences and foster a culture of respect, diversity, and transparency. It‚Äôs this culture, our people, and delivery that come together to mae Centric a trusted advisor to local businesses.
Our Data &amp; Analytics practice believes that data can drive business value and performance. But it taes the right people, sills and approach to deliver expected results. That‚Äôs where you come in! For us, Data and Analytics is more than just a set of technologies. It‚Äôs about silled individuals who can align technical capabilities to bring value to a business. What we value the most: people who are dedicated to delivering high quality solutions. It's not enough for things to loo good on the surface. They must be built on strong technical foundations. We‚Äôre looing for ¬≠¬≠¬≠¬≠¬≠¬≠¬≠¬≠¬≠¬≠¬≠¬≠¬≠a Data Transformation Analyst to join our growing team.
Summary:
The Data Transformation Analyst is responsible for developing data models and then specifying how raw source data is transformed into those models. The responsibility for data accuracy rests on your shoulders. You will partner with a Business Analytics Designer to ensure a high-quality data warehouse and visualization solutions.
In this role, you will:
Review existing business requirements: UML information models, business and metric definitions, analytics use cases and visualization specs
Design data models to meet business requirements
Maintain data models in a data-modeling tool (e.g. Enterprise Architect, Erwin, etc.)
Physically implement data models in a database and then manage in source control
Analyze source data
Interact with business staeholders to determine how to handle data quality and data governance concerns.
Develop and document SQL queries to extract data from the source system in a fully transformed state.
Communicate SQL specifications to ETL developers
Conduct code reviews and data reviews to ensure the transformations where implemented per your specification.
Participate in data validation and testing
A successful candidate will have the following characteristics:
Mandatory sills ‚Äì these will be assessed
o Very strong SQL sills
o Forensic data analysis sills
o Experience writing sophisticated data transformations
Data steward or other data governance responsibilities
Strong written and verbal communication
Target Experience: 5+ years‚Äô experience around the sills above
What maes Centric different?
Special Culture ‚Äì Our people mae us different. We have highly talented, intelligent individuals across a broad variety of disciplines ‚Äì who are eager to learn from you and share their own expertise. We embrace fresh perspectives and each other. Don‚Äôt tae our word for it ‚Äì chec us out on Glassdoor, Faceboo, Twitter or Instagram to get a glimpse inside what maes us different.
Growth opportunities ‚Äì As a mid-size firm, there is more flexibility when it comes to career paths. Figure out what you want to do and we'll help you figure out how to get there.
Impact ‚Äì We thin of ourselves as a big company with a small company feel ‚Äì a local player with global reach that combines business, technology and industry expertise.
Unmatched Experiences ‚Äì We are allowed to be ourselves here. We are encouraged to be human. It‚Äôs at the root of who we are as a firm and why we‚Äôre here.
Innovation ‚Äì We value passion, determination, perseverance, and innovation. We are inspired because we believe in what we are doing and where we are going.
Passion for the greater good ‚Äì We are steadfast in our devotion to the communities we serve and in actively promoting employee involvement in community improvement projects.
Centric believes the best solutions come from diverse teams. We strive to have an environment where everyone has an opportunity to be successful regardless of their race, color, religion, gender, national origin, ancestry, age, disability, military or veteran status, sexual orientation or gender identity.</t>
  </si>
  <si>
    <t>GoHealth is looing for a Data Analyst to join its Operational Analytics team. You will be responsible for using a combination of business intuition and analytics to provide executive leadership with actionable insights to drive strategic decision-maing and maximize company-wide value. You will be responding to the live needs of the business, and helping to solve problems and answer questions as they arise. Due to the dynamic nature of the Operational Analytics team, and this role in particular, we see entrepreneurial candidates with the ability to derive analytical insights from a variety of business contexts.
Due to the unprecedented situation of COVID-19, GoHealth has decided to protect our current and future employees by managing our business remotely. This is inclusive of interviewing, onboarding and each role day-to-day. Please consider that our roles will not be remote long-term and will return to an office setting once we're safe to do so following the guidance of local health authorities' and the CDC.
Responsibilities:
Understand GoHealth's business processes, including the role each business unit plays in supporting the company's ultimate objectives
Collaborate with leaders to understand ey value drivers and challenges within their business unites and determine the ey metrics and insights that can help improve performance as a result.
Provide new and creative insights to business leaders through a combination of descriptive and diagnostic analytics
Test hypotheses across functions using measurable, statistically-significant methods to evaluate best performing strategies
Build interactive dashboards and reports that provide insights that can be easily interpreted and applied by business leaders to help improve their performance
Collect, analyze, and evaluate data to trac project performance and important developments
Synthesize raw data into digestible and actionable information
Continually thin of new ways that data-based insights can help support GoHealth
Sills &amp; Experience:
BS or BA degree in business, economics, finance, accounting, mareting analytics, MIS, computer science, engineering, or equivalent wor experience.
0-2 years of related experience in an internship or full-time role guiding strategic decision-maing using data and analytics.
Ability to tae insights and turn them into actionable steps that can drive business value.
Proficiency in Microsoft Excel.
Trac record of effective verbal and written communication of complex concepts to colleagues with varying degrees of analytical nowledge and understanding.
Desire to improve and expand analytical and data visualization sills.
SQL, Python, and/or Tableau sills are preferred.
Benefits &amp; Pers:
Open vacation policy
401 program with company match
Medical, dental, vision, and life insurance benefits
Flexible spending accounts
Commuter and transit benefits
Professional growth opportunities
Casual dress code
Generous employee referral bonuses
Happy hours, ping-pong tournaments, and more company-sponsored events
Subsidized gym memberships
GoHealth is an Equal Opportunity Employer
*LI-JC1</t>
  </si>
  <si>
    <t>Services is seeing a Jr. Data Analyst for a global chemical and ingredients distributor and provider of value-added services in Downers Grove, IL (also Chicago option).
Job Title: Data Analyst
Location: Downers Grove OR 71st Street Chicago (remote after training due to COVID)
Job Type: Temp, potential Temp-To-Hire
Length: 6-Months
Est. Start Date: ASAP
Hours: 40 hours/wee, 8 hours/day
Pay Rate: 22.95-25.00/hour on a W2
Job Description:
This individual will be organizing, comparing, analyzing data. They will receive a report from a 3rd party and then compare that report to internal reports to see where the data differs, understand why it differs, and communicate this to the manager. There are over 50,000 cells each report. This individual will also add data, upload, edit, and change data as he sees errors and inconsistencies.
Performs data collection, analysis, validation and reporting. Designs, tests, and documents processes, SQL queries, and stored procedures.
The ideal candidate will have a Degree and a minimum of 1-2 years of professional experience. This role requires an Excel Wizard (Advanced to Expert level) who is able to perform pivot tables, functions, formulas, v-looups, pivot reporting, macros, micros. SQL is a plus but not required for this role. Strong analytical and organizational sills.
MUST appear onsite for the first duration of their training and then will discuss remote wor once they get started due to COVID-19.
Important information: This position is recruited for by a remote elly office, not your local elly branch. If you are interested in this position, please email a word copy of your resume to MegP534@ellyservices.com
Why elly¬Æ?
As a worer today, its up to you to tae charge of your career and loo for opportunities to learn, grow, and achieve your potential. Helping you find whats next is what were all about. We now whats going on in the evolving world of worjust as the nearly 500,000 people we employ each year. Connecting with us means getting the support, guidance, and opportunities needed to tae your career where you may have never imagined.
About elly¬Æ
At elly, were always thining about whats next and advising job seeers on new ways of woring to reach their full potential. In fact, were a leading advocate for temporary/nontraditional worstyles, because we believe they allow flexibility and tremendous growth opportunities that enable a better way to wor and live. Connecting great people with great companies is what we do best, and our employment opportunities span a wide variety of worstyles, sill levels, and industries around the world.
elly is an equal opportunity employer committed to employing a diverse worforce, including, but not limited to, minorities, females, individuals with disabilities, protected veterans, sexual orientation, gender identity. Equal Employment Opportunity is The Law.
#ellyGTS
]]</t>
  </si>
  <si>
    <t>elly
3.4</t>
  </si>
  <si>
    <t>elly Services is seeing a Provider Analytics Data Analyst for a leading hospital and health care company.
Job Title: Provider Analytics Data Analyst
Location: Chicago, IL
Type: Contract (W2)
Length: 7 months
Pay Rate: 43/HR
Immediate start!!
‚Ä¢ This role requires a unique blend of deep technical ability with regards to database sills, ETL systems and excellent visualization sills especially in Tableau, coupled with end customer white glove treatment.
‚Ä¢ Co-creation, definition &amp; delivery of major strategic projects will be the norm.
‚Ä¢ The role requires a highly resourceful individual with strong customer presence, self-motivation, and strong technical sills.
Essential Duties and Responsibilities:
‚Ä¢ Develop complex SQL Queries
‚Ä¢ Design and delivery of large-scale, high-performance data transformation and storage systems such as ETL using SSIS
‚Ä¢ Design and delivery of Analytics. Extract, transform and load with Teradata fastload
‚Ä¢ Wor heavily with Tableau and other visualization tools
‚Ä¢ Develop technical requirements based on business requirements
‚Ä¢ Define and manage the full development lifecycle to meet client needs
‚Ä¢ Willing to translate business requirements into technical architectures
Minimum Sills and Competencies:
‚Ä¢ Bachelor Degree.
‚Ä¢ 4+ years of demonstrated advance proficiency in SQL development methodologies, R and Python
‚Ä¢ Strong bacground in Relational Databases (Teradata, Microsoft SQL, Oracle) and strong ETL (Microsoft SSIS) experience
‚Ä¢ Experienced with automation in Python and/or R
‚Ä¢ Must possess effective verbal and written communication sills
‚Ä¢ Excellent consulting sills and the ability to wor effectively with clients and team members
‚Ä¢ Ability to translate business requirements into technical solutions
‚Ä¢ Proficient in Microsoft Office (Word, Excel, Outloo, PowerPoint)
‚Ä¢ 4-6 year experience using Tableau
‚Ä¢ 4-6 year experience using SSIS
‚Ä¢ 3 years experience in health care data statistical analysis
Desired Sills:
‚Ä¢ MBA, Master Data Management (MDM), MS in Computer Science or Information Systems, or other advanced technical degree
‚Ä¢ Extensive nowledge in Tableau and ETL in SSIS
‚Ä¢ Extensive nowledge in Tableau, R, Python and ETL in SSIS and other analytical tools
‚Ä¢ Health Insurance industry experience
‚Ä¢ Experience with project management
If this position is of interest to you please share your updated word profile at shai879@ellyservices.com and advise the best time and number at which you can be reached.
Shazneen Irani
Professional Technical Recruiter
elly Services, Inc.
shai879@ellyservices.com
ellyservices.com
Why elly¬Æ?
As a worer today, its up to you to tae charge of your career and loo for opportunities to learn, grow, and achieve your potential. Helping you find whats next is what were all about. We now whats going on in the evolving world of worjust as the nearly 500,000 people we employ each year. Connecting with us means getting the support, guidance, and opportunities needed to tae your career where you may have never imagined.
About elly¬Æ
At elly, were always thining about whats next and advising job seeers on new ways of woring to reach their full potential. In fact, were a leading advocate for temporary/nontraditional worstyles, because we believe they allow flexibility and tremendous growth opportunities that enable a better way to wor and live. Connecting great people with great companies is what we do best, and our employment opportunities span a wide variety of worstyles, sill levels, and industries around the world.
elly is an equal opportunity employer committed to employing a diverse worforce, including, but not limited to, minorities, females, individuals with disabilities, protected veterans, sexual orientation, gender identity. Equal Employment Opportunity is The Law.
#ellyGTS
]]</t>
  </si>
  <si>
    <t>Undertone stands alone among AdTech and ad networ businesses in its ability to address mareting objectives through Synchronized Digital Branding and extraordinarily creative treatments. We drive best in class results for clients through Undertones expansive rich media and video capabilities that are expressed across multiple channels and platforms, matching the consumer journey.
Undertones Data Management Service (UDMS) is a big data, cloud-based data-warehouse, dashboard and reporting environment. Do you want to help enable a data-driven organization? This is your opportunity to join a mission critical team, at an innovative company in an industry just beginning to harness the power of data.
As member of the Undertones UDMS Team, the Data Analyst drives value by providing provocative, differentiating analytics and insights. This position will support a wide variety of business intelligence efforts across Undertone while woring in a highly collaborative manner within multiple large, cloud-based data sources to identify insights and spearhead our next generation product offerings. Most importantly, you should love the data, woring with data, finding the nuance that leads to ey differentiation for the business and our customers. This is a high visibility analytics and consulting position requiring daily interaction with business users, data scientists, engineers and ey staeholders.
Job Responsibilities:
Wor with business teams to understand their analytical needs, including identifying critical metrics and PIs
Use analytical and problem-solving sills to deliver actionable insights to relevant decision maers
Develop rich interactive visualizations integrating various reporting components from multiple data sources
Use SQL, Tableau and other technologies to pull data from different bacend systems and product meaningful information and visualizations
Tae complicated problems and build simple framewors
Wor directly with users and management to gather requirements, provide status updates, and build good relationships and rapport
Profile and Experience:
A minimum of 2 year of a full-time data analytics experience, ideally in an Ad-tech company
A minimum of a Bachelors degree in Engineering, Mathematics, Business, or related field
Expert SQL coding sills against large data sets
Strong analytical sills, including the ability to mine data in order to draw meaningful conclusions
Strong oral and written communications sills
nowledge of Business Intelligence tools such as Tableau
Powered by JazzHR</t>
  </si>
  <si>
    <t>Overview:
TheBusiness Systems and Data Analyst will be responsible for assisting the US commercial business groups with data analysis, requirements definition and systems configuration. They will collaborate with the Master Data Management team on business intelligence reporting support and development.
Team and Leadership Functions
Identify vulnerabilities for inconsistent, inefficient or incorrect storage, aggregation and transmission of data. Communicate related riss to business and IT leadership.
Support business systems owners in maing logical and informed data decisions.
Build trust-based relationships with business and IT teams based on open communication and delivery of value-added solutions within established deadlines.
See and apply nowledge of CPG and beverage industry practices to design best in class solutions. Evaluate and quantify opportunities to leverage relevant 3rd party data streams for actionable intelligence and competitive advantage.
Investigate and educate staeholders on advanced technologies and data modelling practices. Engineer related solutions with support from the corporate IT groups.
Technical Functions
Become the expert in Business Technology systems and underlying data architecture. Build a detailed understanding of data flow, interdependencies and areas of opportunity. Participate in design discussions with corporate Master data, IT applications, IT Operations and Business Intelligence groups.
Create and improve Reports and Dashboards with direct input from business staeholders aligning with corporate IT standards and policies.
Perform ad hoc investigation and analysis in support of Business and IT leaders, arming them with ey insights to mae business critical decisions and initiate high ROI projects.
Thoroughly test systems changes prior to live deployment. Assist in the deployment process with timely communication and the development of training artifacts.
Administrative and Logistical functions
Configure and maintain business data for internal and 3rd party systems
Create detailed technical specifications and openly collaborate with all corporate IT technical groups in support of project initiatives
Act lie an owner. Proactively identify and promote opportunities to gain competitive advantage, improve efficiency, eliminate waste, and remove gaps in communication and understanding.
Minimum Requirements (Education, Experience, Qualifications, Sills, Abilities)
Bachelor's degree in Information Technology, Computer Science or related studies
4+ years‚Äô experience in a similar role with demonstrated accomplishment
Ability to communicate systems complexity in simplified terms verbally, visually, and in writing
Strong proficiency in SQL with an understanding of data architecture best practices
Favorable consideration for CPG industry and commercial operations experience
Highly motivated, self-directed, can quicly understand new business and technical concepts
Demonstrated experience in report development and BI Platforms; Qliview/QliSense experience is desirable
Detail oriented and meticulous when necessary paired with the ability to understand broader business context and strategic importance</t>
  </si>
  <si>
    <t>Mie's Hard Lemonade
2.8</t>
  </si>
  <si>
    <t>Overview
About Pulse8, Inc.
Pulse8 is an innovative Healthcare Analytics and Technology Company that delivers visibility and transparency for Ris Adjustment and Quality Management programs. We enable health plans and at-ris providers to achieve the greatest financial impact in the Health Insurance Exchange (HIX), Medicare Advantage, and Medicaid marets. By combining advanced analytic methodologies with extensive health plan experience, Pulse8 has developed a suite of uniquely pragmatic solutions that are revolutionizing ris adjustment. Pulse8's flexible business intelligence tools offer real-time visibility into member and provider activities so our clients can apply the most cost-effective and appropriate interventions for closing gaps in documentation, coding, and quality.
What's cool about woring for Pulse8? We're a close-nit team of Healthcare and Technology experts dedicated to helping people live longer, healthier lives. You'll get to help us design and build innovative solutions from the ground up and have the opportunity to do lots of interesting things in an entrepreneurial culture. We offer competitive benefits and much, much more!
Position Description
Healthcare Data Analyst will assist our team of data scientists, researchers, ris adjustment experts, and developers in implementation support, leading business cases for algorithm development and improvement, researching customer queries of analytics performance, creating requirements for new analytics and data products, and woring in tandem with our data teams in executing these requirements.
This is a remote position.
Responsibilities
Developing business cases and requirements for new products and current product enhancements
Leading customer requests for ad hoc reporting or research
Owning customer financial improvement modeling and engaging directly with current or new customers to update models
Leading research initiatives to monitor Pulse8's algorithm performance over time and recommend future enhancements
Collaborate with Pulse8 clinicians in outcomes, algorithm performance, and new product development
Develop customer presentations and reporting enhancements to streamline Pulse8 operations and support processes
Provide data support and subject matter expertise nowledge during implementation phase of customer onboarding
Qualifications
Academic and Professional Qualifications:
Bachelor's degree in a related field of study
4 to 6 years of experience analyzing and interpreting health care data
Experience supporting the development of scalable analytic and reporting solutions
Experience:
Minimum Essential nowledge / Sills:
4 to 6 years of experience analyzing and interpreting health care data
Experience supporting the development of scalable analytic and reporting solutions
Prior experience in healthcare industry specifically Medicaid
Experience with financial or operational modeling and concepts
Experience or degree in statistics, mathematics, finance, operational reporting or similar analytic field
Experience interacting with large amounts of healthcare data
Experience woring with clinical classification systems lie CDPS,CRG,ACG,ERG
Experience with SQL or SAS
Woring nowledge of statistics with ability/interest to become proficient
Proven technical, analytical and problem solving
Strong written and verbal communication
Professional and interpersonal
Self-initiative and leadership
Ability to wor within a team environment
Ability to interface with both external and internal personnel at all levels
Desired Sills:
Experience with Ris Adjustment models specifically Medicaid focused
Medicaid business analytics experience
Experience with business intelligence tools
Travel requirements:
No to minimal travel
Will travel to Annapolis, MD for new hire orientation and then all Pulse 8 employees attend two company summits per year in various locations.
Woring arrangements:
Monday through Friday or as defined by assignment requirements
Pulse8 is a stand-alone brand, fully owned by Allscripts, with its own C-level and senior leadership. When you wor for Pulse8, you get the advantages and benefits of woring with a large, public company with the innovative culture and direction and of a small, nimble company.
At Allscripts, our greatest strength comes from bringing together talented people with diverse perspectives to support the technology needs of 180,000 physicians, 1,500 hospitals and 10,000 post-acute organizations across the globe. Allscripts offers a comprehensive compensation and benefits pacage, including holidays, vacation, medical, dental, and vision insurance, company paid life insurance and retirement savings.
Allscripts' policy is to provide equal employment opportunity and affirmative action in all of its employment practices without regard to race, color, religion, sex, national origin, ancestry, marital status, protected veteran status, age, individuals with disabilities, sexual orientation or gender identity or expression or any other legally protected category. Applicants for North American based positions with Allscripts must be legally authorized to wor in the United States or Canada. Verification of employment eligibility will be required as a condition of hire.
#LI-ALL
From a "VEVRAA Federal Contractor" We request Priority Referral of Protected Veterans</t>
  </si>
  <si>
    <t>Job Description
Junior Data Analyst: Chicago, IL
Circle Logistics is looing for college graduates in analytical or insight-focused fields to join our business analytics team and employ their sills on a wide range of projects. The analyst will be responsible for gathering and interpreting data to develop operational tools and reports for both internal management and clients. Additional responsibilities include maintaining a strong grasp and current maret nowledge of shipping lanes, geography, and seasonality. Maintain, organize, and communicate as a project leader to ensure customer expectations, requirements, and timelines are met.
Prior to being placed on the team, you will be involved in an extensive, full-time, hands-on training program that will introduce you to the logistics industry and our operations here at Circle.
What will you do?
Serve as the point of contact for data-related requests and activities.
Design and present a variety of transportation and logistics-related data analyses for clients and internal teams.
Wor with external clients and internal co-worers to support and improve existing applications and process
Measure and analyze carrier lane history and performance.
Develop and assess metrics associated with load planning effectiveness.
Develop and assess account quality metrics - measurement and trending insights.
Monthly carrier scorecard reporting analysis.
Identify and analyze weely carrier performance and trends.
Assist with establishing prices for contracted customers.
Provide timely and accurate submission of bids, RFP‚Äôs, and projects
Trac, oversee, and own responsibility for all DEALS in Hubspot throughout the entire Deal‚Äôs lifecycle
Provide analytical feedbac with executives and staeholders to help define and document business needs and solutions.
What are we looing for?
College degree in Finance, Statistics, Computer Science, MIS, Economics, or similar.
Extensive nowledge of Microsoft Excel, Access.
Excellent quantitative, analytical, and reasoning sills.
Well-developed written &amp; oral communication and presentation sills.
Ability to identify processes, functions, and procedures requiring improvement, then develop and execute appropriate solutions.
Strong wor ethic with the capability to wor independently as well as on a team.
What's in it for you?
Part of a new, young, and growing team where your ideas will mae a difference.
Creative autonomy; the ability to start your own projects that add value.
Benefits - Health, Dental, Vision, and 401
Competitive salary bonuses.
On-site training and career development.
Room for advancement in a fast-growing company that promotes from within.
Casual dress code and Free Paring downtown!!</t>
  </si>
  <si>
    <t>Please mae sure to read the job posting in its entirety as it reflects both the University roles and responsibilities, followed by the specific description.
Department
20123 Obstetrics &amp; Gynecology
About the Unit
The Lindau Laboratory at the University of Chicago is an interdisciplinary, fast-paced laboratory performing human-level observational, interventional, health services, geospatial and agent-based modeling research motivated by a fundamental concern for the principle of justice in health and health care. Over the last three years, the lab has grown rapidly in the number, complexity and size of our data assets; the number and span of our internal and external collaborations; and in our primary data sharing activities, including dissemination of and technical support for more than 100 custom datasets created for consumers of our urban built asset data. The Lab, funded predominantly by agencies of the U.S. Department of Health and Human Services along with private philanthropy currently employs about 15 full and part-time researchers across disciplines including epidemiology, gerontology, anthropology, public health, and health care communications. The lab routinely collaborates across disciplines, University of Chicago units, and with investigators at other institutions including experts in the fields of computer science, design, architecture, psychology, public health and other medical and social science fields. In addition to her scholarly wor, Dr. Lindau is a practicing gynecologist with specialized expertise in prevalence, prevention and treatment of sexual disorders in women. The wor of the lab focuses in two main areas: 1) urban health and population health improvement, with a particular concern for people living in high-poverty communities and; 2) preservation and treatment of female sexuality in the context of aging, cancer and other common diseases. The two main areas of wor include the South Side Health and Vitality Studies (SSHVS) and the Program in Integrative Sexual Medicine (PRISM). SSHVS is a well-established collaborative effort between university researchers and community members that aims to understand how community assets and information and communication technologies can be used to improve health and vitality.
Job Family
Research
Responsible for all aspects of research projects and research facilities. Plans and conducts clinical and non-clinical research; facilitates and monitors daily activities of clinical trials or research projects. Directs engineering and technical support activities to develop and maintain tools and computational methods needed to gather and analyze data.
Career Trac and Job Level
Bioinformatics
Responsible for developing methods and software tools to analyze and interpret biological data.
P2: Requires nowledge and experience in own discipline; still acquiring higher-level nowledge and sills. Builds nowledge of the organization, processes and customers. Solves a range of straightforward problems. Analyzes possible solutions using standard procedures. Receives a moderate level of guidance and direction.
Role Impact
Individual Contributor
Responsibilities
The job administers programs and support all phases of bioinformatics activities by helping devise or modify procedures to solve complex problems.
1) Participates in creating data algorithms and specialized computer software to identify and classify components of a biological system (i.e. DNA and protein sequences)., 2) Applies basic application of computational tools and information technology to gather, analyze and visualize data in biology and biomedical research, 3) Interprets data analysis of high throughput genomics, proteomics and genetic data., 4) Plans own resources to implement or modify existing web-based bioinformatics tools, 5) Performs other related wor as needed.
Unit-specific Responsibilities
1) Data analysis and data management: Perform, with support of a team of PhD and masters-level analysts, advanced analytic tass to accomplish the scientific aims of the lab's research.
2) Conduct statistical analyses; demonstrated proficiency in descriptive, multivariable, and/or other advanced analyses using large datasets (experience with longitudinal data an asset); duplicate analyses as part of the lab's quality assurance protocol.
3) Independently create, prepare, and manage databases and prepare datasets for analysis.
4) Draft presentations and manuscripts for the purposes of presentation at scientific meetings and publication in peer-reviewed literature.
5) Research support: Support ongoing research projects in the lab.
6) Assist with ongoing data monitoring tass, including data preparation and reporting, through creation of reports.
7) Contribute to survey development tass, including questionnaire design and logic, and protocol development.
8) Perform literature reviews.
Unit-preferred competencies
1) Organization Sills.
2) Problem-solving.
3)Collaboration Sills.
4) Attention to detail.
5) Ability to wor autonomously.
Education, Experience, and Certifications
Minimum requirements include a college or university degree in related field.
Minimum requirements include nowledge and sills developed through 2-5 years of wor experience in a related job discipline.
Preferred Qualifications
Education
1) Advanced degree in related field (Research, Data Analysis, Public Health)
Experience
1) 2+ years of relevant research experience
2) Critical thining/problem solving experience
3) Strong analytic and data management experience
4) Proficiency in STATA or R required; GIS experience a plus
5) Expertise in epidemiology, social science, populations studies, and/or community health
6) Experience in NIH grant-writing, manuscript writing, oral presentation at scientific meetings and implementing human subjects protocols
7) Proven expert level proficiency in Microsoft Word, Excel, PowerPoint, and scientific search engines
8) Experience woring in a fast-paced, multidisciplinary environment
9) Excellent organization and verbal and written communication experience, as well as past ability to wor effectively with people from many bacgrounds
10) Experience in woring with sensitive subject matter and maintaining strict confidentiality regarding research subjects and patients
Required Documents
1) Cover Letter
2) Resume
NOTE: When applying, all required documents MUST be uploaded under the Resume/CV section of the application
FLSA Status
Exempt
Pay Frequency
Monthly
Pay Grade
Depends on Qualifications
Scheduled Weely Hours
40
Benefits Eligible
Yes
Drug Test Required
No
Health Screen Required
No
Motor Vehicle Record Inquiry Required
No
Posting Date
2020-05-04-07:00
Remove from Posting On or Before
2020-11-04-08:00
Posting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Staff Job seeers in need of a reasonable accommodation to complete the application process should call 773-702-5800 or submit a request via Applicant Inquiry Form.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</si>
  <si>
    <t>Role: Product Data Analyst
Location: Chicago, IL (Remote to start)
Type: 6-Month Contract-to-Hire
Start: ASAP
*Sorry, no 3rd Party Vendors/No C2C/No Sponsorship**
Summary:
The Product Analyst role will function as a ey contributor in the Product organization and will be responsible for supporting multiple cross functional Agile teams through Product functions that span the spectrum from ideation-strategizing to execution-delivery and everything in between. This Analyst will be responsible for diving into various data sources, including web and app clicstream data and transaction-level raw data to uncover opportunities that will enhance the customer experience on the digital properties. This Analyst will also be responsible for assisting in the creation and analysis of a/b tests and for measuring the impact and performance of new Product initiatives.
Essential Functions:
Synthesize data from our web analytics tools and data-lae into actionable insights about our audience and shopper behavior. Clearly communicate these recommendations to internal staeholders and senior leadership.
Determine the relevant data sources applicable to the business question and diligently verify the data quality and accuracy of the results.
Partner with Product teams to determine project PIs to collect and measure success and develop a testing plan to effectively measure new initiatives.
Wor with developers and technical analysts provide tracing requirements and QA tracing implementation.
Create intuitive, interactive dashboards to enable the team and business with critical metrics, with a focus on data automation, anomaly detection, and baseline engagement areas.
Champion the needs of the customer and business goals throughout the execution of a project.
Must organize with independence, develop a strong understanding of our customers, manage multiple concurrent projects, and identify and lead data solutions.
Partner with IT on tracing, testing &amp; implementation plans.
Proactively identify data issues and wor with internal partners to understand options and execute solutions.
Develop metrics to measure success of program features, analyze results, and partner across the organization to develop action plans and enhancement recommendations.
Qualifications:
Bachelor's Degree
Direct experience in a digital environment in a relevant capacity
2+ years overall relevant experience
1+ years digital analytics experience
Strong analytical, prioritizing, interpersonal, problem-solving, presentation, &amp; planning sills
Strong verbal and written communication sills
Demonstrated collaborative sills and ability to wor well within a team
Ability to manage multiple projects in various phases of ideation, execution, or delivery
Ability to wor with and influence peers and senior management
Ability to wor in a fast-paced and deadline-oriented environment
Self-motivated with critical attention to detail, deadlines and reporting
Experience with agile development
Data driven mindset and trac record
Sills:
Digital analytics tools such as Google Analytics (preferred) or Adobe Analytics.
Data visualization sills such as Google Data Studio (preferred), Power BI, or Tableau
A/B testing tools and concepts such as Optimizely or Adobe Target
Abilities:
Can organize and analyze large, varied sets of data and distill into actionable insights
Eagerness to learn and a thirst for discovery and answers
Active listener with the ability to as the right questions to understand the business problem and identity the analysis approach
A team player with a positive attitude and enthusiasm for our team's mission
Education:
Bachelor's degree</t>
  </si>
  <si>
    <t>esarWeb is an industry leading software solutions providers as well as an IT training provider for over a decade now.
Job Description
Eligibility Criteria
Bachelor's or master‚Äôs degree in Computer Science or related subject.
Candidates who are authorized to wor in US.
0-1 years‚Äô experience of Data Analyst
Required Sills
Candidate having Analytical sills with core experience
Role involves developing queries from MySQL.
nowledge of SQL, Excel or similar applications is mandatory.
Expertise in MySQL &amp; related querying languages.
Expertise in Excel and advance excel sills
Should have experience in Reporting and business analytics.
Must have experience in MSBI (SSIS, SSRS, SSAS).
SQL server and Data Warehousing
Very strong experience in TSQL
SQL Store procedures,
Data analysis
Extensive experience to perform Data Analysis Activities
Designs Data Architectures
Responsibilities
Write efficient T-SQL.
ETL using Bul Insert, SSIS.
Performance Tuning and Optimization using native monitoring and troubleshooting tools.
Job Types: Full-time, Contract
Salary: 35.00 - 55.00 per hour</t>
  </si>
  <si>
    <t>esarWeb</t>
  </si>
  <si>
    <t>Job Description
Title: Data Analyst I
Location: Option to wor on-site in Downers Grove, IL or Chicago, IL
Description: Performs data collection, analysis, validation and reporting. Designs, tests, and documents processes, SQL queries, and stored procedures. Strong analytical and organizational sills also essential. 0 - 2 years experience
Notes From the Manager:
-Excel Wizard (Advanced to Expert level) -Low level Data Analyst, no SQL required -Able to perform pivot tables, functions, formulas, v-looups, pivot reporting, macros, micros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‚ÄúBest Staffing Firm to Temp For‚Äù by Staffing Industry Analysts in 2019, 2018, 2017, 2015 and 2014.</t>
  </si>
  <si>
    <t>Job Description
Possible Contract to Hire!
Performs data collection, analysis, validation and reporting. Designs, tests, and documents processes, SQL queries, and stored procedures. Strong analytical and organizational sills also essential. 0 - 2 years experience
Low level Data Analyst, no SQL required -Possible contract to hire, no guarantees -Able to perform pivot tables, functions, formulas, v-looups, pivot reporting, macros, micros
This individual will be organizing, comparing, analyzing data. They will receive a report from a 3rd party and then compare that report to the client's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SECOND OPTIONAL LOCATION YOU CAN WOR IS: 7050 W 71st St, Chicago, IL 60638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‚ÄúBest Staffing Firm to Temp For‚Äù by Staffing Industry Analysts in 2019, 2018, 2017, 2015 and 2014.</t>
  </si>
  <si>
    <t>Associate Mareting Data Analyst</t>
  </si>
  <si>
    <t>Job Description
Company Description
Do you want beneficial technologies being shaped by your ideas? Whether in the areas of mobility solutions, consumer goods, industrial technology or energy and building technology - with us, you will have the chance to improve quality of life all across the globe. Welcome to Bosch!
Job Description
The Associate Mareting Data Analyst will support price setup and maintenance activities to competitively achieve margin targets. This role also wors with the catalog team to understand customer data requirements and deliver product information (PIES) and application data (ACES).
ey Responsibilities:
Perform timely and accurate price setup and maintenance, including annual price rounds.
Monitor department inbox for price or data inquiries. Research and respond.
Assist with catalog data delivery and perform quality checs with data receivers.
Regularly measure data receiver satisfaction to identify improvement opportunities.
Participate in team meetings and nowledge sessions to exchange ideas that advance the department, such as data automation or implementation of new processes and tools.
Qualifications
Bachelor's degree in Accounting, Finance, or Mareting required; MBA strongly preferred.
0-2 years of experience in mareting or sales.
Experience from manufacturing or consumer goods industry strongly preferred.
Excellent analytical sills and ability come up with new and creative solutions.
Excellent verbal and written communication sills.
Advanced MS Excel experience; must be proficient with other MS Office tools. SAP preferred
This position is for U.S. wor authorized individuals only. Sponsorship for wor authorization is not available.
Additional Information
It is the policy of Bosch to provide Equal Employment Opportunities to all individuals based on merit, qualifications and abilities. Bosch does not discriminate in employment opportunities or practices on the basis of race, color, religion, gender (including pregnancy), national origin, age or any other characteristics as protected by law.</t>
  </si>
  <si>
    <t>Passionate about maing a difference in the world of cancer genomics?With the advent of genomic sequencing, we can finally decode and process our genetic maeup. We now have more data than ever before but industrial researchers don't have the infrastructure or expertise to mae sense of this data. We're on a mission to connect an entire ecosystem to redefine how genomic and clinical data is used for evidence-based medicine.We are seeing a highly motivated and capable data analyst to help our clients wor with the complex and nuanced data associated with real-world cancer treatment. The data analysts on the Outsights team own the analytical translation of Tempus data to the world of our pharma clients--the analysts on this team are expert communicators of our data model, savvy with SQL and R/python for doing data transformations to mae the data usable for our clients, and are the in-house experts on what clients want when they wor with our data.What you'll do* Communicate ey aspects of the Tempus dataset to clients, and answer questions about the data structure, collection practices, etc.* Analyze client datasets for scientific opportunities, quality issues, etc.* Reformat and visualize data for clients to help speed up their time to doing analysis on the data* Distill client feedbac on data and product needs, and bring bac to appropriate in-house teams* Operate data delivery infrastructure, managing the data publication process and surfacing issues in real time* As opportunity and sill sets allow, contribute to the core codebase at Tempus, building out data checs, visualizations, validations processes, etc.Requirements:* 1-2 years of post-grad experience in either business analytics or consulting. Healthcare bacground is a plus.* Strong data manipulation and analysis sills in SQL; experience or willingness to learn R/python* Excel and Powerpoint savvy* Ability to tacle large, ambiguous problems* Strong communication and presentation sills* Self-starter* Organized and able to effectively balance priorities* Ability to develop and maintain strong relationships with external staeholders and across internal departments (legal, business development, operations, product, etc.)</t>
  </si>
  <si>
    <t>Wor. Serve. Thrive.Imagine a place where your talent can mae a meaningful difference in peoples' lives. Woring at Feeding America is a uniquely rewarding experience in which our employees wor together as vital parts of a much larger mission. We are innovative, mission-focused, diverse, collaborative, values-driven and focused on results.We are a national, nonprofit organization and the nation's leading domestic hunger-relief charity. Located in the heart of downtown Chicago, our mission is to feed America's hungry through a nationwide networ of member food bans and engage our country in the fight to end hunger.The OpportunityWor directly with ey Supply Chain donors and to identify donation opportunities through multi-layered program evaluation. Provide robust program analytics to assist members and FANO donor reps with identifying disconnections, additional growth opportunities, and capacity building programs.Responsibilities:* Supports the continued growth of ey Supply Chain donor partners through program analytics, report generation and trend analysis. Identifies and provides solutions for donor and food ban program disconnects.* Wors directly with ey donors to troubleshoot service level issues and provide daily support to food bans.* Develops and manages communications on program performance to ey donors on monthly basis (including store / warehouse level program reporting, ey exceptions, areas for intervention, customized reports, etc.).* Supports the continued development and refinement of Supply Chain program strategy through data management and analysis. Strategy to focus on: a) identifying areas of program underperformance, b) identifying major opportunities for new growth, and c) creating insight as to how to capture incremental value from both scenarios.* Generates quarterly updates for senior level audiences (both internal and external) on performance of programs.* Wor with all staeholders to ensure data reporting is standardized across the networ; recommends and implements improvements in reporting/tracing process or tools.* Produce routine and ad-hoc reports for various staeholders.* Summarizes pound/metrics performance data to help drive action.* Collaborate with others to identify ey metrics and assists with annual target setting.* Support team in strategic analysis, especially as it relates to data queries and synthesis of information to form conclusions and drive action.* Create ad-hoc quantitative summaries and tableau designs for all staeholders across the networ.* Drive change with thought leadership around information flow, systems and related process improvements.* Lead process mapping sessions and develop process documentation and SOPs as needed.* Support technology organizational vision to optimize data analysis and reporting capabilities.Requirements:* BA/BS in statistics and/or research or relevant experience* 3+ years in developing quantitative models with large data sets, preferable in a research-based environment* 3+ years' experience woring with databases and manipulation of dataFoundational Requirements* Committed to organizational mission of ending hunger.* Diversity, Equity and Inclusion - Committed to a worplace that values different bacgrounds and life experiences and allows everyone to bring their authentic self to wor. Builds equity into structures, systems and processes for our employees and the communities we serve.Required Leadership Competencies* Communicates Effectively - Ability to communicate both orally and in writing with clarity and precision with internal and external constituents.* Understands Our Business - Ability to translate supply chain process's and practices to a non-profit, networed model.* Collaborates Internally and Externally - Ability to identify internal FANO staeholders, networ staeholders, and donor staeholders and manages differing expectations with tact.* Operates with Integrity - Sees to understand what is in the best interest of the people we serve, and drives wor accordingly.Required Technical Competencies and Experience* Strong conflict resolution sills.* Strong acumen in MS Office applications, particularly Access, Excel, PowerPoint and Tableau.Feeding America embraces a philosophy that recognizes and values diversity. Our goal is to attract, develop, retain and promote a talented diverse worforce in a culture where all employees will contribute to their fullest potential.</t>
  </si>
  <si>
    <t>Job Description
Data Analyst
Duration: 6+ month contract
Location: Chicago, IL
***MUST HAVE STRONG TABLEAU AND SQL SILLS***
Duties and Responsibilities:
Creates specifications for reports and analysis based on business needs and required or available data elements.
May provide consultation to users and lead cross-functional teams to address business issues.
Produces datasets and reports for analysis using system reporting tools.
May perform research and assists in analyzing financial and health data, including medical algorithms to determine health care expenditures, medical and economic outcomes, and cost containment strategies.
Analyzes complex business problems and issues using data from internal and external sources to provide insight to decision-maers.
Identifies and interprets trends and patterns in datasets to locate influences.
Qualifications:
Bachelor‚Äôs Degree and 5 years‚Äô experience in health care data statistical analysis OR 7 years‚Äô experience in healthcare data statistical analysis.
3 years‚Äô experience in data analysis and information reporting relating to healthcare data
Ability to query and analyze large sets of complex healthcare data and 4 years‚Äô experience using Structured Query Language (SQL)
Ability to derive insights from complex data for presentation and decision maing
Experience with data visualization tools Tableau, MicroStategy or similar
Verify accuracy of reports and provide insights.
Demonstrated best practices and nowledge of internal or external business issues to improve products or services
Ability to independently solve complex problems
Ability to wor independently with minimal guidance
Ability to serve as a resource for colleagues with less experience; may direct the wor of other staff members.
Experience with visualization tool Tableau or similar highly preferred
Experience authoring/maintaining SAS for complex reporting purposes
Experience or exposure to clinical data integration
Ability to provide subject matter expertise on healthcare/insurance industry
Expertise in business analysis process flows, facilitation, requirements gathering, testing software systems, etc.
Proficient creating and leveraging complex pivot tables
Financial analysis related to provider and facility data
Company Description
Founded in 1994 as Computer Resource Solutions, The CRS Group is a privately held company with offices in Itasca, IL and downtown Chicago. CRSG provides staffing solutions to Fortune 500 companies by successfully managing their IT contingent worforce needs. We expanded our offerings to extend that same high-quality service to other business needs, including creative, mareting, finance, legal and HR.</t>
  </si>
  <si>
    <t>Client is seeing to add a Data Analyst to staff the Enterprise Data Services team reporting to the Life and Health Enterprise Services Delivery Leader. This position is responsible for the development and maintenance of data warehouse and analytical environments to support financial, management and statutory reporting requirements along with enhancing and facilitating corporate decision-maing capabilities. Position Responsibilities middot Independently wor with business customers and members of the EDS team to create solutions that support reporting, analytic and warehouse needs using the appropriate platforms and tools. middot Analyze business requirements and wor with client areas to produce functional specifications for use as reference in creation of reporting and analytical solutions. middot Perform the first level of testing for a new andor enhanced functionality and provide support for user acceptance testing. middot Analyze source data to understand relationships and determine business rules. middot Assist in designing the data warehouse and assure that data is stored and maintained in consistent formats. middot Create source to target mapping documents to transform the source data into the target warehouse and test final transformations. middot Develop andor maintain relationships with business customers to identify and acquire additional data sources to incorporate into the warehouse. middot Train and assist users with retrieving data from the warehouse. middot Provide guidance in the creation of reporting and analytical solutions. Position Qualifications middot Requires a bachelorrsquos degree or equivalent certifications in technical system design. middot 4+ years of experience developing data warehouse solutions preferably within the insurance industry. middot Sound understanding of data warehouse best practices, relational data structures and dimensional data modeling. middot Strong nowledge of current relational database and big data software and query concepts middot Advanced SQL sills middot Experience supporting large scale Enterprise Data Warehouses middot Ability to analyze and solve complex problems and to wor independently on multiple tass middot Must be able to communicate effectively verbally and in writing with technical and non-technical associates About the Company Peterson Technology Partners (PTP) httpptechpartners.com has been Chicago's premier Information Technology (IT) staffing, consulting, and recruiting firm for over 22+ years. Named after Chicago's historic Peterson Avenue, PTP has built its reputation by developing lasting relationships, leading digital transformation, and inspiring technical innovation throughout Chicagoland. Based in Par Ridge, IL, PTP's 250+ employees have a narrow focus on a single maret (Chicago) and expertise in 4 innovative technical areas Artificial IntelligenceMachine LearningData Science RoboticsRobotic Process Automation (RPA) CyberDataInformation Security DevOpsDevSecOps PTP httpswww.ptechpartners.comblog exists to ensure that all of our partners (clients and candidates alie) mae the best hiring and career decisions. Connect LinedIn httpslinedin.comcompanypeterson-technology-partners Faceboo httpswww.faceboo.comPetersonTechnologyPartners Twitter httpstwitter.comPTPChicago YouTube httpswww.youtube.comchannelUC2RbatuBB1G86fmD1wp8PA All Social Lins httpsallmylins.comptpchicago Review Google httpsgoo.glmapsWAM3m8YPxtn Glassdoor httpswww.glassdoor.comOverviewWoring-at-Peterson-Technology-Partners-EIIE714978.11,39.htm Yelp httpswww.yelp.combizpeterson-technology-partners-par-ridge All Review Lins httpsallmylins.comptpchicago Listen iTunes httpspodcasts.apple.comuspodcastrecruiters-get-real-it-career-questions-tech-job-tipsid1486245664 Spotify httpsopen.spotify.comshow1YneryOs3bQEjsH8JGh374 Stitcher httpswww.stitcher.compodcastmatty-bv3recruiters-get-real-it-career-questions-tech-job-tips-and All Podcast Lins httpsallmylins.comrecruitersgetrealpodcast Apply Stac Overflow httpsstacoverflow.comjobscompaniespeterson-technology-partners Dice ..company10123255 LinedIn httpswww.linedin.comcompanypeterson-technology-partnersjobs?viewAsMembertrue Glassdoor httpswww.glassdoor.comJobsPeterson-Technology-Partners-Jobs-E714978.htm All Job Openings httpbit.lyPTPChicagoJobs</t>
  </si>
  <si>
    <t>Par Ridge, IL</t>
  </si>
  <si>
    <t>Address:111 W Monroe - 115 S LaSalleJob Family Group:Data Analytics &amp; ReportingData AnalystThe Data Analyst will partner with management and business partners to support the development, and implementation of advanced data and analytical solutions that drive measurable business outcomes and create a distinctive customer experience. In this role, you will collaborate with senior management to dissect business problems, conduct research and analysis, structure data and build end-to-end analytical solutions woring with multiple groups.This role will also assist to design, develop, and maintain analytical dashboards and adhoc solutions to support business driven decisions. This includes preparation and investigation of data woring closely with the Data Governance and Technology teams and supporting multiple lines of business across the enterprise to help them achieve their objectives. This role also needs to tae ownership of data, act as SME and developing automated data quality checs to mae sure quality data is provided for business consumption.ey Responsibilities* Collect business partner requirements, data gathering, integration and enrichment* Import/Clean/Transform/Validate/Model data with the purpose of understanding and drawing conclusions from data* Build/design data input and data collection mechanisms* Perform data related activities, including data extraction/profiling/ cleansing/deduplication/ standardization/conversion/ transformation/data mining/reporting;* Conduct research/data analysis/ implementation for projects* Lead projects to wor with technology teams to implement the solutionsBasic Qualifications:* University degree in Computer Science, Computer Applications, Information Technology, Information Systems, Engineering (any) or at least 2 years of experience in the job offered, as Software Engineer, Programmer, Data Modeler, Data Architect, Reporting Analyst, Application Developer, Systems Analyst, or related IT position* Experience conducting data analysis, configuration, and report solutions* Experience designing, implementing, and supporting data management solutions including building curated datasets for analytics and reporting* Experience woring with technologies including Hadoop, Tableau, Spotfire, ETL, Talend, Datameer, Netezza or AWS* Experience in Software development and Data Management* Strong sills in programming using SQL, Datameer, ETL tools, Python and/or R preferred* nowledge of Data quality and Metadata tools and processes with exposure to Data GovernanceSills* Demonstrates solid communication sills (both written and verbal)* Shows strong nowledge technical sills, with proven record of building solutions to complex problems* Exhibits advanced critical thining sills, integrative sills and creativity to drive innovation* Demonstrates ability to build a good fact base, apply sound reasoning, and generate relevant recommendations that get implemented and lead to business success* Able to wor highly independently and manage multiple priorities in an agile fast paced environment* Demonstrates strong attention to detail and a high level of due diligenceConsults on analytical solutions to understand, analyze, and synthesize requirements, goals and objectives relative to data and business intelligence needs and to enable high-quality, fact-based business decisions to drive better business outcomes. Provides advice on the configuration, functionality, applicability, and usability of data management, data analytics, and data visualization technology solutions. Supports the development of the strategy and roadmap for data quality and data analytics, data modeling, reporting, business intelligence, and the design and development of sophisticated decision support tools.Qualifications:* Builds effective relationships with internal/external staeholders.* Leads/participates in the design, implementation and management of new analytics &amp; reporting solutions.* Designs, develops, and implements innovative analytical solutions.* Designs and produces regular and ad-hoc reports, and dashboards.* Breas down strategic problems, and analyses data and information to provide subject matter insights and recommendations.* Structures and assembles data into multi-dimensions with various granularities (e.g., demographics, customers, products, transactions).* Monitors and tracs tool performance, user acceptance testing, and addresses any issues.* Integrates information from multiple sources to enable more efficient processes, enhanced analysis and/or streamlined reporting.* Designs, develops, and implements innovative analytical solutions.* Designs and produces regular and ad-hoc reports, and dashboards.* Builds reports and visualizations to effectively communicate data driven insights to users for a variety of audiences e.g. visualization solutions of data into reports, graphics, dashboards to illustrate facts, trends, and insights.* Develops solutions and maes recommendations based on an understanding of the business strategy and staeholder needs.* Supports development and execution of strategic analytics &amp; reporting initiatives in collaboration with internal and external staeholders.* Analyzes data and information to provide subject-matter insights and recommendations.* Develops tools and delivers training programs for use of reporting tools and self-serve analytics by non-analytical end users; may include delivery of training to audiences.* Documents and maintain operational procedures and processes relating to analytical and reporting processes.* Builds effective relationships with internal/external staeholders.* Collaborates with internal and external staeholders in order to deliver on business objectives.* Focus is primarily on business/group within BMO; may have broader, enterprise-wide focus.* Exercises judgment to identify, diagnose, and solve problems within given rules.* Wors independently on a range of complex tass, which may include unique situations.* Broader wor or accountabilities may be assigned as needed.* Typically between 4 - 6 years of relevant experience and post-secondary degree in related field of study or an equivalent combination of education and experience.* nowledge and experience in data preparation, data analysis, and statistical tool sets including but not limited to Spotfire, Tableau, SQL, SAS, R, Python, ETL tools, JIRA- Very good.* Technical proficiency gained through education and/or business experience.* Verbal &amp; written communication sills - In-depth.* Collaboration &amp; team sills - In-depth.* Analytical and problem solving sills - In-depth.* Influence sills - In-depth.* Data driven decision maing - In-depth.We're here to helpAt BMO Harris Ban we are driven by a shared Purpose: Boldly Grow the Good in business and life. It calls on us to create lasting, positive change for our customers, our communities and our people. By woring together, innovating and pushing boundaries, we transform lives and businesses, and power economic growth around the world.As a member of the BMO Harris Ban team you are valued, respected and heard, and you have more ways to grow and mae an impact. We strive to help you mae an impact from day one - for yourself and our customers. We'll support you with the tools and resources you need to reach new milestones, as you help our customers reach theirs. From in-depth training and coaching, to manager support and networ-building opportunities, we'll help you gain valuable experience, and broaden your sillset.To find out more visit us at https://bmoharriscareers.com.BMO Harris Ban is committed to an inclusive, equitable and accessible worplace. By learning from each other's differences, we gain strength through our people and our perspectives. BMO Harris Ban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taing part in all aspects of the selection process. To request accommodation, please contact your recruiter.</t>
  </si>
  <si>
    <t>J.P. Morgan, Ban of America, U.S. Ban</t>
  </si>
  <si>
    <t>Great Excel nowledgePerforms data collection, analysis, validation and reporting. Designs, tests, and documents processes, SQL queries, and stored procedures. Strong analytical and organizational sills also essential. 0 - 2 years experience
-Excel Wizard (Advanced to Expert level)
-Low level Data Analyst, no SQL required
-Possible contract to hire, no guarantees
-Able to perform pivot tables, functions, formulas, v-looups, pivot reporting, macros, micros
This individual will be organizing, comparing, analyzing data. They will receive a report from a 3rd party and then compare that report to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t>
  </si>
  <si>
    <t>Qualifications* Bachelor's degree in Accounting, Finance, or Mareting required; MBA strongly preferred.* 0-2 years of experience in mareting or sales.* Experience from manufacturing or consumer goods industry strongly preferred.* Excellent analytical sills and ability come up with new and creative solutions.* Excellent verbal and written communication sills.* Advanced MS Excel experience; must be proficient with other MS Office tools. SAP preferred* This position is for U.S. wor authorized individuals only. Sponsorship for wor authorization is not available.</t>
  </si>
  <si>
    <t>Stanley Blac &amp; Decer, Milwauee Tool</t>
  </si>
  <si>
    <t>Chicago Public Schools (CPS) is the third largest school district in the United States, serving over 350,000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mae three commitments to our students, their families and all Chicagoans: academic progress, financial stability and integrity. Six core values are embedded within these commitments - student centered, whole child, equity, academic excellence, community partnership and continuous learning.Reporting to the Director of Compliance &amp; Training in the Office of Student Protections and Title IX, which now includes the Equal Opportunity Compliance Office, the Data Analyst is responsible for managing the collection, evaluation, and reporting of data to ensure that our protection processes and responses are in line with district compliance standards.The Data Analyst will be held accountable for the following responsibilities:* Understand data to extract information aligned to business requirements;* Perform analysis on complex data sets to provide relevant and actionable information;* Evaluate data for integrity and consistency;* Identify anomalies in data to trace the source of inaccuracies;* Identify data trends to recommend best practices and process improvements;* Summarize data to provide topline reports and graphic representation through dashboards and presentations;* Develop, implement, and manage data collection systems and other strategies to optimize data collection efficiency and data quality;* Continuously locate and define new process improvement opportunities for the collection and reporting of data;* Partner with subject matter experts to identify additional data needs; and* Performs additional ad hoc duties as assigned.Type of Education Required:* Bachelor's degree from an accredited college or university.* Master's degree a plus.Type of Experience Required:* Minimum of 3-5 years of data mining and data analysis experiencenowledge, Sills and Abilities:* Expertise in applying a variety of statistical techniques to interpret and analyze data;* Expert user of Microsoft and Google office suites;* Ability to write advanced queries and produce reports;* Ability to acquire data from primary or secondary data sources;* Ability to maintain databases;* Ability to create pivot tables;* Strong analytical, organizational, and communication sills;* Refined judgement with the ability to manage highly sensitive and confidential information.* Ability to bring projects to a close with minimal supervision;* Ability to wor in a fast paced environment, respond immediately to multiple constituencies, and meet continuous critical deadlines;* Ability to build relationships, establish collaborative partnerships, and wor with a wide range of constituencies with diplomacy and tact;* Silled multi-taser and excellent time manager;* Ability to simultaneously achieve multiple goals and manage multiple projects; and* Excellent attention to detail and the ability to produce consistent high-quality wor;Residency Requirement:As a condition of employment with the Chicago Public Schools (CPS), employees are required to live within the geographic boundaries of the City of Chicago within six months of their CPS hire date and maintain residency throughout their employment with the district.'255951</t>
  </si>
  <si>
    <t>Overview
The Data Integrity team is primarily responsible for the creation and stewardship of Security data and analytics calculations for all of Guggenheim Partners Investment Management. The Data Integrity Analyst sits on this team which is part of Operations and based in the Chicago office.
Responsibilities
Daily assessment of the Data Integrity Group's suite of quality control reports, including but not limited to: factor and coupon validation, new issuance Bloomberg checs, missing issuers, asset class sector checs, and security ticer chec.
Update and recalculate principal and income projections.
Produce monthly external reporting for the Data Integrity Group.
Perform daily NRSRO credit ratings reviews and updates.
Perform daily ESG (Environmental, Social, Governance) ratings reviews and updates.
Monitor security data flow across the ris management system, the portfolio accounting system, the order management system, the option trading system, and the data warehouse to ensure consistent and accurate information is used across the firm.
Review and interpret fixed income analytics, identifying and documenting outliers.
Timely response to queries affecting both the ris management system and the accounting system.
Update and review fixed income cash flows, ensuring that the resulting bond analytics are within reasonable expectations of the portfolio trading des and trading group.
Consult management on how to develop continued incremental improvement and increased efficiencies across Operations.
Assist other members of the team with special projects and respond to internal/external ad hoc requests
Qualifications
Undergraduate degree and at least 1 year of fixed income and/or middle office experience
Thorough understanding of fixed income securities, including structured products
Ability to wor on a team to create processes and influence change
Aptitude for quantitative analytics
Demonstrated commitment to teamwor and client service
Communicate and prioritize effectively
Extensive Excel proficiency and nowledge/use of Microsoft products
Completion of the CFA Level 1 exam is a plus, but not required
What You Can Expect From Us
Collaborative environment, with honest and direct interactions
Opportunity to develop, grow, and learn the broader business
Health and wellness programs through comprehensive and competitive benefits pacage
Modern, conveniently-located facilities
Community and corporate citizenship through volunteer time off and matching gift programs
Guggenheim Guiding Principles
Stewardship, Integrity, Excellence, Innovation, Entrepreneurship, Talent
About the Firm
About Guggenheim Investments
Guggenheim Investments is the global asset management and investment advisory division of Guggenheim Partners, with expertise in fixed income, equity, and alternative strategies. We focus on the return and ris needs of insurance companies, corporate and public pension funds, sovereign wealth funds, endowments and foundations, consultants, wealth managers, and high-net-worth investors. Our team of investment professionals performs rigorous research to understand maret trends and identify undervalued opportunities in areas that are often complex and underfollowed. This approach to investment management has enabled us to deliver innovative strategies providing diversification opportunities and attractive long-term results.
PI121453866</t>
  </si>
  <si>
    <t>OverviewThe Data Integrity team is primarily responsible for the creation and stewardship of Security data and analytics calculations for all of Guggenheim Partners Investment Management. The Data Integrity Analyst sits on this team which is part of Operations and based in the Chicago office.Responsibilities* Daily assessment of the Data Integrity Group's suite of quality control reports, including but not limited to: factor and coupon validation, new issuance Bloomberg checs, missing issuers, asset class sector checs, and security ticer chec.* Update and recalculate principal and income projections.* Produce monthly external reporting for the Data Integrity Group.* Perform daily NRSRO credit ratings reviews and updates.* Perform daily ESG (Environmental, Social, Governance) ratings reviews and updates.* Monitor security data flow across the ris management system, the portfolio accounting system, the order management system, the option trading system, and the data warehouse to ensure consistent and accurate information is used across the firm.* Review and interpret fixed income analytics, identifying and documenting outliers.* Timely response to queries affecting both the ris management system and the accounting system.* Update and review fixed income cash flows, ensuring that the resulting bond analytics are within reasonable expectations of the portfolio trading des and trading group.* Consult management on how to develop continued incremental improvement and increased efficiencies across Operations.* Assist other members of the team with special projects and respond to internal/external ad hoc requestsQualifications* Undergraduate degree and at least 1 year of fixed income and/or middle office experience* Thorough understanding of fixed income securities, including structured products* Ability to wor on a team to create processes and influence change* Aptitude for quantitative analytics* Demonstrated commitment to teamwor and client service* Communicate and prioritize effectively* Extensive Excel proficiency and nowledge/use of Microsoft products* Completion of the CFA Level 1 exam is a plus, but not requiredWhat You Can Expect From Us* Collaborative environment, with honest and direct interactions* Opportunity to develop, grow, and learn the broader business* Health and wellness programs through comprehensive and competitive benefits pacage* Modern, conveniently-located facilities* Community and corporate citizenship through volunteer time off and matching gift programsGuggenheim Guiding PrinciplesStewardship, Integrity, Excellence, Innovation, Entrepreneurship, TalentAbout the FirmAbout Guggenheim InvestmentsGuggenheim Investments is the global asset management and investment advisory division of Guggenheim Partners, with expertise in fixed income, equity, and alternative strategies. We focus on the return and ris needs of insurance companies, corporate and public pension funds, sovereign wealth funds, endowments and foundations, consultants, wealth managers, and high-net-worth investors. Our team of investment professionals performs rigorous research to understand maret trends and identify undervalued opportunities in areas that are often complex and underfollowed. This approach to investment management has enabled us to deliver innovative strategies providing diversification opportunities and attractive long-term results.</t>
  </si>
  <si>
    <t>BlacRoc, Nuveen, Piper Sandler</t>
  </si>
  <si>
    <t>Role Description
By leveraging our relationships with retail pharmacy chains, PBM‚Äôs, and data clearinghouses, Milliman IntelliScript assesses pharmacy and other types of data on an identified and de-identified basis. IntelliScript‚Äôs SaaS tools analyze and organize large quantities of data through ris management applications for health plans and life insurers. The Analysts on our Analytics team provide detailed reporting for internal teams and our clients, and support products across the practice.
Opportunity Highlights
Wor on and manage a variety of routine and ad hoc projects on a growing team
Research and provide in-depth analysis to drive business decisions
Innovation and ideas are always welcome at IntelliScript, and success is highly visible
Enjoy autonomy to wor independently with strong trust and communication among the team
Milliman demonstrates wor-life balance through a variety of pers and programs
Responsibilities
Wor with colleagues and clients to determine reporting needs, address data quality issues, support data reconciliation, and create project deliverables
Creative problem solving using spreadsheets, databases and other resources to organize and analyze information
Manage ad-hoc projects and collaborate with team members across the business
Communicate results in well written reports and presentations in a clear and concise manner
Anticipate and address questions that will arise during business review and client delivery
Use discretion and independent judgment to determine how to complete assigned projects, subject to peer review
Chec and validate peers‚Äô wor and results
Professional Qualifications
Bachelor‚Äôs Degree in actuarial science, mathematics, or other major with quantitative course wor, or equivalent experience
1 or more completed internships, and/or 1 or more years of relevant wor experience
Proficient in Microsoft Excel, e.g. able to create pivot tables, V-looups, etc.
Experience with SQL, R, VBA or other querying or programming language(s)
Personal Qualifications
Ambition and excitement for professional development through wor and study
Strong technical and analytical sills
Demonstrated‚Äúlet‚Äôs find a way to do it‚Äù attitude‚Äì no tas is too big or too small, willing to pitch in wherever needed
Resourceful; tenacious in solving problems; ass questions and contributes ideas to determine the best way to accomplish a goal
Ambition and excitement for their professional development
Diligent in follow up, and meeting deadlines
Excellent attention to detail, organization, and time management sills
Articulate and professional when speaing with clients as well as with colleagues, via all mediums (phone, email, Zoom, Microsoft Teams, etc.)
Thrive in an entrepreneurial and collaborative culture
Preferred (Not Required)
Experience with Microsoft Power BI
Experience with Wrie or other project management software
Location
This position will be based either out of the Milliman office in Broofield, WI or Chicago, IL. Applicants must be willing to wor onsite in their Milliman office. All aspects of this position are identical between both locations (types of projects, organizational structure, etc.). Our offices wor together, with the only difference being physical location. All employees are currently woring remotely and will do so until such a time when we can return to the office safely.
About Us
Milliman, Inc. is recognized as one of the top firms providing professional services to the insurance industry. Milliman IntelliScript is a specialty software-as-a-service (SaaS) unit of Milliman that provides valuable real-time data and underwriting decision support tools to health and life insurers. With deep understanding and expertise in the life and health insurance marets, IntelliScript offers an innovative suite of products to interpret and deliver electronic medical data (such as prescription histories, diagnoses, treatment data, etc.) to help clients mae effective underwriting and group/population analysis decisions.
IntelliScript has averaged annual sales growth exceeding 20% in the last several years. As part of Milliman, IntelliScript offers a unique, entrepreneurial environment, as well as competitive compensation and benefits. Our guiding principles are: Delight Our Clients, Innovation, Excellence, Transparency, and Balance. We are looing for collaborative people who are ready to be part of our long-term success. Visit our LinedIn page for a closer loo at our company and culture:Milliman IntelliScript on LinedIn
Applicants must be presently authorized to wor in the United States on a full-time basis. The IntelliScript Practice does not sponsor individuals for the purpose of obtaining or maintaining H-1B, O-1, TN, or other non-immigrant wor authorizing status for this position.</t>
  </si>
  <si>
    <t>Address:111 W Monroe - 115 S LaSalleJob Family Group:Data Analytics &amp; ReportingData AnalystThe Data Analyst will partner with management and business partners to support the development, and implementation of advanced data and analytical solutions that drive measurable business outcomes and create a distinctive customer experience. In this role, you will collaborate with senior management to dissect business problems, conduct research and analysis, structure data and build end-to-end analytical solutions woring with multiple groups.This role will also assist to design, develop, and maintain analytical dashboards and adhoc solutions to support business driven decisions. This includes preparation and investigation of data woring closely with the Data Governance and Technology teams and supporting multiple lines of business across the enterprise to help them achieve their objectives. This role also needs to tae ownership of data, act as SME and developing automated data quality checs to mae sure quality data is provided for business consumption.ey Responsibilities+ Collect business partner requirements, data gathering, integration and enrichment+ Import/Clean/Transform/Validate/Model data with the purpose of understanding and drawing conclusions from data+ Build/design data input and data collection mechanisms+ Perform data related activities, including data extraction/profiling/ cleansing/deduplication/ standardization/conversion/ transformation/data mining/reporting;+ Conduct research/data analysis/ implementation for projects+ Lead projects to wor with technology teams to implement the solutionsBasic Qualifications:+ University degree in Computer Science, Computer Applications, Information Technology, Information Systems, Engineering (any) or at least 2 years of experience in the job offered, as Software Engineer, Programmer, Data Modeler, Data Architect, Reporting Analyst, Application Developer, Systems Analyst, or related IT position+ Experience conducting data analysis, configuration, and report solutions+ Experience designing, implementing, and supporting data management solutions including building curated datasets for analytics and reporting + Experience woring with technologies including Hadoop, Tableau, Spotfire, ETL, Talend, Datameer, Netezza or AWS+ Experience in Software development and Data Management+ Strong sills in programming using SQL, Datameer, ETL tools, Python and/or R preferred+ nowledge of Data quality and Metadata tools and processes with exposure to Data GovernanceSills+ Demonstrates solid communication sills (both written and verbal)+ Shows strong nowledge technical sills, with proven record of building solutions to complex problems+ Exhibits advanced critical thining sills, integrative sills and creativity to drive innovation+ Demonstrates ability to build a good fact base, apply sound reasoning, and generate relevant recommendations that get implemented and lead to business success+ Able to wor highly independently and manage multiple priorities in an agile fast paced environment+ Demonstrates strong attention to detail and a high level of due diligenceConsults on analytical solutions to understand, analyze, and synthesize requirements, goals and objectives relative to data and business intelligence needs and to enable high-quality, fact-based business decisions to drive better business outcomes. Provides advice on the configuration, functionality, applicability, and usability of data management, data analytics, and data visualization technology solutions. Supports the development of the strategy and roadmap for data quality and data analytics, data modeling, reporting, business intelligence, and the design and development of sophisticated decision support tools.Qualifications:+ Builds effective relationships with internal/external staeholders.+ Leads/participates in the design, implementation and management of new analytics &amp; reporting solutions.+ Designs, develops, and implements innovative analytical solutions.+ Designs and produces regular and ad-hoc reports, and dashboards.+ Breas down strategic problems, and analyses data and information to provide subject matter insights and recommendations.+ Structures and assembles data into multi-dimensions with various granularities (e.g., demographics, customers, products, transactions).+ Monitors and tracs tool performance, user acceptance testing, and addresses any issues.+ Integrates information from multiple sources to enable more efficient processes, enhanced analysis and/or streamlined reporting.+ Designs, develops, and implements innovative analytical solutions.+ Designs and produces regular and ad-hoc reports, and dashboards.+ Builds reports and visualizations to effectively communicate data driven insights to users for a variety of audiences e.g. visualization solutions of data into reports, graphics, dashboards to illustrate facts, trends, and insights.+ Develops solutions and maes recommendations based on an understanding of the business strategy and staeholder needs.+ Supports development and execution of strategic analytics &amp; reporting initiatives in collaboration with internal and external staeholders.+ Analyzes data and information to provide subject-matter insights and recommendations.+ Develops tools and delivers training programs for use of reporting tools and self-serve analytics by non-analytical end users; may include delivery of training to audiences.+ Documents and maintain operational procedures and processes relating to analytical and reporting processes.+ Builds effective relationships with internal/external staeholders.+ Collaborates with internal and external staeholders in order to deliver on business objectives.+ Focus is primarily on business/group within BMO; may have broader, enterprise-wide focus.+ Exercises judgment to identify, diagnose, and solve problems within given rules.+ Wors independently on a range of complex tass, which may include unique situations.+ Broader wor or accountabilities may be assigned as needed.+ Typically between 4 - 6 years of relevant experience and post-secondary degree in related field of study or an equivalent combination of education and experience.+ nowledge and experience in data preparation, data analysis, and statistical tool sets including but not limited to Spotfire, Tableau, SQL, SAS, R, Python, ETL tools, JIRA- Very good.+ Technical proficiency gained through education and/or business experience.+ Verbal &amp; written communication sills - In-depth.+ Collaboration &amp; team sills - In-depth.+ Analytical and problem solving sills - In-depth.+ Influence sills - In-depth.+ Data driven decision maing - In-depth.We're here to helpAt BMO Harris Ban we are driven by a shared Purpose: Boldly Grow the Good in business and life. It calls on us to create lasting, positive change for our customers, our communities and our people. By woring together, innovating and pushing boundaries, we transform lives and businesses, and power economic growth around the world.As a member of the BMO Harris Ban team you are valued, respected and heard, and you have more ways to grow and mae an impact. We strive to help you mae an impact from day one - for yourself and our customers. We'll support you with the tools and resources you need to reach new milestones, as you help our customers reach theirs. From in-depth training and coaching, to manager support and networ-building opportunities, we'll help you gain valuable experience, and broaden your sillset.To find out more visit us at https://bmoharriscareers.com.BMO Harris Ban is committed to an inclusive, equitable and accessible worplace. By learning from each other's differences, we gain strength through our people and our perspectives. BMO Harris Ban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taing part in all aspects of the selection process. To request accommodation, please contact your recruiter.BMO Financial GroupServing customers for 200 years and counting, BMO is a highly diversified financial services provider - the 8th largest ban, by assets, in North America. With total assets of $728 billion as of October 31, 2018, and a team of diverse and highly engaged employees, BMO provides a broad range of personal and commercial baning, wealth management and investment baning products and services to more than 12 million customers and conducts business through three operating groups: Personal and Commercial Baning, BMO Wealth Management and BMO Capital Marets.We serve Canadian clients through BMO Ban of Montreal¬Æ, our personal and commercial baning business, BMO Nesbitt Burns¬Æ*, one of Canada's leading wealth management firms, and BMO Capital Marets, our North American investment and corporate baning division.In the United States, clients are served through BMO Harris Ban, a major U.S. Midwest personal and commercial ban, and BMO Private Ban, with wealth management offices across the United States, as well as BMO Capital Marets, our North American investment and corporate baning division.We help our customers mae money mae sense by delivering the broadest range of financial services through a single point of contact. Our financial service professionals provide access to any services our customers require across the entire enterprise.</t>
  </si>
  <si>
    <t>Address:
111 W Monroe - 115 S LaSalle
Job Family Group:
Data Analytics &amp; Reporting
The Reporting and Segmentation Analyst, North American Collections Analytics for data and analytics will assist with:
Sourcing and management of data sets to support strategy and segmentation function.
Segmentation, ad hoc analytics, and test design to support decisioning within collections and recovery.
Monthly performance reporting incorporating performance reads of different strategy changes and new initiatives
This role requires strong data and analytical capabilities to develop new analytics insight supporting a 500+ FTE operations center. The analyst will assist in the development of new collection and recovery strategies such as call center and digital campaigns for high ris customers, next best offer prioritization for collections offers and deals, outsourcing and legal campaigns on defaulting accounts, and debt sale brea-even analysis using decision trees, logistic scorecards, and NPV modelling.
They will also support through interpretation of monthly performance results across collections portfolios including shifts in customer ris profile as well as strategy performance.
Change Management
New strategy development including data-driven analytics, test design, and rollout plan
Assist in development of segmentation and advanced analytics to drive different treatments and strategies
Drive profitability assessment of Collection and recovery strategies through ris / return analysis using financial modelling.
Wor with internal and external operations teams to define specific treatments to be allocated by strategy
Review strategy changes from conceptual design to analytical sizing to test design to staeholder buy-in to implementation to interpretation of results
Business Performance Management
Management of existing strategies including monitoring / measurement and communication to ey staeholders
Manage continuously measure of tests' impact through implementation of dedicated reporting and ad hoc analysis. As required, amend / refine strategies through a defined change management process.
Monitor operations execution to ensure that strategies are executed as designed. Assist operations in the execution of strategy through standardized and ad hoc analysis including capacity planning, AHT analysis, etc.
Monitor profile and portfolio changes across countries, products, and delinquency levels
Manage monthly performance views across portfolios including operational execution, strategy performance, and changes to ris profile.
Qualifications
NOWLEDGE AND SILLS
nowledge and Experience:
Bachelor's Degree in Mathematics, Statistics, Physics, Computer Science, Economics, Finance, or other quantitative fields. Master's Degree preferred
3+ years of experience in analytics (ideally scorecard development / monitoring, customer segmentation, strategy development in Credit Ris, Mareting or Collection). Graduate Degree with 1+ years of experience will also be considered.
Woring level statistical sills, including regression, time series, champion/challenger testing, and decision tree modeling.
Experiences with automated report production, preferably through SAS.
Strong data mining sills in SAS Enterprise Guide and Enterprise Miner, or in other programming software such as R and Python
Ability to access complex data sources, explore data resources, clean and compile data to provide analytical driven solutions to real business problems.
nowledge of consumer credit products
Sills:
Excellent analytical thining capability, silled at translating business problems into analytical questions and summarizing data to reach conclusion.
Good communication sills. Strong ability to explain complicated ideas to broader audience.
Proactive problem solver and team player.
Good presentation sills, able to organize information and present analytical result in an efficient manner
We're here to help
At BMO Harris Ban we are driven by a shared Purpose: Boldly Grow the Good in business and life. It calls on us to create lasting, positive change for our customers, our communities and our people. By woring together, innovating and pushing boundaries, we transform lives and businesses, and power economic growth around the world.
As a member of the BMO Harris Ban team you are valued, respected and heard, and you have more ways to grow and mae an impact. We strive to help you mae an impact from day one - for yourself and our customers. We'll support you with the tools and resources you need to reach new milestones, as you help our customers reach theirs. From in-depth training and coaching, to manager support and networ-building opportunities, we'll help you gain valuable experience, and broaden your sillset.
To find out more visit us at https://bmoharriscareers.com.
BMO Harris Ban is committed to an inclusive, equitable and accessible worplace. By learning from each other's differences, we gain strength through our people and our perspectives. BMO Harris Ban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taing part in all aspects of the selection process. To request accommodation, please contact your recruiter.</t>
  </si>
  <si>
    <t xml:space="preserve">73-82 </t>
  </si>
  <si>
    <t>Senior AWS Developer
UST Global is looing for a highly energetic and collaborative AWS developer who
Possesses extensive business analyst sills with experience of woring projects in both Agile SAFe and Waterfall methodologies. Possesses expertise in handling cross vendor client teams across different geographic locations. End to end project management encompassing all project lifecycle stages including conceptualization, initiation, execution and closure. The candidate should be a proven self starter with demonstrated ability to mae decisions and accept responsibility and ris. Excellent written and verbal communication sills with the ability to collaborate effectively with domain experts and IT leadership team is ey to be successful in this role.
Representative Duties and Tass
Configures, and administers Amazon Web Services AWS cloud computing technologies, infrastructure, and applications to meet the organizations requirements.
Assists and supports the design, deployment, management, and operation of scalable, highly available, and fault tolerant systems in the AWS cloud by woring directly with the staeholders.
Lead and perform the installation and configuration of AWS cloud management applications by leading medium to large sized efforts.
Develops, and designs software automation and scripts to orchestrate AWS cloud and virtualization technologies with defined scope, schedule and expectations.
Views and analyzes summary data on AWS cloud resource deployment and taes appropriate action.
Monitors requests and ey metrics for AWS cloud resources, as well as the performance of systems in the cloud and directs remediation.
Troubleshoots issues and plans for future AWS cloud capacity requirements. Develops roadmap and business case for capacity growth.
Identifies, manages and resolves AWS cloud computing security riss and implements best practices as applied within a cloud environment.
Provides subject matter expert technical support to customers using AWS products, solutions and APIs.
Identifies and documents product bugs and feature requests and wors with internal support teams, external providers, as well as customers to implement effective solutions.
Supports and leads the evaluation of new service offerings from AWS to determine potential usage by GDMS.
May provide wor direction to other employees as a technical lead
nowledge Sills and Abilities
Proficient understanding of the AWS platform
Proficient understanding of AWS service offerings
Proficient understanding of virtualization technologies Server, Storage, Networing
Proficient understanding of computer programming languages C, C Sharp, C , Perl, PHP, and Python.
Proficient understanding with scripting languages, and software and infrastructure automation sills
Detailed and fully proficient nowledge of technology trends and champions new ideas and product and process improvements.
Strong understanding of security, ris and compliance framewors, disaster recovery, high availability architectures, hardware, operating systems and networing connectivity.
Experience creating templates with CloudFormation, and similar technologies.
Shows initiative on assignments, and professionally executes projects with very little direction, or can provide direction and leadership to technical teams.
Fully proficient ability to handle significant responsibility, leadership and accountability while executing complex assignments.
Effective communication sills written and verbal .
nowledge of systems architecture.
Able to accept integrate constructive feedbac
Proficient ability to wor collaboratively and effectively with a wide range of individuals
Proficient ability to learn and apply GDMS culture, policies and processes
Location This position can be based in Chicago</t>
  </si>
  <si>
    <t>Lead Data Analyst
***Note - only applicants currently living in the Chicago area will be considered***
The Lead Data Analyst will develop, present, and deliver on strategic projects at First Stop Health including (but not limited to) fostering client engagement, forecasting financial and operational outcomes, implementing business definitions, and ensuring data integration, integrity, and end-user availability.
This role will report to the Chief Financial Officer and collaborate and present data reporting (dashboards, visualizations, etc.) and recommendations to our Leadership Team.
Principle Duties &amp; Responsibilities:
Under the direction of the Chief Financial Officer:
Maintain and enhance the eboola-Snowflae-Looer analytics ETL to efficiently support a broad range of business needs, minimize technical debt, and comply with HIPAA
Maintain integrations with production data sources by configuring/customizing eboola extractor components and writing Snowflae SQL transformations
Lead full-cycle business logic and report development from staeholder engagement to hands-on implementation primarily using Snowflae SQL and LooML
Balance self-service analytics and data governance by curating Looer field definitions and Confluence documentation while managing requests using Slac and Monday
Conduct analytics data quality testing through row-level reconciliation and user acceptance testing before finalizing major code changes
Serve as a liaison between business users and the application development team
Be experienced in creating presentations and recommendations via dashboards and similar tools for executive leadership
Develop, communicate, and enforce data governance policies where appropriate
Lead the administration, maintenance, and data governance of analytics software
Execute on other data analytics requests in eeping with business needs
Manage the day to day tass and professional development of 1 Data Analyst
nowledge, Sills &amp; Experience
Required Bacground
Bachelors degree
Minimum of 3+ years of relevant data analytics wor experience
Preferred nowledge and Experience
Healthcare operations
Financial operations
Required Proficiencies (minimum of 1+ years of proven experience)
Writing advanced SQL (e.g., window functions, query optimization, and a deep understanding of how to clean messy data)
Creating visualizations and dashboards with business intelligence software (e.g., Looer, Power BI, or Tableau)
Developing and leading long-term data analytics and data governance initiatives that require collaboration with a wide range of business staeholders
Communicating the business value and limitations of an analysis to staeholders verbally, in writing, and through technical reports
Maintaining analytics/data governance documentation intended for business users with a wide range of technical proficiency
Preferred Proficiencies
Leveraging APIs within a production ETL pipeline environment
R or Python, particularly for statistical analysis
Soft Sills
An analytical mind and intellectual curiosity about how data drives business decisions
Tae pride in being the source of truth
Good sense of humor
Our corporate values are to be Caring, Unrelenting, Trusted and Transparent.
We expect everyone on our team to display these values and we celebrate them.
About First Stop Health
First Stop Health was founded by serial entrepreneurs with a trac record of success. We offer an independent woring environment, stoc options to all employees, a progressive vacation policy, and excellent healthcare and 401() benefits for employees and their families to professionals who are committed to the success of our company.</t>
  </si>
  <si>
    <t>WestRoc is currently seeing a Manufacturing Data Analyst.
Career Opportunity: Process production data; prepare data for output, trac data to ensure compliance with usage and retention policies, and create/maintain/publish related reporting according to requirements.
How you will impact WestRoc:
Processes/prepares data for production use, following standard data processing principles and complying with all internal programming/ documentation standards and internal security procedures.
Manages data from multiple sources including internal, external, and 3rd party data.
Manages Non-Conformance Report database, including NCR notification, investigation, and review.
Analyzes NCR data to identify any negative trends and develops countermeasures.
Manages all Rewor activities, including Rewor Estimate Requests and Rewor Approval.
Ensures data integrity and program accuracy through quality assurance activities, troubleshooting, testing, and reporting of system maintenance, enhancements and new development.
Reviews data and articulates findings to sales, product management, and manufacturing.
Collaborates with other departments and functions to achieve creative and efficient solutions to client objectives.
Maintains accurate and up-to-date documentation of project details.
Wors closely with Production, Quality and Technical managers to support operations and to ensure and document standard operating procedures that support data quality and production efficiency.
Conducts cross functional meetings to standardize quality processes.
Manages NCR data; facilitates improvement activities based on data.
Manages quality review board; facilitates meetings when necessary.
Maintains confidentiality of data and programs.
Performs other duties as assigned.
What you need to succeed:
Must be proficient in the use of database tools and other data manipulation software (MS Excel, etc.).
Must have strong woring nowledge of Windows OS and Microsoft Office.
Must be able to accurately manipulate large amounts of data, which may require lengthy periods of concentration, a high level of attention to detail, and superior organization and accuracy.
Must be able to manage shifting priorities on multiple projects while maintaining quality of wor product.
Must be able to function effectively with a large degree of independence.
Must be able to write reports, business correspondence and technical documentation.
Must demonstrate excellent communication sills - written and verbal - and interpersonal sills.
Must be able to maintain good attendance.
Must be able to perform all essential functions of this job with or without reasonable accommodation.
What we offer:
Corporate culture based on integrity, respect, accountability and excellence.
Comprehensive training with numerous learning and development opportunities.
An attractive salary reflecting sills, competencies and potential.
A career with a global pacaging company where Sustainability, Safety and Inclusion are business drivers and foundational elements of the daily wor.
#IL
WestRoc Company is an Equal Opportunity Employer committed to creating and maintaining a diverse worforce: Minorities/Females/ Disabled/Veterans.</t>
  </si>
  <si>
    <t>International Paper, Graphic Pacaging International, Smurfit appa</t>
  </si>
  <si>
    <t>Role Type: Data Analyst
Reports To: Chief Technology Officer
*
About Us
CareAdvisors is a technology company that helps patients get access to healthcare and social service benefits they need by automating the manual enrollment role taen on by hospitals.
Many patients who receive care at hospitals are eligible for Medicaid and other social service benefits, but some have barriers to enroll or re-enroll in their benefits. Using technology focused on automation, CareAdvisors remove barriers so that patients can get access to the benefits they need.
Our Customer Relationship Management tool empowers care navigators and social worers with a platform that is connected to a networ of community resources and hospitals. We use the data gathered across our networ to power our analytics engine. Join us in building out our platform so we can connect people to the care they need!
About the Role
As a Data Analyst, you will research and develop predictive models for population health. Overall, you will support our enterprise strategy and delivery of analytic services by performing various analyses and interpretations to support business needs for assigned functions. The analyst will collaborate across analytic teams, business partners, and customers to ensure a coordinated flow of information, documentation, and relationships to support the delivery of leading-edge analytics. Due to the dynamic nature of this role, we are looing for entrepreneurial candidates with the ability to derive analytical insights from a variety of business contexts.
Responsibilities
Compile analytical and statistical reports.
Formulate, define, and recommend scope of reports.
Review information for accuracy and reconcile data.
Provide support and education to staff on how to access reports and interpret the data.
Synthesize raw data into digestible and actionable information.
Identify trends and mae recommendations for quality and operational improvement.
Collaborate with leaders to understand ey value drivers and challenges within their business units and determine the ey metrics and insights that can help improve performance as a result.
Continually thin of new ways that data-driven insights can help support Care Advisors.
We are looing for a team member with the following bacground
Currently based in the Chicagoland area (REQUIRED!)
BS or BA degree in business, economics, finance, accounting, mareting analytics, MIS, computer science, engineering, or equivalent wor experience.
2 years of related experience in an internship or full-time role guiding strategic decision maing using data and analytics.
Experience woring in a healthcare or startup environment, preferred.
Experience with topics in public health, population health, social determinants of health, data science, or social science, preferred.
Experience with report/dashboard development, data/report automation, self-service capabilities, data design and integration, data quality and governance, preferred.
SQL, Python, and/or Tableau sills are preferred.
Familiar with predictive programming in R and/or Python.
Proficiency in Microsoft Excel, Powerpoint and Word.
Ability to tae insights and turn them into actionable steps that can drive business value.
At Care Advisors we value diversity and endeavor to treat everyone with respect, no matter their age, gender, race, ethnicity, or sexual, cultural or ideological preferences.
Due to the unprecedented situation of COVID-19, CareAdvisors has decided to protect our current and future employees by managing our business remotely. This is inclusive of interviewing, onboarding, and daily operations. Please consider that our roles will not be remote long-term and we will return to an office environment once it is deemed safe to do so following the guidance of local health authorities and the Centers for Disease Control.
*
Job Type: Full-time
Schedule:
Monday to Friday
Experience:
healthcare or startup environment: 1 year (Preferred)
data and analytics: 2 years (Required)
Education:
Bachelor's (Required)
Location:
Chicago, IL 60654 (Required)
Wor Location:
One location
Benefit Conditions:
Waiting period may apply
Wor Remotely:
No</t>
  </si>
  <si>
    <t>Analyze sequencing data from RNA-seq, RNA methylation (m6A)-seq, m6A RNA RIP-seq, RNA-CLIP-seq, and metabolome studies, and develop new analyzing tools using R, Python and other coding programs when necessary. Review and revise existing analysis tools and protocols. Perform statistical analysis of large sets of sequencing and metabolome data, maintain a high standard managing complex data, and prepare figures for presentation, grant application and publication.
Analyze sequencing data from RNA-seq, RNA methylation (m6A)-seq, m6A RNA RIP-seq, RNA-CLIP-seq, and metabolome studies.
Use, review, revise and develop new computer programs for data analysis.
Purify experimental samples and build sequencing libraries.
Perform statistical analysis of large sets of sequencing and metabolome data.
Prepare figures for presentation, grant application and publication.
Present and discuss research wor at lab group meetings.
Discuss ongoing wor regularly with advisor.
Willingness to learn and improve/develop techniques.
Master‚Äôs degree in computer science and Bachelor‚Äôs degree in industrial engineering or applied mathematics, with bacground and experience in biomedical research.
Demonstrated computational, statistical and mathematical abilities for sequencing and other data analysis.
Previous laboratory experience preferred.
Strong analytical, computational and organizational sills with consistent attention to detail.
Strong verbal and written communication sills
The candidate will be silled in designing and executing data analysis.
The candidate will be diligent with documentation, detail oriented and well organized.
The candidate will have the ability to wor independently and under supervision, and function as a research team member
Proficient in Microsoft Word and PowerPoint, with advanced sills in Excel (or similar) for data curation, analysis and visualization.
Experience with database or statistical tools such as R, SASS or SPSS required</t>
  </si>
  <si>
    <t>Collaborate with the Data Governance capabilities and roadmaps, standards and processes. Trac the improvement and adoption.* Provide leadership and mentoring to both accounts and service lines by providing coaching, training, and awareness of data governance and data quality policies.
Adhere to processes by which proper data governance approval is obtained for information exchange between services lines, accounts and regions.
Provide input to existing and new data standards
Develop and document process documentation regarding account data quality auditing
Manage data related tass to support accounts in data clean up and standardization activities.
Update/modify project plans, provide status reports, and trac tass to completion to meet timeline deliverables for internal projects
Ensure that ey business terms and metrics are inventoried and maintained centrally for timely access electronically
Apply project management sills to manage multiple tracs of data governance activities based on an overall project plan.
Support account data stewardship program. Provide guidance and fulfill requests from data owners, data stewards and other staeholders.
Perform additional job duties and support special projects as assigned
Required
Must handle multiple tass, manage time effectively, and establish priorities to meet deadlines in a fast-paced and changing team environment
Excellent oral, written, and presentation communication sills. Strong negotiation and group facilitation sills; ability to move a process forward, while meeting the needs of a variety of internal customers.
Relationship management sills that include: (1) excellent listening and consultative capability, (2) the ability to influence and negotiate with business and technology partners to drive change and resolve conflicts at the lowest level and (3) the ability to tae a broad perspective and mae ey connections
Build trust with large project teams through effective communication, conflict management and professional rapport
Superior project management/consulting and leadership sills. Demonstrated ability to facilitate complex, mission critical projects and to develop, participate in and guide multi-disciplinary wor teams. Manage tas time lines and deliverable schedules and share concerns about deliverables, time lines, and issues with Data Governance, PMOs, account leadership, and partners.
Strong attention to detail when dealing with data and multiple wor streams
Excellent time management sills
Comfortable woring remote and being conscience of carefully communicating via email, instant messaging, and webex meetings.
Sound judgment, initiative, resourcefulness, tenacity and the flexibility to operate independently in a fast-paced environment.
nowledge of Data Governance, Data Quality and Data Management projects.
Ability to quicly develop an understanding of business processes and how data is used.
Experience in dealing with internal and external customers. Must be able to deal with strong personalities and people who have competing priorities. Needs to be resilient; resolving conflicts quicly to achieve desired business results.
High level of energy and enthusiasm
Experience in remediating data issues is recommended.
Customer focused; ability to interpret customer requirements
Expert level sills in Microsoft Suite including Excel, Word, Powerpoint, Access, and Visio
4+ years data related experience
Bachelor's degree or 4 years of related industry experience required
About TEsystems:
We're partners in transformation. We help clients activate ideas and solutions to tae advantage of a new world of opportunity. We are a team of 80,000 strong, woring with over 6,000 clients, including 80% of the Fortune 500, across North America, Europe and Asia. As an industry leader in Full-Stac Technology Services, Talent Services, and real-world application, we wor with progressive leaders to drive change. That's the power of true partnership. TEsystems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lie to request a reasonable accommodation, such as the modification or adjustment of the job application process or interviewing process due to a disability, please call 888 472-3411 or email accommodation@tesystems .com for other accommodation options.
Job Requirements:</t>
  </si>
  <si>
    <t>TEsystems, Inc
3.9</t>
  </si>
  <si>
    <t>2020ÊØï‰∏öÊ±ÇËÅåÂ≠£,ÂèóÁñ´ÊÉÖÂΩ±Âìç,ÂêÑÂ§ßÂÖ¨Âè∏ÂáèÂ∞ëÊàñËÄÖÊöÇÂÅúÊãõËÅòÊµÅÁ®ã,Êõ¥Êúâ‰∏çÂ∞ëÂÖ¨Âè∏Ë£ÅÂëòËøõË°å‰∏≠ ;ÁâπÊúóÊôÆZ*F‰πüÂá∫Âè∞Êñ∞Êîø,12Êúà31Êó•ÂâçÊöÇÂÅúH1B„ÄÅL1Á≠æËØÅÂÖ•Â¢ÉÁæéÂõΩ,ÈíàÂØπÁïôÂ≠¶ÁîüÁæ§‰ΩìÊöÇÂÅúÈÉ®ÂàÜ‰∏≠ÂõΩÁïôÂ≠¶ÁîüF1„ÄÅJ1ÂÖ•Â¢É,ÈôêÂà∂H1B„ÄÅOPTÁ≠æËØÅÁöÑÁ≠æÂèë;H4Â∑•‰ΩúEADÊÅêË¢´ÂèñÊ∂à„ÄÇ2020ÊØï‰∏öÁîü‰ª•ÂèäÊ≠£Âú®ÂØªÊâæ2020ÊöëÊúüÂÆû‰π†Êú∫‰ºöÁöÑÂêåÂ≠¶,ÂèØËÉΩ‰ºöÂèóÂà∞‰∏çÂêåÁ®ãÂ∫¶ÁöÑÂΩ±Âìç„ÄÇÂø´ÈÄüÊâæÂà∞ÂÆû‰π†,ÁßØÁ¥ØÂ∑•‰ΩúÁªèÈ™å,ÊãìÂ±ïÁ≤æËã±‰∫∫ËÑâËµÑÊ∫ê,ÊòØËÅå‰∏öËµ∑Ëà™ÁöÑÁ¨¨‰∏ÄÊ≠•!
ÂèóÁñ´ÊÉÖÂΩ±Âìç,‰ºÅ‰∏öÂá∫‰∫éÂØπÊàêÊú¨‰ª•Âèä‰∏öÂä°ÂèëÂ±ïÁöÑËÄÉÈáè,Âú®ÊãõËÅòÁ≠ñÁï•ÊñπÈù¢Ë∂ã‰∫é‰øùÂÆà,ÂØºËá¥Âá∫Áé∞Â§ßÈáèÊØï‰∏öÁîüÊàñËÄÖÊ±ÇËÅåËÄÖÁßØÂéã,ËÄåÂÆûÈôÖ‰∏ä‰ºÅ‰∏öÊòØÊúâÂº∫ÁÉàÁöÑÁî®‰∫∫ÈúÄÊ±Ç„ÄÇÂõ†Ê≠§,Êàë‰ª¨‰∏ªÂä®‰∏éËøôÁ±ªÂÖ∑ÊúâÂèëÂ±ïÂâçÊôØÁöÑ‰ºÅ‰∏öËÅîÁªú,ÊåâÁÖß‰ºÅ‰∏öË¶ÅÊ±ÇÊèê‰æõÁªôÂ≠¶ÁîüÈÄÇÂΩìÁöÑÂüπËÆ≠(ÈùûÂº∫Âà∂ÊÄß)‰ª•ËææÂà∞Âü∫Êú¨ÊãõËÅòÊ∞¥Âπ≥ÂêéÊàñËÄÖÁõ¥Êé•ÂåπÈÖçÈÄÅÂÖ•‰ºÅ‰∏ö‰∏≠,Áªô‰∫é3‰∏™ÊúàÁöÑËÄÉÂØüÊúüÂíåRamp upÊúü,ÊúüÈó¥‰πü‰ºöÊèê‰æõÁªôÂ≠¶ÁîüÁõ∏ÂÖ≥‰∏ì‰∏öÊäÄËÉΩËØæÁ®ãÂíåÈù¢ËØïËØæÁ®ã,Â∏ÆÂä©Â≠¶ÁîüÊèê‰æõÁªºÂêàËÉΩÂäõ,3‰∏™ÊúàÊú´Áî±‰ºÅ‰∏öÂÜ≥ÂÆöÊòØÂê¶ËΩ¨Ê≠£‰∏∫ÂÖ®ËÅåÂëòÂ∑•„ÄÇ „ÄêW/X:queenie36wu„Äë
ÂÆû‰π†‰øùÂΩï ¬∑ ‰ºÅ‰∏ö/Â≤ó‰Ωç‰ªãÁªç:
(1) ‰∫íËÅîÁΩë:ÁæéÁâàÁæéÂõ¢,‰ª•POSÈ§êÂéÖÁÆ°ÁêÜËΩØ‰ª∂‰∏∫Ê†∏ÂøÉ‰∫ßÂìÅ,Êê≠Âª∫ÂïÜÊà∑ÁΩëÁªú,ÈõÜËÅöËøêËê•Êï∞ÊçÆ,Êèê‰æõÊîØ‰ªòÂíåÈáëËûçËß£ÂÜ≥ÊñπÊ°à,ÂêåÊó∂Êèê‰æõ‰∏ÄÁ≥ªÂàó‰∏éCÁ´ØÊ∂àË¥πËÄÖ‰∫í Âä®ËøêËê•ÊµÅÈáèÁöÑ‰∫ßÂìÅÂ∏ÆÂä©È§êÂéÖËê•ÈîÄËé∑ÂÆ¢„ÄÇ ÂÖ®Áæé50‰∏™Â∑ûÂºÄÂ±ï‰∏öÂä°,ÂåóÁæéÈ§êÈ•ÆÂ∏ÇÂú∫8,000‰∫øÁæéÂÖÉËßÑÊ®°„ÄÇ 2015Âπ¥Ëµ∑,ÂÖ±Á¥ØËÆ°10ÂÆ∂Â§©‰ΩøËΩÆ„ÄÅAËΩÆËûçËµÑ,È¢ÑËÆ°2020Âπ¥Êî∂ÂÖ•2,200‰∏áÁæéÂÖÉ„ÄÇÁé∞ÊãõÂãü:Software Engineer(ÂÆû‰π†)Ëã•Âπ≤„ÄÅData Analyst(ÂÆû‰π†)ÊúÄÂ§ö2Âêç,‰∏ªË¶ÅÂ∑•‰ΩúÊòØÊê≠Âª∫Âπ≥Âè∞„ÄÅÁª¥Êä§ÂïÜÂä°ÁΩëÁªú„ÄÅÂ§ÑÁêÜ‰∏éÂàÜÊûêËøêËê•Êï∞ÊçÆ„ÄÅ‰ºòÂåñ‰∫ßÂìÅÊñπÊ°à;Digital Mareting Analyst(ÂÆû‰π†)ÊúÄÂ§ö2Âêç„ÄÅBD(ÂÆû‰π†)Ëã•Âπ≤, ‰∏ªË¶ÅÂ∑•‰ΩúÊòØÊãìÂ±ïÂïÜÊà∑Êï∞ÈáèÂíåÂπ≥Âè∞ÊµÅÈáè,ÂÆåÊàêÂ∏ÇÂú∫Êé®Âπø‰∏éÂÆ£‰º†Â∑•‰Ωú,ÂÆûÁé∞Ëê•Êî∂Â¢ûÈïø„ÄÇÊâÄÊúâÂ≤ó‰ΩçÂùáÊúâËΩ¨Ê≠£ÂêçÈ¢ù,3‰∏™ÊúàÂÆû‰π†ÊúüÊú´ËøõË°åÁªàÊúüËÄÉÊ†∏
(2) ÂïÜÂä°Âí®ËØ¢:ÂçèÂä©‰ºÅ‰∏öÂú®Â∏ÇÂú∫Âª∫Á´ã‰∏éÊâ©Â§ßÂìÅÁâåÂΩ±ÂìçÂäõ,Êèê‰æõÂπ≥Âè∞ËøêËê•„ÄÅÂ∏ÇÂú∫ÊãìÂ±ï„ÄÅÂπøÂëäÁ≠ñÁï•Ëê•ÈîÄÁ≠âÂ§öÈ°πÊúçÂä°„ÄÇ Â≤ó‰Ωç:Operation Specialist(ÂÆû‰π†)„ÄÅBD(ÂÆû‰π†)„ÄÅMareting(ÂÆû‰π†),ÊØè‰∏™Â≤ó‰ΩçÊãõÊî∂1-2ÂêçÂÆû‰π†Áîü,‰∏ªË¶ÅË¥üË¥£‰∫ßÂìÅ/ÂïÜÂä°Êé®ÂπøÂ∑•‰Ωú,ËΩ¨Ê≠£‰ºöÊúâÂü∫Á°ÄÁª©ÊïàËÄÉÊ†∏Ë¶ÅÊ±Ç„ÄÇ
(3)AI&amp;Â§ßÊï∞ÊçÆ:ÂåóÁæéÊúÄÂ§ßÁöÑAIÊ≥ïÂæãÊï∞ÊçÆÁÆ°ÁêÜ‰ºÅ‰∏ö,ÈÄöËøáÁÆÄÂåñÊï∞ÊçÆÊ≤üÈÄö„ÄÅÈÄèÊòéËøõÂ∫¶Ë∑üË∏™„ÄÅÊô∫ËÉΩÁºñËØëÁ≠âÂÆåÊàêÊ°à‰æãÁ≥ªÁªüÁÆ°ÁêÜ,ÊúçÂä°‰∫é500Â§öÂÆ∂ÂæãÊâÄ,ÂΩ±Âìç‰∫Ü100Â§ö‰∏áÂÆ¢Êà∑„ÄÇ ÂàõÂßã‰∫∫ÊòØÂç°ËÄêÂü∫Ê¢ÖÈöÜÂ§ßÂ≠¶ÂçöÂ£´,ÂÖàÂêéÂ∞±ËÅå‰∫éYahoo„ÄÅFaceboo,ÊãÖ‰ªªTech lead,ËøûÁª≠ÊàêÂäüÂàõ‰∏öËÄÖ„ÄÇ‰æõËÅåÂ≤ó‰Ωç:Software Engineer„ÄÅData Engineer,ËØ•‰ºÅ‰∏öÂØπ‰∫éÂÆû‰π†ÁîüCodingË¶ÅÊ±ÇËæÉÈ´ò,ÂØπ‰∫éÁºñÁ®ãÊÑüÂÖ¥Ë∂£ÁöÑÂèØ‰ª•Áî≥ËØ∑ËØ•‰ºÅ‰∏öÁöÑÂÆû‰π†Â≤ó‰Ωç„ÄÇ
(4)ÈáëËûç:‰∏ÄÂÆ∂Á´ØÂà∞Á´ØÁöÑÊäïËµÑÈì∂Ë°å,ÊúçÂä°‰∫éÁßëÊäÄ‰∏éÂ™í‰ΩìÂÖ¨Âè∏,‰ªé‰∫ãËµÑÊú¨Á≠πÈõÜ„ÄÅ‰ºÅ‰∏öÂπ∂Ë¥≠„ÄÅÊù†ÊùÜÊî∂Ë¥≠‰∏éÁÆ°ÁêÜÂ±ÇÊî∂Ë¥≠„ÄÅËÇ°‰∏úÁßÅ‰∫∫ÈÖçÂîÆ„ÄÅ‰ºÅ‰∏ö‰∏öÂä°ÊãìÂ±ïÁ≠âÁõ∏ÂÖ≥‰∏öÂä°ÊúçÂä°„ÄÇÂàõÂßã‰∫∫Êã•ÊúâË∂ÖËøá2‰∫ø5ÂçÉ‰∏áÁæéÈáëÁöÑÊàêÂäü‰∫§ÊòìÂè≤,ÊòØÊäïËµÑÈì∂Ë°åÁïåÊúÄÂÄºÂæó‰ø°ËµñÁöÑÊäïËµÑÈ°æÈóÆ„ÄÇ‰æõËÅåÂ≤ó‰Ωç:Financial Analyst(ÂÆû‰π†)„ÄÅBusiness Analyst(ÂÆû‰π†)
(5)Âí®ËØ¢ÁÆ°ÁêÜ„ÄêÊÄ•Êãõ„Äë:‰∏ÄÂÆ∂ÁÆ°ÁêÜÂí®ËØ¢Âπ≥Âè∞‰ºÅ‰∏ö,‰∏ªË¶ÅÂçèÂä©‰ºÅ‰∏öCEOÊàñËÄÖÈ´òÁÆ°Â±ÇÁÆ°ÁêÜ‰ºÅ‰∏ö„ÄÅÈ°πÁõÆ„ÄÇÊãõËÅòÂ≤ó‰Ωç:Business Analyst„ÄÅUI Design(ÁΩëÈ°µ„ÄÅÂπ≥Âè∞ËÆæËÆ°)„ÄÅBusiness DevelopmentÁ≠âÂ≤ó‰ΩçÂÆû‰π†Áîü„ÄÇ
(6)ÂÅ•Â∫∑ÂåªÁñó:Ê≥¢Â£´È°øÁîüÁâ©ÂåªÁñóÊäïËµÑÊú∫ÊûÑ&amp;Á†îÂèë‰∏≠ÂøÉ,ÊãõËÅòÊäïËµÑÂàÜÊûêÂ∏àÂíåÊäïÂêéËøêËê•ÁÆ°ÁêÜÂêÑ‰∏ÄÂêç,ÂàÜÂà´Ë¥üË¥£ÊåñÊéò„ÄÅËøΩË∏™Á¨¶ÂêàÊäïËµÑÊù°‰ª∂ÁöÑÈ°πÁõÆÊàñËÄÖ‰∫ßÂìÅ,ÂàÜÊûêÊäïËµÑÈ£éÈô©ÂíåÊäïËµÑÂõûÊä•;ÊàñËÄÖË¥üË¥£Â∑≤ÊäïËµÑ‰ºÅ‰∏öÁÆ°ÁêÜÂí®ËØ¢„ÄÅ‰ª•ÂèäMaretingÁ≠âÁõ∏ÂÖ≥Â∑•‰Ωú„ÄÇ
Êú¨È°πÁõÆ‰∏∫‰ªòË¥πÈ°πÁõÆ,È°πÁõÆÊµÅÁ®ã:
1. Á°ÆËÆ§ÂÆû‰π†ÊÑèÂêë,Á≠æËÆ¢ÂêàÁ∫¶Âπ∂‰ªòÊ¨æ;
2. Á°ÆËÆ§ÂÆû‰π†‰ºÅ‰∏öÂèäËÅå‰∏öËßÑÂàíÊñπÂêë
3. ÂÆû‰π†‰ºÅ‰∏öÈù¢ËØï(Â¶ÇÊúâÈúÄË¶ÅÊèê‰æõÈíàÂØπÈù¢ËØïÁöÑËØæÁ®ãÊåáÂØº)
4. 3‰∏™Êúà‰ºÅ‰∏öÂÆû‰π†(‰ºÅ‰∏öSponsor OPT/STEM OPT/CPT)
5. ÂÆû‰π†‰ºÅ‰∏öÊèê‰æõÂÆû‰π†ËØÅÊòé/Êé®Ëçê‰ø°
6. Return OfferÊàñËÄÖÂÖ∂‰ªñÂÜÖÊé®Êú∫‰ºö
7. È´òÁ´ØÁ∫ø‰∏ä/Á∫ø‰∏ãÁ§æ‰∫§Ê¥ªÂä®„ÄÅ‰∏ì‰∏öËØæÁ®ã„ÄÅÈù¢ËØïÊ±ÇËÅåËÆ≤Â∫ß
Êàë‰ª¨ÁöÑ‰∏çÂêå:
‰∏ç‰æùÈù†Ê¶ÇÁéáÂÜÖÊé®,24Â∞èÊó∂GuaranteedÁªìÊûú
‰∏∫‰Ω†Ëµ¢ÂèñÊó∂Èó¥Â∑Æ,ÂêØÂèë„ÄÅÂ∏¶È¢Ü‰Ω†,ÁúüÊ≠£ÊÑè‰πâ‰∏äÁöÑÊèêÂçá
‰∏∞ÂØå‰∫∫ËÑâËµÑÊ∫ê (Á°ÖË∞∑Áßë‰ºÅ„ÄÅÊäïË°å„ÄÅÁü•ÂêçÁã¨ËßíÂÖΩ),ÂàõÈÄ†Êó†ÈôêÊú∫‰ºö
‰∏∫‰∫ÜÊõ¥Â•ΩÁöÑÂÆûÁé∞Âú®ÁæéËÅå‰∏öÂèëÂ±ï,ËØ∑ÊùúÁªùÈùûÊ≥ïÊåÇÈù†,ÈÄâÊã©ÁúüÂÆû‰ºÅ‰∏öÁúüÂÆûÂÆû‰π†Êú∫‰ºö,‰∏çÊñ≠ÊèêÂçáËá™Êàë‰∏ì‰∏öÈ¢ÜÂüüÁü•ËØÜÊäÄËÉΩ,ÊãìÂ±ïËÅåÂú∫Á§æ‰∫§Âúà,Âà∂ÂÆöÈÄÇÂêàËá™Â∑±ÁöÑËÅå‰∏öÂèëÂ±ïËßÑÂàí,ÊàêÂ∞±Êõ¥Â•Ω‰∏î‰ºòÁßÄÁöÑËá™Â∑±!„ÄêW/X:queenie36wu„Äë
Job Type: Internship
Schedule:
Monday to Friday
Wor Location:
Fully Remote
Wor Remotely:
Temporarily due to COVID-19</t>
  </si>
  <si>
    <t>HNI Corporation, an industry leader in office furniture design and manufacturing is in search of a Senior Data Analyst to join our team in either Chicago, IL or Muscatine, IA!As a member of the Decision Science team, the Senior Data Analyst will play a crucial role in building HNI's decision science and analytics practice in Chicago. In this new role, you'll tacle cross-functional and high-profile business problems that add value and establish competitive advantages for HNI. As a ey hire in a new department, you and the team will also develop and define the end-to-end data analytics process that will enable the business to mae data-driven decisions.If you lie the sound of solving business problems, helping to build a new functional area from scratch, implementing new approaches to data, and maing a major impact at a leading global company, then HNI might be the place for you.What you will do:* Use SQL and other data tools to analyze internal and external data in order to build visualizations and provide insights to business partners.* Present highly technical data information to business partners not versed in such technicalities.* Provide data driven recommendations to business partners based on product or customer behavior analysis.* Responsible for identifying business trends from a variety of data sources to enable faster and better decision maing.* Collaborate with a team of Data Engineers and Data Scientists on developing algorithmic solutions to business problems.Who you are:* 5+ years of data analysis experience and woring with business partners by communicating business trends and driving decisions by leveraging data insights.* Proven trac record of end-to-end experience in solving business problems by utilizing different data sources and visualizations on different platforms.* Hands-on nowledge of SQL.* Familiarity with Linux and AWS/Azure.* Excellent communication, teamwor and consulting sills.* Strong analytical and problem-solving sill set.* Familiarity with Python or R is a major plus but not necessary.We loo forward to hearing from you!Why HNI Corporation?HNI Corporation (NYSE: HNI), is a 2.3 billion-dollar, global office furniture and hearth product enterprise. Our furniture brands are among the strongest, most widely nown in the industry, including HON, Allsteel, Gunloce, HBF, Maxon, and OFM. The depth and breadth of our brands, the scale and capability of our manufacturing, and the strength of our distribution enables us to provide the best office furniture solutions to meet the needs of every customer.The fourth largest employer in Iowa, HNI Corporation has been raned by Industry Wee magazine as one of the "Top 100 Best Managed Companies in the World", by Fortune magazine as "The Most Admired Company" in the furniture industry; and named by Chief Executive Magazine as one of the world's best companies for leadership development.We invite you to visit us at www.HNICorp.com for the best visual overview of our organization.EEO/Male/Female/Veteran/Disabled</t>
  </si>
  <si>
    <t>Job Description
We are seeing a Data Analyst to become an integral part of our enterprise fortune 500 team! You will perform data collection, analysis, validation and reporting. Designs, tests, and documents processes, SQL queries, and stored procedures. Strong analytical and organizational sills also essential. 0 - 2 years experience
Responsibilities:
Excel Wizard (Advanced to Expert level
Low level Data Analyst, no SQL required
Possible contract to hire, no guarantees
Able to perform pivot tables, functions, formulas, v-looups, pivot reporting, macros, micros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SQL is not required and this is a relatively low level Data Analyst role
First day start details:
They must appear onsite for the first duration of their training and then will discuss remote wor once they get started due to COVID-19.
Company Description
SySource Solutions believes in attaining success. We now success is important to our clients, applicants, candidates, and our internal staff and want to be an integral part of that process.
The SySource Difference: We are not just another staffing firm! We truly care about our candidates long-term success and how we get there together. So the BIG Question is... How do we get there?
Our team of Recruiters come with 5 plus years of industry experience and are not looing to just find you a job. We truly care about your short-term and long-term career goals and understand what's important in maing that next career move. We want to understand what you are looing for from a cultural, compensation and benefits perspective.
Apply today and experience the SySource difference!</t>
  </si>
  <si>
    <t>SySource Solutions
4.1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</si>
  <si>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YYRBeQ7mWN</t>
  </si>
  <si>
    <t>The opportunity:Fast, accurate insights are integral in allowing us to fulfill our mission of fixing the user experience in global trade. At Flexport you'll conduct analyses that are at the forefront of reshaping the entire logistics &amp; supply chain industries. You'll wor alongside self-starters interested in solving real-world problems and streamlining the inefficiencies in the complex global trade industry. You'll have the opportunity to improve an industry by analyzing the new operating system for global trade.You will:* Flexport is a company that runs on data - you'll be transforming data into action by woring cross-functionally with the entirety of Flexport;* Meet with business staeholders, understand business requirements, and use your analytic mindset to implement solutions ranging from process improvements to dashboards. Our mantra is to mae sure everyone is woring smarter rather than just harder;* Rapid prototype new functionality via dashboards to enable new ways of woring and discover best practices for worflow management across all of Flexport's departments;* Contribute and grow the culture of excellence on our team by bringing processes and best practices to our group.* Drive highly visible projects for Flexport* Influence the roadmap for both the Data Analytics department and the staeholders we supportYou should have:* 4+ years of experience in a Data Analyst, Business Analyst or similar role using SQL and/or Python/R focused on product analytics;* SQL fluency with experience using a scripting language lie Python or R. Strong Excel fundamentals a plus;* Experience building dashboards - you now the trade-offs and impacts of using one metric versus another;* Next level communication sills and empathy to understand and discover business pain points and build solutions to improve the user experience at all levels of the global trade process.You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impact.At Flexport, our ability to fulfill our mission of maing global trade easy for everyone relies on having a diverse, dedicated and engaged worforce.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</si>
  <si>
    <t>Data Analyst**job details:**+ location:Downers Grove, IL+ salary:20 - 22 per hour+ date posted:Friday, July 10, 2020+ experience:1 Years+ job type:Contract+ industry:Professional, Scientific, and Technical Services+ reference:489222+ questions:312-917-1515.**job description**Data Analystjob summary:Our client, a global distributor in Lisle, IL is looing for a junior level Data Analyst to join their team!If you are interested, please send resumes to **Stacey Yuan** at **stacey.yuan@randstadusa.com**location: Downers Grove, Illinoisjob type: Contractsalary: 20 - 22 per hourwor hours: 9 to 5education: Bachelor's degreeexperience: 1 Yearsresponsibilities:Responsibilities include:+ Performing data collection, analysis, validation and reporting.+ Designing tests, and documents processes, SQL queries, and stored procedures.+ Organizing, comparing, analyzing data from 3rd party and then compare report to internal reports to see where the data differs and understand why it differs.This report has over 50,000 cells each report.+ Adding data, uploading, editing, and changing data for errors and inconsistencies.qualifications:Requirements include:+ Bachelors, business related+ 1-2 years experience with data analysis+ Excel Wizard (Advanced to Expert level)+ SQL highly preferred+ Able to perform pivot tables, functions, formulas, v-looups, pivot reporting, macros, microssills: Business AnalysisEqual Opportunity Employer: Race, Color, Religion, Sex, Sexual Orientation, Gender Identity, National Origin, Age, Genetic Information, Disability, Protected Veteran Status, or any other legally protected group status.</t>
  </si>
  <si>
    <t>Full Time - Fully Remote
Company: Lantana Consulting Group provides services and software for standards-based health information exchange. We have built our expertise through more than a decade of development and deployment of technical specifications and interoperability solutions. As a distributed company with no single bric and mortar office, Lantana can hire the best available talent and offer a flexible wor schedule. We are a small, growing business on a path towards employee ownership.
Primary purpose: Provide data analysis and visualization support for the CDC National Healthcare Safety Networ (NHSN).
A successful candidate has the sills to:
Quicly gather requirements, learn subject matter, and extract and transform data.
Be proficient with PowerBI and Microsoft data toolset.
Automate, deliver, and schedule visualization reports.
Test data models, calculations, and quality of analytical output.
Optimize data models and visualizations for responsiveness and performance.
Visualize data geospatially using GIS technologies and techniques.
Understand and use statistical processes and software (SAS, R, Python).
Apply Microsoft DAX and construct advanced calculations.
Connect to variety of data sources and proficiently use the queried data in Power BI.
Be or become familiar with secondary tools and technologies lie Microsoft SQL, Azure, Data Lae, NoSQL, data streaming, etc.
Effectively deliver and present wor to the appropriate audience.
Meet deadlines and manage concurrent deliverables.
Qualifications:
Proficient in the development of highly visual reports, dashboards, and data narratives.
Experience with data extraction, cleaning and wrangling, modeling and manipulation to prepare data for analysis, reporting, and visualization.
Degree in public health, computer science, or related discipline preferred.
Experience with Healthcare-Associated Infections (HAI) data preferred.
nowledge of the Centers for Disease Control and Prevention‚Äôs (CDC) National Healthcare Safety Networ (NHSN) preferred.
Additional Job Information:
There are two positions available for this role.
These positions are mid-to-senior level with opportunity for growth within the company.
Travel can be up to 5% time, depending on projects and responsibilities. At present, due to COVID-19, no travel or onsite wor is required.
This position is fully wor-from-home/remote and accepts all applicants in the US.
Job Type: Full-time
Experience:
NHSN: 1 year (Preferred)
Power BI: 2 years (Required)
Public Health: 2 years (Preferred)
Company's website:
https://lantanagroup.com/</t>
  </si>
  <si>
    <t>Overview
PDI is seeing a Data Operations Analyst to join our team woring in an exciting, high volume retail data ecosystem with over 100B of transaction log data. Mastering the relationship between client data and our ecosystem will be an important element for this position. This position plays a critical role for both the retailer and their vendor partners to realize value from their data.
The Data Operations Analyst will help our team onboard new customers√¢ data, may gather technical requirements, utilize analytical approaches to troubleshoot data quality issues, as well as contribute to identifying, designing, and implementing internal data processing improvements. The successful applicant will be joining a team with a "Can Do" attitude, and a strong desire to mae an impact on the business.
RESPONSIBILITIES
Assist in onboarding new customers√¢ data into the SwiftIQ data warehouse and platform, by collaborating with Data Engineering and Business Intelligence to deliver flawless onboarding
Scope data and integration requirements based on company nowledge and client-specific nuances, including new data-oriented features
Identify, design, and implement internal data processing improvements: automating manual processes, optimizing data delivery, re-designing data analysis infrastructure related to data quality and integration to deliver greater scalability, etc.
Play a ey role in a client-facing position requiring collaboration with clients throughout the data procurement, onboarding, and troubleshooting
Audit data for quality and content ensuring full understanding of customers√¢ data
Investigate, troubleshoot any issue, and recommend solution as part of the onboarding and/or clients√¢ daily data feed
Develop an expertise on each clients√¢ individual data quality needs and document all things related to data quality
Use SQL to create complex queries not easily producible using the core platform
QUALIFICATIONS
Bachelor's degree in Finance, Information Technology, Statistics or related field required.
1-3 years of applicable experience
Outstanding analytical sills and a passion for problem solving
Advanced in SQL query writing, coupled with high proficiency in Excel
Phenomenal organizational sills and one who naturally thrives in a multi-tasing environment with the ability to effectively manage priorities with limited oversight
Strong team player with an opportunistic and self-starting mindset
Excellent oral and written communication sills
Desire to join an open and diverse team
Undergraduate degree; quantitative filed preferred
Strongly preferred:Experience with customer relationship management is a plusnowledge and experience Python and/or RExperience with analytics systems (data warehouses, dimensional models, etc.)Basic woring and practical nowledge of programming principles, techniques, standards and analytical ability
PDI√¢s employee-oriented culture provides a supportive and dynamic wor environment for high achievers. PDI sees individuals who value continuous learning, hold high ethical standards, and are top performers in their respective fields. We offer competitive wages, professional development, superb culture, and a highly competitive benefits pacage. For more information about PDI, please visit our website at https://www.profdata.com. PDI is an Equal Opportunity Employer. We verify employment eligibility for all new hires using e-Verify.
Powered by JazzHR</t>
  </si>
  <si>
    <t>IRLAND, Canada</t>
  </si>
  <si>
    <t>Job Description
Level Ex is transforming the way medical professionals hone their sills by practicing high-ris procedures and earning training credit with the latest medical devices and diagnostic treatments in our industry-leading 3D mobile games. In less than four years, Level Ex has exponentially grown, hiring top talent from the video games industry, the digital health ecosystem, and leading medical institutions. Our clients include top 20 pharmaceutical, biotech, and medical device companies including Baxter, Pfizer, Merc, and Medtronic, as well as leading medical associations.
We‚Äôre looing for an experienced Data Analyst who can discover ways to improve our genre-bending mobile games, can lead roadmap projects that will boost the company‚Äôs analytics &amp; data science capabilities, can build and support data pipelines for business intelligence and can deliver ad hoc analytics requests to internal partners and external clients.
What You‚Äôll Be Doing with Us
Writing SQL queries for analysis and ETL details (views, dimensional/factual tables, aggregate tables, etc.)
Leading larger projects in a data &amp; analytics roadmap.
Authoring and presenting data analyses that answer business questions and identify recommendations.
Delivering ad-hoc reports for multiple departments.
Building compelling, useful data visualizations and dashboards that trac important PIs related to player behavior, games development, mareting, operations, etc.
Defining telemetry details to add or change existing event data. Identifying data and structure needed in order to analyze mobile games with different design patterns.
Discovering and fixing data quality, structure and integrity issues.
Validating data and to ensure availability across live apps, client projects, and future projects, and collaborating with Quality Assurance to ensure telemetry is correct.
Performing statistical analysis in areas lie mareting campaigns, AB tests for product improvements, client project analysis, and more.
Training and deploying predictive models to optimize mareting, operations, etc.
Documenting pipeline details, changes to telemetry, and other important information. Support in maintaining metadata files and data models.
Writing and monitoring JIRA/development ticets.
Provide guidance and peer review to staff on a growing team.
Who We Want To Meet
3+ years of experience woring in data &amp; analytics, business intelligence, data science or data engineering.
3+ years of experience with SQL.
3+ years of experience with one or more open-source data science languages - R, Python, etc.
3+ years of experience with Tableau or other data visualization tools.
B.S. or M.S. in Computer Science, Mathematics, Statistics, Economics, Analytics, Engineering or equivalent combination of education and experience.
Passion for using data, analytics, statistics, and predictive modeling to solve problems.
Attention to detail.
Excellent verbal and written communication sills.
Ability to collaborate effectively and wor as part of a team at a growing start-up.
Bonus Points Awarded For
M.S. or Ph.D. in Computer Science, Mathematics, Statistics, Economics, Analytics, Engineering or equivalent combination of education and experience.
Experience woring on mobile game analytics and/or on medical analytics.
How We Mae You Happy
Multiple health insurance plans with 100% company-paid premiums
401() with company-paid match
Dental and vision insurance
Pre-tax flex spending and commuter accounts
Paid vacation, sic days and holidays
Downtown Loop location convenient to public transportation, and plenty of nearby food options
Unlimited cold brew and gourmet coffee, ombucha, Bevi sparling water, and craft beer
Full itchen and food options including breafast, and both healthy and comfort snacs
Team after-hours events, lie Board Game Night
Interested?
For the fastest consideration please send us your resume along with a cover letter detailing why you‚Äôre a fit for this important role. We loo forward to hearing from you and exploring the possibilities.
Level Ex is an Equal Opportunity Employer (EOE).
No Agencies or Recruiters, please.
Legal authorization to wor in the U.S. is required. We will not sponsor individuals for employment visas, now or in the future, for this job.</t>
  </si>
  <si>
    <t>Chicago Teachers' Pension Fund is on a mission to improve our existing systems and processes to better serve our members. We are in search of a Part-Time Data Quality Analyst to perform a variety of audit functions with regard to our member and Employer Data.
ey Accountabilities:
As the Data Quality Analyst, you will have the opportunity to wor on some challenging projects which include, but are not limited to, the following:
¬∑ Analyzing data for completeness and accuracy, interpreting the results and providing written summary of the recommendation
¬∑ Preparing reports by collecting, analyzing, and summarizing information into a visual layout
¬∑ Reviewing, researching and collecting data to assist with development and analyst
¬∑ Identifying inconsistency in data pattern and reviewing the anomalies
¬∑ Retaining adequate supporting documents for operational functions
¬∑ Performing data analysis of ey problem areas to assist in the root cause analysis
¬∑ Auditing documentation for completeness, accuracy and proper execution in compliance with legal and fund requirements
¬∑ Documenting each initiative with the bacground information, identified issue and proposed solutions
¬∑ Performing data reconciliation to identify data irregularities
¬∑ Cross-referencing multiple systems to validate and document information
Job Requirements:
¬∑ Bachelors degree from a four-year college or university preferred. A commensurate combination of education and related experience will be considered
¬∑ Previous experience with pension administration and/or auditing of financial data required
¬∑ Demonstrated critical thining and problem solving sills
¬∑ Demonstrated ability to plan and manage complex projects, ability to wor effectively with team members and senior leaders under tight deadlines
¬∑ The ability to communicate effectively orally, and in writing, including the use of correct spelling, grammar, and punctuation
¬∑ Experience implementing corrective actions
¬∑ Strong attention to detail
¬∑ Excellent organizational and time management sills and the ability to meet deadline
¬∑ Ability to maintain professionalism and lead by example
¬∑ Strong experience in the MS Office products, particularly Excel
About CTPF
CTPF is the administrator of a multiple-employer defined benefit public employee retirement fund providing retirement, survivor and disability benefits for certain certified teachers and employees of the Chicago Public Schools and Chicago area charter schools.
CTPF is an Equal Opportunity Employer. CTPF does not discriminate due to race, color, creed, religion, sex, sexual orientation, gender and/or gender identity or expression, marital or parental status, national origin, ethnicity, citizenship status, veteran or military status, age, disability, unemployment status, or any other legally protected basis.
Qualified candidates of diverse bacgrounds are encouraged to apply for any vacant positions.</t>
  </si>
  <si>
    <t>We are looing for responsible Mareting Data Analyst Enthusiast who is passionate about the intersection of Mareting, Technology, and Process Re-Engineering and looing to expand your understanding of these domains. You must have an intense curiosity about new systems and always loo for how we can leverage technology to improve the mareting impact.
Candidates must be U.S. Citizen or able to wor in the US without corporate sponsorship! This position is for big sophisticated enterprise and we are looing to add A+ players to our team.If you thin you love data and are able to provide meaningful insights, then this is the one for you.In this role you will get a chance to wor with most brilliant and innovative teams and if onsite you get to wor in the best wor environment and worplace in the Bay Area.
Your ey responsibility is to ensure that lead management and campaign reporting and operations within the Mareting team run smoothly in support of our wider demand generation goals. At a high level, this includes managing Mareting Database.
The right candidate for this role combines nowledge of mareting automation, lead management, attention to detail, numbers and mareting metrics, a passion for process improvement, and a commitment to completing projects on time.
What You'll Do:
Data Quality Management
‚Ä¢ Oversee day-to-day operations, maintenance, and support of Mareto and SFDC as the external mareting communications platform.
‚Ä¢ Manage distribution lists to ensure timely updates are made and the data entered into the system is correct and up to date.
‚Ä¢ Mareto and SFDC Field requests management
‚Ä¢ Participate in data governance initiatives to drive consistent and proper handling of data inside the platform and across the business.
Reporting &amp; Data Analysis
‚Ä¢ Produce weely, monthly &amp; quarterly mareting campaigns reports and build models using tools and get insight into current data.
‚Ä¢ Manage analytics for client teams &amp; staeholder groups.
‚Ä¢ Trac and manage any change requests for reporting requirements from teams.
Project Management:
‚Ä¢ Lead coordination of tracing efforts around all external campaigns.
‚Ä¢ Assist all staeholders in the timing of campaigns; monitoring timing of distribution going out to various groups and supporting campaign creation.
‚Ä¢ Be the initial point of contact to troubleshoot issues around campaign creation.
‚Ä¢ As a member of the production team, you will assist with designing new campaign templates through Mareto tools &amp; applications.
‚Ä¢ Learn and maintain thorough nowledge of Mareto and surrounding systems including best practices, processes, and training materials as needed around managing external communications.
What You'll Need:
‚Ä¢ At least 2-5 years‚Äô overall experience in Mareting and/or Operations &amp; campaign reporting within a fast paced high growth environment
‚Ä¢ 2+ years of hands-on experience with mareting technology solutions (Mareto operations &amp; production experience preferred; similar mareting automation platform is fine too, plus Salesforce
‚Ä¢ Operationally focused with a strong reliance on process and standards
‚Ä¢ een attention to detail &amp; accuracy in reporting
‚Ä¢ Comfortable to wor across teams and see alignment to help maintain a best-in-class mareting operations framewor
‚Ä¢ Collaborative and highly communicative with team, peers, partners &amp; executives
‚Ä¢ Ready to learn and solve problems both in isolation and in a team environment
‚Ä¢ Must now SQL and an excel power user status is highly desired (Pivot Tables, VLOOUP, conditional formatting, Flash Fill, etc.)
Marrina Decisions is an Equal Opportunity Employer
Marrina Decisions offers
Health Benefits, Paid Vacation, Paid Holidays, Paid Sic Time,Ongoing Training programs and Opportunities to learn and grow in MarTech world.</t>
  </si>
  <si>
    <t>Role: Data Analyst
Location: Chicago, IL(Local Only)
Job Type: Permanent / Fulltime
Roles and responsibilities:
Data Analysts with expertise in Python for data analysis is a must
Cloud Experience Setting up AWS, Google Cloud
Experience with Google BigQuery, Apache Spar, Hadoop, Hive, and other Big Data technologies</t>
  </si>
  <si>
    <t>Job Description
Job description
‚Ä¢ Interpret data, analyze results using statistical techniques and provide ongoing reports
‚Ä¢ Develop and implement databases, data collection systems, data analytics and other strategies that optimize statistical efficiency and quality
‚Ä¢ Acquire data from primary or secondary data sources and maintain databases/data systems
‚Ä¢ Identify, analyze, and interpret trends or patterns in complex data sets
‚Ä¢ Filter and ‚Äúclean‚Äù data by reviewing computer reports, printouts, and performance indicators to locate and correct code problems
‚Ä¢ Wor with management to prioritize business and information needs
‚Ä¢ Locate and define new process improvement opportunities
Requirements
‚Ä¢ Proven wor experience as a data analyst or business data analyst
‚Ä¢ Technical expertise regarding data models, database design development, data mining and segmentation techniques
‚Ä¢ Strong nowledge of and experience with reporting pacages (Business Objects etc), databases (SQL etc), programming (XML, Javascript, or ETL framewors)
‚Ä¢ nowledge of statistics and experience using statistical pacages for analyzing datasets (Excel, SPSS, SAS etc)
‚Ä¢ Strong analytical sills with the ability to collect, organize, analyze, and disseminate significant amounts of information with attention to detail and accuracy
‚Ä¢ Adept at queries, report writing and presenting findings
‚Ä¢ Master's in Computer Science or Engineering Management or Project Management or Information Systems/Technology (Preferred)
Powered by JazzHR
U0e4rhpoqh</t>
  </si>
  <si>
    <t>Job Description
Provider Analytics Data Analyst
Duration: 6+ month contract
Location: Chicago, IL 60601
Overview: The CRS Group is currently looing for a Provider Analytics Data Analyst one of our clients in the Chicagoland area. The CRS Group is a nationwide Staffing Firm who wors primarily with Fortune 500 and Fortune 1000 corporations.
Duties and Responsibilities:
This role requires a unique blend of deep technical ability with regards to database sills, ETL systems and excellent visualization sills especially in Tableau, coupled with end customer white glove treatment.
Co-creation, definition &amp; delivery of major strategic projects will be the norm.
The role requires a highly resourceful individual with strong customer presence, self-motivation, and strong technical sills.
Develop complex SQL Queries
Design and delivery of large-scale, high-performance data transformation and storage systems such as ETL using SSIS
Design and delivery of Analytics. Extract, transform and load with Teradata fastload
Wor heavily with Tableau and other visualization tools
Develop technical requirements based on business requirements
Define and manage the full development lifecycle to meet client needs
Willing to translate business requirements into technical architectures
Qualifications:
Bachelor Degree.
4+ years of demonstrated advance proficiency in SQL development methodologies, R and Python
Strong bacground in Relational Databases (Teradata, Microsoft SQL, Oracle) and strong ETL (Microsoft SSIS) experience
Experienced with automation in Python and/or R
Must possess effective verbal and written communication sills
Excellent consulting sills and the ability to wor effectively with clients and team members
Ability to translate business requirements into technical solutions
Proficient in Microsoft Office (Word, Excel, Outloo, PowerPoint)
4-6 year experience using Tableau
4-6 year experience using SSIS
MBA, Master Data Management (MDM), MS in Computer Science or Information Systems, or other advanced technical degree preferred
Extensive nowledge in Tableau and ETL in SSIS
Extensive nowledge in Tableau, R, Python and ETL in SSIS and other analytical tools
Health Insurance industry experience
Experience with project management
crs_mpriebe
ss # 87037
Qualified applicants will receive consideration for employment without regard to race, color, age, religion, sex, sexual orientation, gender identity, national origin, disability, protected veteran status, or genetic information.</t>
  </si>
  <si>
    <t>Chicago Public Schools (CPS) is the third largest school district in the United States, serving over 360,000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mae three commitments to our students, their families and all Chicagoans: academic progress, financial stability and integrity. Six core values are embedded within these commitments ‚Äì student centered, whole child, equity, academic excellence, community partnership and continuous learning.
The Chicago Public Schools Community Schools Initiative (CSI) is the third largest hub of Community Schools in the United States, serving and supporting more than 150 CPS schools during the 2019-2020 school year. Under the CPS Office of College and Career Success (OCCS) and within the Office of Student Support and Engagement (OSSE), the CPS Community Schools Initiative strives to provide and support the implementation of a myriad of wraparound services that aim to meet the physical, social, emotional, and academic needs of students, families, and whole school communities.
The role of the CSI Data Analyst is to use data to monitor and drive progress towards the priorities and goals of the CPS Community Schools Initiative as outlined in the Nita M. Lowey 21st Century Community Learning Centers (21CCLC) grant application and award. The CSI Analyst utilizes programmatic data from 21CCLC funded programs, as well as student, school, and community level data to provide strategic project management and evaluation guidance for the CPS Community Schools Initiative. The Data Analyst wors to complete all federal and state grant reporting requirements in order to ensure funding streams are uninterrupted, while also woring to develop internal progress monitoring and evaluation tools in order to inform and refine services. The CSI Data Analyst wors directly with the CSI team, as well as with Community School Resource Coordinators and administrators to mae data understandable and actionable in strengthening the community schools model as a whole.
ey Responsibilities &amp; Job Functions
Perform analysis on large and complex datasets from multiple sources to provide meaningful information
Evaluate data for structural integrity and consistency
Develop an expertise on where various data are housed in order to extract information quicly and accurately
Wor across a wide variety of CPS departments to identify additional data needs and opportunities for collaboration
Query, organize, and present data in a digestible and meaningful way
Manage all federal and state reporting requirements, including communicating any data needs to staeholders, data quality assurance, and data entry
Serve as the liaison between CPS and all external research/evaluation partners to help coordinate, support, and guide evaluation wor, including Continuous Quality Improvement Processes
Manage external evaluations for CSI across all funding sources.
Develop systems and protocols for sharing data with schools and partners.
In order to be successful and achieve the above responsibilities, the CSI Data Analyst must possess the following qualifications:
Type of Education Required:
Bachelor‚Äôs degree in Education, Social Sciences, Public Policy, Economics, or related field required; Master‚Äôs degree preferred
nowledge, Sills, and Abilities:
Ability to wor in a fast paced environment with competing priorities and meet continuous critical deadlines, sometimes with little notice
Experience with data visualization of large, complex data sets
Expert user of Microsoft and Google office suites
Basic SQL and software experience preferred (SPSS, SAS, etc.)
Strong analytic, organization, and communication sills
Prior experience in the education sector preferred
Ability to function effectively in a large, complex organization
Residency Requirement:
As a condition of employment with the Chicago Public Schools (CPS), employees are required to live within the geographic boundaries of the City of Chicago within six months of their CPS hire date and must maintain residency throughout their employment with the district.</t>
  </si>
  <si>
    <t>Passionate about maing a difference in the world of cancer genomics?
With the advent of genomic sequencing, we can finally decode and process our genetic maeup. We now have more data than ever before but industrial researchers don't have the infrastructure or expertise to mae sense of this data. We're on a mission to connect an entire ecosystem to redefine how genomic and clinical data is used for evidence-based medicine.
We are seeing a highly motivated and capable data analyst to help our clients wor with the complex and nuanced data associated with real-world cancer treatment. The data analysts on the Outsights team own the analytical translation of Tempus data to the world of our pharma clients--the analysts on this team are expert communicators of our data model, savvy with SQL and R/python for doing data transformations to mae the data usable for our clients, and are the in-house experts on what clients want when they wor with our data.
What you'll do
Communicate ey aspects of the Tempus dataset to clients, and answer questions about the data structure, collection practices, etc.
Analyze client datasets for scientific opportunities, quality issues, etc.
Reformat and visualize data for clients to help speed up their time to doing analysis on the data
Distill client feedbac on data and product needs, and bring bac to appropriate in-house teams
Operate data delivery infrastructure, managing the data publication process and surfacing issues in real time
As opportunity and sill sets allow, contribute to the core codebase at Tempus, building out data checs, visualizations, validations processes, etc.
Requirements:
1-2 years of post-grad experience in either business analytics or consulting. Healthcare bacground is a plus.
Strong data manipulation and analysis sills in SQL; experience or willingness to learn R/python
Excel and Powerpoint savvy
Ability to tacle large, ambiguous problems
Strong communication and presentation sills
Self-starter
Organized and able to effectively balance priorities
Ability to develop and maintain strong relationships with external staeholders and across internal departments (legal, business development, operations, product, etc.)</t>
  </si>
  <si>
    <t>We are seeing a resource who loves data, analytics, and putting the two together to help drive accountability and innovation. We are a financial services firm based in the loop offering a great opportunity for growth, development, and the chance to wor with the executive team to drive change.
PROJECT: Analytics for cost of business for IT services
WOR TO BE PERFORMED:
Gather functional and business requirements and rapidly translate information into a woring set of operational and financial models, dashboards and management reports
Import, transform and rationalize data from systems of record into selected Technology Business Mgmt (TBM) tool
Operationalize data monthly by loading, validation and reviewing on a timely basis
Participates in collaborative efforts with domain leads, finance, and service lines to drive improved communication and shared direction.
Identifies cost / benefit of IT portfolio to properly identify gaps in bottom line
Perform other duties as assigned.
SILL AND EXPERIENCE REQUIRED:
Previous wor experience in a highly regulated, capital marets company preferred
Understanding of IT infrastructure domains
nowledge of IT services and financial management process and best practices such as budgeting, cost allocations, capital and operating expense handling
Strong analytical, problem solving and troubleshooting sills with the ability to exercise mature judgment.
Demonstrated verbal/written communication sills to be able to articulate ideas clearly and concisely.
Ability to provide solutions that meet the business objectives and deliver on time, on budget, with a high degree of quality
Experience with TBM tools such as Apptio
Strong data transformation sills using MS Excel
Bachelors Degree in Information Systems, Business Management, Finance, or related field
MBA or related graduate level course wor a plus
Minimum of 4 years of relevant wor experience
Powered by JazzHR</t>
  </si>
  <si>
    <t>Title Provider Analytics Data Analyst Mandatory sills Teradata, visualization tools, ETL, Extract, transform, load, SSIS, Master Data Management, MDM, SQL, R, Python, automation, project management, health care data statistical analysis, ETL systems, Microsoft Office, Word, Excel, Outloo, PowerPoint, Relational Database, Teradata, Microsoft SQL, Oracle, business requirements, technical solutions, technical requirements, technical architecture Description Provider Analytics Data Analyst bull This role requires a unique blend of deep technical ability with regards to database sills, ETL systems and excellent visualization sills especially in Tableau, coupled with end customer white glove treatment. bull Co-creation, definition delivery of major strategic projects will be the norm. bull The role requires a highly resourceful individual with strong customer presence, self-motivation, and strong technical sills. Essential Duties and Responsibilities Essential functions for this job include but is not limited to bull Develop complex SQL Queries bull Design and delivery of large-scale, high-performance data transformation and storage systems such as ETL using SSIS bull Design and delivery of Analytics. Extract, transform and load with Teradata fastload bull Wor heavily with Tableau and other visualization tools bull Develop technical requirements based on business requirements bull Define and manage the full development lifecycle to meet client needs bull Willing to translate business requirements into technical architectures Minimum Sills and Competencies The requirements listed below are representative of the nowledge, sill andor ability required. bull Bachelor Degree. bull 4+ years of demonstrated advance proficiency in SQL development methodologies, R and Python bull Strong bacground in Relational Databases (Teradata, Microsoft SQL, Oracle) and strong ETL (Microsoft SSIS) experience bull Experienced with automation in Python andor R bull Must possess effective verbal and written communication sills bull Excellent consulting sills and the ability to wor effectively with clients and team members bull Ability to translate business requirements into technical solutions bull Proficient in Microsoft Office (Word, Excel, Outloo, PowerPoint) bull 4-6 year experience using Tableau bull 4-6 year experience using SSIS Desired Sills bull MBA, Master Data Management (MDM), MS in Computer Science or Information Systems, or other advanced technical degree bull Extensive nowledge in Tableau and ETL in SSIS bull Extensive nowledge in Tableau, R, Python and ETL in SSIS and other analytical tools bull Health Insurance industry experience bull Experience with project management Required Qualification 3 years experience in health care data statistical analysis VIVA USA is an equal opportunity employer and is committed to maintaining a professional woring environment that is free from discrimination and unlawful harassment. The Management, contractors, and staff of VIVA USA shall respect others without regard to race, sex, religion, age, color, creed, national or ethnic origin, physical, mental or sensory disability, marital status, sexual orientation, or status as a Vietnam-era, recently separated veteran, Active war time or campaign badge veteran, Armed forces service medal veteran, or disabled veteran. Please contact us at hrviva-it.com for any complaints, comments and suggestions. Contact Details Please send your resumes to "staffing10viva-it.com" and one of our recruiter will get in touch with you. VIVA USA INC. 3601 Algonquin Road, Suite 425 Rolling Meadows, IL 60008 staffing10viva-it.com httpwww.viva-it.com</t>
  </si>
  <si>
    <t>As our Senior Data Analyst, on our data science team, you will get the opportunity to build statistical models, drive actionable insights, and tacle high-impact business problems. You will tell the story behind your insights - painting a picture to our cross-functional partners, explaining what the numbers are telling us, and recommending new ways our data can support multiple teams and our Company as a whole. A particular focus of your wor will be on measuring methodologies to project and balance panel data to accurately represent purchase behavior.As a Senior Data Analyst, you are passionate about using data to drive insights and optimizations that create better connections for our customers and that improves Numerator's business results and success. You will not only have strong technical abilities to retrieve, manipulate, analyze, and visualize data but also excellent communication capabilities to staeholders of all levels and sills. You will thrive in a highly autonomous and collaborative environment.If you are seeing an environment where you get to do meaningful wor with a great data science team, then we want to hear from you!What you get to do* Define and regularly monitor PIs, success metrics, and other analytics to maximize our control for all aspects of our data pipeline and performance.* Identify areas of analytic opportunity within Numerator and wor with great focus to implement our vision.* Provide regular analysis and insights that influence our business strategy and operational plans* Partner with Product, Data, and Engineering teams to identify, investigate, and deliver solutions related to product and bac-end data issues.* Support Senior Manager and broader team in developing business cases for growth opportunities across Numerator's business.* Analyze industry trends, competitive landscape, and internal performance, and report these findings to the leadership team.* Regularly communicate outcomes, new initiatives, and improvements to staeholders.* Create and manage processes to deliver high-quality data through scorecards and data feeds.What You Bring* 3+ years of industry experience with granular data analysis, predictive analytics, or analytics technology products.* 1+ years of experience in a senior role or leading data analytic position where you had to execute the creation and proposal of technical/business solutions.* Hands-on experience reading/writing code as a Data Engineer, Technical Data Analyst or Data Scientist.* Fluency in SQL or other similar programming languages. Some development experience in at least one scripting language (Python, R, etc.).* Experience with data visualization and tools such as Looer, Mode, Periscope, Tableau, etc.* Experience launching internal metric dashboards and scorecards.* You are a data-storyteller who is comfortable communicating results in a crisp and effective manner to all audiences (technical and non-technical).* Strong analytical sills and can evangelize the use of data for sound decision maing across functions.* Strong oral and written communication sills, and ability to collaborate with, and influence cross-functional partners.* Self-motivated, self-directed, and able to thrive in a fast-paced environment in an industry that constantly changes.* A mindset of designing for the future but building for now.* An eagerness to learn from others and help others grow with you.* A love of data and finding interesting questions to as of it.Nice to Haves* Previous experience woring with purchase panel data and/or survey responses.* Proficiency in at least one statistics/data analysis pacages, such as Python or R.* Experience woring with mareting insights, shopping data or in the retail industry.* Experience with understanding, analyzing and modeling user data and granular behavioral trends.* Exposure to machine learning framewors and methods.What we offer* An inclusive and collaborative company culture- we wor in an open environment while woring together to get things done, and adapt to the changing needs as they come.* Maret competitive total compensation pacage.* An opportunity to have an impact in a technologically data driven company.* Volunteer time off and charitable donation matching.* Strong support for career growth, including mentorship programs, leadership training, access to conferences and employee resource groups.* Great benefits pacage including health/vision/dental, unlimited PTO, flexible schedule, 401 matching, travel reimbursement and more.If this sounds lie something you would lie to be part of, we'd love for you to apply! Don't worry if you thin that you don't meet all the qualifications here. The tools, technologies, and methodologies we use are constantly changing and we value talent and interest over specific experience.We are an equal opportunity employer and all qualified applicants will receive consideration for employment without regard to race, color, religion, sex, national origin, disability status, protected veteran status, or any other characteristic protected by law.</t>
  </si>
  <si>
    <t>Responsibilities:* Collaborate with Data Governance capabilities and roadmaps, standards and processes. Trac the improvement and adoption.
Provide leadership and mentoring to both accounts and service lines by providing coaching, training, and awareness of data governance and data quality policies.
Adhere to processes by which proper data governance approval is obtained for information exchange between services lines, accounts and regions.
Provide input to existing and new data standards
Develop and document process documentation regarding account data quality auditing
Manage data related tass to support accounts in data clean up and standardization activities.
Update/modify project plans, provide status reports, and trac tass to completion to meet time line deliverables for internal projects
Ensure that ey business terms and metrics are inventoried and maintained centrally for timely access electronically
Apply project management sills to manage multiple tracs of data governance activities based on an overall project plan.
Support account data stewardship program. Provide guidance and fulfill requests from data owners, data stewards and other staeholders.
Perform additional job duties and support special projects as assigned
Required
Must handle multiple tass, manage time effectively, and establish priorities to meet deadlines in a fast-paced and changing team environment
Excellent oral, written, and presentation communication sills. Strong negotiation and group facilitation sills; ability to move a process forward, while meeting the needs of a variety of internal customers.
Relationship management sills that include: (1) excellent listening and consultative capability, (2) the ability to influence and negotiate with business and technology partners to drive change and resolve conflicts at the lowest level and (3) the ability to tae a broad perspective and mae ey connections
Build trust with large project teams through effective communication, conflict management and professional rapport
Superior project management/consulting and leadership sills. Demonstrated ability to facilitate complex, mission critical projects and to develop, participate in and guide multi-disciplinary wor teams. Manage tas time lines and deliverable schedules and share concerns about deliverables, time lines, and issues with Data Governance, PMOs, account leadership, and partners.
Strong attention to detail when dealing with data and multiple wor streams
Excellent time management sills
Comfortable woring remote and being conscience of carefully communicating via email, instant messaging, and webex meetings.
Sound judgment, initiative, resourcefulness, tenacity and the flexibility to operate independently in a fast-paced environment.
nowledge of Data Governance, Data Quality and Data Management projects.
Ability to quicly develop an understanding of business processes and how data is used.
Experience in dealing with internal and external customers. Must be able to deal with strong personalities and people who have competing priorities.
High level of energy and enthusiasm
Experience in remediating data issues is recommended.
Customer focused; ability to interpret customer requirements
Expert level sills in Microsoft Suite including Excel, Word, Powerpoint, Access, and Visio
4+ years data related experience
Bachelor's degree or 4 years of related industry experience required
About TEsystems:
We're partners in transformation. We help clients activate ideas and solutions to tae advantage of a new world of opportunity. We are a team of 80,000 strong, woring with over 6,000 clients, including 80% of the Fortune 500, across North America, Europe and Asia. As an industry leader in Full-Stac Technology Services, Talent Services, and real-world application, we wor with progressive leaders to drive change. That's the power of true partnership. TEsystems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lie to request a reasonable accommodation, such as the modification or adjustment of the job application process or interviewing process due to a disability, please call 888 472-3411 or email accommodation@tesystems .com for other accommodation options.
Job Requirements:</t>
  </si>
  <si>
    <t>Who we are:
Braviant is a leading provider of tech-enabled credit products that combines breathrough technology and cutting-edge machine learning to transform how people access credit online. Our next-generation approach to lending reduces credit barriers and creates a Path to Prime to help millions of underbaned consumers build credit history, reduce their cost of borrowing, and achieve financial success.
The role:
Braviant‚Äôs data team in Chicago is looing for a Business Intelligence Associate to build and maintain automated business intelligence reporting, collaborate with the Analytics team on predictive models, and to maintain reporting views and objects in our enterprise data warehouse. This is a hands-on role for someone with strong technical sills who enjoys problem solving and can wor in a fluid start up environment.
What you'll be doing:
You'll wor with internal and third-party data sources to create reports using ad hoc SQL, reporting views, and Looer's business intelligence platform
You'll develop reporting to monitor various ey Performance Indicators (PIs) over time. Maintain and document these solutions to drive long-term value
You'll create, maintain, and monitor daily and intra-day checs to ensure health of production system and data warehouse reporting
You'll collaborate with the Analytics team to create strategies for implementation of predictive models
You'll complete ad hoc analysis as needed to help management understand and interpret business results
What you'll bring:
2+ years relevant wor experience
Bachelor's degree required, preferably in a quantitative discipline (e.g., mathematics, statistics, operations research, quantitative finance, physics, engineering, computer science)
Proficiency in writing concise and performant SQL queries. Familiarity with other database constructs such as views, materialized views, indices, and ETL processes
Proficiency with Looer, or a similar business intelligence tool such as Tableau or QliView; must have experience with dashboard creation and with bacend engineering and administration
equally important...
You can communicate complicated or complex topics to a wide variety of staeholders
You possess a sense of flexibility and willingness to tae on different tass outside job description
You are able to identify problems and as insightful follow up questions or escalate issues when necessary
You mae an impact and deliver on assigned tass through effectively using resources around you and by taing advantage of learning opportunities
You care about your wor and value gaining credibility by meeting goals and deadlines
You‚Äôre comfortable with the unnown: startup life allows for a broad, wide ranging role, but also means priorities and wor can change quicly. You are excited about all this entails!
What will mae you stand out:
R and Python experience, particularly for data processing and analysis
High-level familiarity with common predictive modeling algorithms
Experience with version control and agile development methods. Some familiarity with AWS services such as RDS and EC2
Experience in Agile methodology: Scrum, anban, Lean, etc.
We are an equal opportunity employer. We value diversity and building an inclusive company culture. We do not discriminate on the basis of race, religion, color, national origin, gender, sexual orientation, age, marital status, veteran status, disability status or any other characteristic protected by law.
We are interested in every qualified candidate who is eligible to wor in the United States. However, we are not able to sponsor or tae over sponsorship of employment visas at this time.
What it's lie to wor here:
We're more than just great snacs, unique outings, a cool office, or swag. We're about achieving results while having fun along the way. We believe in solving problems together and building on each other‚Äôs ideas. Our teams are comprised of smart, curious individuals and we encourage everyone to thin lie an owner, tae initiative and drive their careers. Our broad roles provide tremendous opportunities for individuals to acquire new sills, gain exposure to all areas of the business, and quicly see their impact at Braviant.</t>
  </si>
  <si>
    <t xml:space="preserve">67-92 </t>
  </si>
  <si>
    <t>Job DescriptionIf you are an experienced Data Analyst looing for a position with a leading company, Bartech can help! We are a leading staffing firm and our clients include some over the nations biggest companies. Our client has a need for a Data Analyst. This is a contract position; however it is not uncommon for assignments to transition into permanent positions with our client companies. If you have the bacground we are looing for, and you are interested in an opportunity to get your foot in the door with leading company, we want to tal with you!
Data Analyst
Job Responsibilities
Your specific duties as a Data Analyst will include:
‚Ä¢ Compensation (Range): / hour 20-22.50
‚Ä¢ Prepares source data for computer entry by compiling and sorting information.
‚Ä¢ Performs required data entry and analytics by following data program techniques and procedures.
‚Ä¢ Maintains database files, tables, and dictionaries including recovery and bacup procedures
‚Ä¢ Identify different types of data that need tracing to improve business performance.
‚Ä¢ Generate easy-to-interpret reports based on collected data
‚Ä¢ Write improved procedural manuals for all affected departments.
‚Ä¢ Wor with department managers to create data collection guidelines for internal use
‚Ä¢ identify quality areas to increase efficiency and automation of processes
‚Ä¢ Monitor and audit data
Data Analyst
Job Requirements
As a Data Analyst you must represent our company well by being responsible, punctual and motivated to go above and beyond the call of duty. You must also be highly detail-oriented and organized with excellent analytic and problem-solving abilities. It is also important that you display excellent verbal and written communication and interpersonal sills.
‚Ä¢ Minimum High School Diploma with 3 or more years of data process, analysis, or similar, prefer Associates or Bachelors Degree
‚Ä¢ Excellent numerical and analytical sills
‚Ä¢ nowledge of data analysis tools - advanced sills in Excel and the use of at least one relational database (e.g. MS Access)
‚Ä¢ nowledge of data modelling, data cleansing, and data enrichment techniques
‚Ä¢ Capacity to develop and document procedures and worflows
‚Ä¢ Ability to carry out data quality control, validation and linage
Data Analyst
Benefits
As a Data Analyst with Bartech, you will be woring through an established and respected staffing organization with 41 years of serving as a trusted partner to our client companies. We are dedicated to providing our talent with personal, responsive attention, and will assign an employee care representative to answer any questions or concerns that you might have. Depending upon the client, the assignment and your performance, you can find potential opportunities for direct employment. Your hard wor and professional dedication will be rewarded with competitive compensation, including benefits.
Available benefits for Data Analyst Position may include (but are not limited to):
‚Ä¢ Exceptional medical, dental, and vision
‚Ä¢ 401()
Mae the most of your experience!
Apply now!
Applicant must be eligible to wor in the US for immediate opening.
Job Requirements:</t>
  </si>
  <si>
    <t>Analyze and write complex sql queries in oracle,
Should be able to explain the logic behind the existing sql to the client and create complex report queries.
Sql expertise with oracle data warehouse is must to have.
P &amp;C Insurance domain data warehousing experience is nice to have .
Resource would be directly woring with client data architect team
Should be good enough to provide sql solutions to business problem.
Should have good experience in data analysis involving different</t>
  </si>
  <si>
    <t>Job Detail
Job Title:
Data Analyst - Rush Infectious Diseases
Department:
Infectious Dis Admin
Shift:
1st
Full/Part:
Active Regular FT (72 to 80 hours per pay period)
Specialty:
Data Analysis
Job Number:
2020-1777
Job Description:
The Rush Infectious Diseases Department is currently seeing an experienced Data Analyst to join their dynamic team.
Position Highlights:
The Chicago Prevention and Intervention Epicenter (Chicago PIE) is the core of a 10 million CDC-funded research program with the overarching goal of preventing healthcare-associated infections. One of only eleven Prevention Epicenters in the U.S., we have been funded continuously since 2006. Current investigations include monitoring the regional transmission of carbapenem-resistant Enterobacteriaceae using whole genome sequencing and phylogenetic analysis, investigating and improving sin antisepsis in critically ill patients to reduce the ris of invasive infection, and characterizing the relationship between the gastrointestinal microbiome and ris of multidrug resistant organism transmission and infection. We collaborate with investigators across the nation to advance the field of infection prevention and discover new ways to protect patients. For more information: https://www.cdc.gov/hai/epicenters/chicago.html. The Data Analyst is responsible for collecting data, quality control of the databases, and statistical analysis of data. The Data Analyst will collect and analyze data, interpret results, and submit reports and recommendations to the research team. The Data Analyst will support and help the research team interpret results from the analysis and corresponding reports. The Data Analyst will wor under the supervision of the Senior Data Analyst. Exemplifies the Rush mission, vision and values and acts in accordance with Rush policies and procedures.
Position Responsibilities:
This position may be responsible for one or more of the following:
Coordinates data management including collection, entry, manipulation, analysis and reporting.
Provides timely data analysis that relates research projects at Rush.
Writes SQL queries to extract data from databases for analysis.
Assists in the development of data storage, including methods for quality control.
Uses statistical approaches to analyze data from multiple sources and synthesizes results into meaningful reports and presentations.
Maintains data security and confidentiality of all activities.
Coordinates and prepares reports for internal and external audiences.
Wors closely with research lab personnel to determine the best and most efficient ways to organize and enter lab research data into the various databases.
Wors closely with the Principal investigators, Statisticians, etc. to adjust the analytical tools and reports.
Required Position Qualifications:
Bachelor's Degree.
2 years of experience.
Understanding of concepts in methodology, data collection, and analyses.
Proficient with medical terminology.
Data management experience.
nowledgeable in database rules, writing queries, and relational database creation and management (create, query, relate).
Unique combinations of both hard and soft sills in order to prepare, analyze, and present data.
Proficient in the use of statistical software and techniques in the analysis and interpretation of complex data sets. SAS and Microsoft Access experience preferred.
Strong analytical and problem solving sills.
Strong verbal and written communication sills.
Proficient computer sills including query tools, web-based applications, word processing, spreadsheets, graphs, PowerPoint, and database management.
Ability to manage multiple projects essential.
Ability to wor independently or in groups.
Ability to prioritize time.
Ability to adapt to a rapidly changing environment.
Ability to collaborate in cross-functional and interdisciplinary quality improvement teams at every level of the medical center.
Advanced ability to create summary reports using statistical tools, charts, and graphs.
Company Highlights:
Rush was recently raned first for Quality and Accountability among US academic medical centers in a study conducted by the health care performance improvement company Vizient.
The Association for the Accreditation of Human Research Protection Programs (AAHRPP) has awarded Rush full accreditation for three years. Rush is one of the first academic medical centers in Illinois to receive this accreditation.
As an academic medical center, Rush University Medical Center in Chicago, Illinois, is committed to advancing medical nowledge through research. Investigators at Rush are involved in more than 1,600 projects, including hundreds of clinical studies to test the effectiveness and safety of new therapies and medical devices, as well as to expand scientific and medical nowledge.
RUMC offers a competitive salary, outstanding benefits &amp; the professional advantages of an environment that supports your development &amp; recognizes your achievements.
Rush University is home to one of the first medical colleges in the Midwest and one of the nation's top-raned nursing colleges, as well as graduate programs in allied health, health systems management and biomedical research.
Rush is an equal opportunity employer. We evaluate qualified applicants without regard to race, color, religion, sex, sexual orientation, gender identity, national origin, disability, veteran status, and other legally protected characteristics.
Complete Application</t>
  </si>
  <si>
    <t>Start a Rewarding Career with Alliant
What will your day loo lie?
You will be responsible for performing and maintaining in-house fair lending statistical analytical programs for identifying fair lending riss using strong econometrics and programming sills plus regression analysis and statistical techniques for disparate impact testing for our credit card, mortgage, consumer lending, and home equity loan businesses. The incumbent is responsible for designing the testing components and flow, data preparation, fair lending model development, documentation, and refinement. The Fair Lending Data Analyst will evaluate exiting Fair Lending testing methodologies to ensure validity, efficiency, and accuracy and build new experimental designs/proof of concepts to evaluate new statistical methods that can be applicable in enhancing and solidify the current testing framewor.
The incumbent will partner with the Fair Lending Manger.
Responsibilities
Do you see yourself doing this?
Perform statistical analysis to determine ris associated with underwriting, pricing, and servicing.
Develop and implement in-house processes for data mining, data assessment, validation, analysis, and correction to determine any limitations on reliability or usability of the data for conducting the analysis and testing.
Review business models for fair lending compliance, including both traditional and machine learning / artificial intelligence models (ML/AI).
Perform research and development relating to fair lending ris monitoring and fair lending model review.
Prepare report of analysis; present statistical results in non-technical terms.
Create model documentation; ensure adequacy of statistical models.
Review fair lending data analyses, compliance reports, and complaints.
Adhere to enterprise responsibilities and Business Intelligence standards and support the Enterprise Business Intelligence Community.
Qualifications
What maes you a great fit?
You‚Äôll be a great fit if in addition to the completion of a Bachelor‚Äôs degree in a quantitative field (e.g. Statistics, Economics, Applied Mathematics, Computer Science), required, and you have:
2+ years‚Äô experience in designing and conducting fair lending statistical analysis for a ban, a consumer financial product company such as a non-depository mortgage lender, a baning regulator (e.g., OCC, CFPB) or other related government regulatory or enforcement agencies is a plus
nowledge of how consumer financial products such as mortgage and credit card are underwritten and priced preferred
Experience in developing, implementing and evaluating linear/logistic regression models
Experience with Tableau preferred
Excellent communication sills, verbal and written; ability to communicate technical matters in a non-technical way
Experience with MS Word, Excel and PowerPoint
Strong proficiency in time management and organizational sills
High level of detail orientation
When you‚Äôre happy, we‚Äôre happy!
As a than you for joining our team, you‚Äôll benefit from:
Competitive medical, dental, and free vision benefits
Competitive compensation plan
Contributions towards gym memberships
Generous PTO and baning holidays off
Still not convinced?
We‚Äôre on the list of 100 Best Medium Companies to wor for, chec it out here. For more details you can also visit our Glassdoor and LinedIn profiles.</t>
  </si>
  <si>
    <t>Show expertise in data quality assurance
Establish data quality reporting procedures and analyze data quality reports Identify potential irregularities across several internal/external data sources
Investigate data variances at their root source and resolve issues as appropriate
Liaise between management, technical staff and subject matter advisors Understand business matters, troubleshoot problems and develop responses
Establish &amp; manage a database focused ris prototype customization platform</t>
  </si>
  <si>
    <t>Please mae sure to read the job posting in its entirety as it reflects both the University roles and responsibilities, followed by the specific description.
Department
2012211 Medicine-Infectious Diseases
About the Unit
The Chicago Center of HIV Elimination, embedded within the University of Chicago's main campus in Hyde Par, is located in Chicago's HIV epicenter. Of the 20 neighborhoods in the city with high annual HIV diagnosis rates (greater than 40 per 100,000), 13 of them are no more than eight miles from the University of Chicago. This area includes 4 of the 6 communities with the highest annual diagnosis rates in the city (Washington Par, West Englewood, Greater Grand Crossing and South Shore). Our position within the hardest hit neighborhoods in Chicago provides unique opportunities to advance HIV testing and prevention interventions locally, providing tangible results to those most affected and to improve the lives of those living with and without HIV infection. CCHE sees to eliminate new HIV transmission events over the next 30 years (from 2011 to 2041) by using networ science to target and integrate prevention as well as create structural and community-specific interventions.
Job Family
Research
Responsible for all aspects of research projects and research facilities. Plans and conducts clinical and non-clinical research; facilitates and monitors daily activities of clinical trials or research projects. Directs engineering and technical support activities to develop and maintain tools and computational methods needed to gather and analyze data.
Career Trac and Job Level
Data Science
Conducts data investigation, including data wrangling, cleaning, sampling, management, exploratory analysis, regression and classification, prediction, and data communication. Implements foundational concepts of data computation, such as data structure, algorithms, parallel computing, simulation, and analysis. Utilizes nowledge in game theory, statistical quality control, exponential smoothing, seasonally adjusted trend analysis, or data visualization to gain insights, develop new strategies, and cultivate actionable business intelligence in diverse career tracs across the University.
P3: Requires in-depth nowledge and experience. Uses best practices and nowledge of internal or external University issues to improve products or services. Solves complex problems; taes a new perspective using existing solutions. Wors independently, receives minimal guidance. Acts as a resource for colleagues with less experience.
Role Impact
Individual Contributor
Responsibilities
The job uses best practices and nowledge of data manipulation, statistical applications, programming, analysis and modeling in order to implement projects related to the University's various internal data systems as well as from external sources. The job is responsible for managing operational protocols.
1) Has a deep understanding of methods to analyze complex data sets for the purpose of extracting and purposefully using applicable information. May develop and maintain infrastructure that connects data sets., 2) Guides staff or faculty members in defining the project and applies principals of data science in manipulation, statistical applications, programming, analysis and modeling., 3) Calibrates data between large and complex research and administrative datasets. Guides and may set the operational protocols for collecting and analyzing information from the University's various internal data systems as well as from external sources., 4) Designs and evaluates statistical models and reproducible data processing pipelines using expertise of best practices in machine learning and statistical inference. Provides expertise for high level or complex data-related requests and engages other IT resources as needed. Partners with other campus teams to assist faculty with data science related needs., 5) Performs other related wor as needed.
Unit-specific Responsibilities
1) The Senior Research Data Analyst will be responsible for analyzing bio-behavioral health and networ epidemiological data from communities impacted by HIV and substance use.
2) The candidate will assist with the development of abstracts, posters, and presentations for local and national conferences, manuscripts, and other research outputs.
3) In collaboration with the MAARC, the analyst will assist with data collection activities and provide comprehensive data collection and management resources, technical assistance, and implementation support.
4) The analyst will wor with data and support analytic services establishing rigorous standards for JCOIN-funded trials and data collection activities, providing comprehensive data collection and management resources, providing technical assistance, and implementing JCOIN's resource sharing approach.
5) The Senior Research Data Analyst will wor on a number of projects that research aspects of HIV care, PrEP care, networ science, substance use, etc.
6) Candidates will wor in a sex-positive and LGBTQ affirming environment, are expected to actively pursue required nowledge and sills for professional development.
7) The Senior Research Data Analyst will be a part of the Analysis team and will engage with clients over the phone and in person.
8) Provide statistical consulting and analysis for research projects.
9) Supervise and mentor junior data analysts and other research staff.
10) Wor closely with data analysts and other staff to ensure compatibility of data collection procedures for new and ongoing research protocols.
11) Provide critical input about data collection, storage, and management procedures for newly proposed research designs and suggesting design improvements.
12) Conduct sample size and power calculations and contributing to development of methods sections and statistical analysis plans for new grant proposals.
13) Oversee the creation of analytic datasets by merging, cleaning, and coding data from multiple sources, including behavioral surveys, electronic health records, and public health surveillance.
14) Document source code and data management and analysis procedures.
15) Prepare tables and figures for manuscripts, abstracts, and other scientific publications.
16) Write statistical methods sections for manuscripts and other publications, with opportunities for authorship.
17) Present results to researchers, colleagues, and funders, including formal presentations at conferences.
This position is grant funded.
Unit-preferred Competencies
1) Strong analytical sills.
2) Demonstrated nowledge of statistical methods and ability to apply this nowledge to the analysis of data from multiple ongoing epidemiologic studies, including randomized controlled trials, longitudinal observational studies, networ studies, and mathematical modeling projects.
3) Proficiency with one or more statistical analysis software pacages, such as SAS, Stata, or R for data management and statistical analysis.
4) Proficiency with Microsoft applications, including but not limited to Outloo, Excel, Access, and Word.
5) Ability to provide written descriptions of analytic methods for grant applications and scientific manuscripts.
6) Experience maintaining and documenting source code for reproducibility of research.
7) Ability to adhere to protocols for maintaining confidentiality of protected health information, and wor with sensitive information (HIV/STI testing &amp; substance use data).
8) Meticulous attention to detail and excellent organizational sills.
9) Ability to wor on multiple projects simultaneously, set priorities, and meet deadlines.
10) Strong interpersonal sills and the ability to wor both independently and as part of a team.
11) Demonstrated written and verbal communication sills, including ability to communicate results. from complex statistical analyses to a lay audience.
12) Flexibility, creativity, and problem solving sills.
13) Ability to collaborate with colleagues from diverse academic and professional bacgrounds.
14) Demonstrated effective leadership sills and ability to manage new analysts or students.
Education, Experience, and Certifications
Minimum requirements include a college or university degree in related field.
Minimum requirements include nowledge and sills developed through 5-7 years of wor experience in a related job discipline.
Preferred Qualifications
Education
1) Master's degree or higher in mathematics, statistics, biostatistics, epidemiology, or related quantitative discipline
Experience
1) 3 years of post-graduate experience with statistical consulting and analysis
Required Documents
1) Resume
2) Cover Letter
NOTE: When applying, all required documents MUST be uploaded under the Resume/CV section of the application
FLSA Status
Exempt
Pay Frequency
Monthly
Pay Grade
Depends on Qualifications
Scheduled Weely Hours
40
Benefits Eligible
Yes
Drug Test Required
No
Health Screen Required
No
Motor Vehicle Record Inquiry Required
No
Posting Date
2020-03-09-07:00
Remove from Posting On or Before
2020-09-09-07:00
Posting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Staff Job seeers in need of a reasonable accommodation to complete the application process should call 773-702-5800 or submit a request via Applicant Inquiry Form.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</si>
  <si>
    <t>Job Description
Job Title: Data Analyst
Reports to: Chief Operating Officer
Job Status: Non-exempt, Hourly, Full-Time
Primary Location: Remote
The Data Analyst is responsible for developing and maintaining data collection systems for the agency. This individual will provide analysis and reports on data designed to improve and monitor program outcomes for day-to-day management as well as grant reporting.
This evolving position is initially envisioned as a full-time role, for the first six plus months, with the flexibility to add other duties or to reduce to part-time if desired once worflow and systems are established. The ideal candidate should be committed to transforming data into readable, goal-driven reports for continued innovation and growth.
Responsibilities
Wor closely with program managers to develop systems that collect and report required program output data and indicators
Map data collection process, for multiple systems, in collaboration with program managers
Design, build, and maintain systems for program data collection and reporting
Train program managers on data input, reports, dashboards, and reporting processes
Compile program output data for annual report, grant reports and ad hoc reporting requests as needed
Develop and update program dashboards
Develop annual data collection timeline
Perform related wor as assigned
Experience and Qualifications
Successful candidates will possess all or many of the following qualifications and/or sills:
Graduation from an accredited college or university in Mathematics, Computer Science, Information Science, Statistics, Business or an equivalent combination of education and/or experience
Excellent written and oral communication sills
Strong organizational sills and attention to detail
Ability to analyze quantitative data and communicate the information accurately to relevant decision maers
Proficient with Microsoft Office suite including Excel, Word, and Access
Previous experience in data management role
Proven analytic sills, including mining, evaluation, analysis and visualization
Equal Employment Opportunity Statement
Accounting Aid Society is an Equal Opportunity Employer. All qualified applicants will receive consideration for employment without regard to their race, color, creed, religion, national origin, citizenship status, ancestry, sex, age, physical or mental disability, marital status, family responsibilities, pregnancy, genetic information, sexual orientation, gender expression, gender identity, transgender, sex stereotyping, protected veteran or military status, and other categories protected by federal, state or local law.
Company Description
Accounting Aid Society is a volunteer income tax assistance (VITA) program that‚Äôs been successfully offering tax and financial services to taxpayers and small businesses in Detroit and southeast Michigan for the past 45 years. In that time, our services have returned over 400 million in tax refunds to individuals and small businesses in Wayne, Oaland, Macomb and Livingston counties. As a result, we‚Äôve been named a ‚ÄúBest-Managed Nonprofit‚Äù by Crain‚Äôs Detroit Business, a Neighborhood Builder by Ban of America, and we received a Governor‚Äôs Service Award for Outstanding Volunteer Program.
Our mission is to help our clients gain control of their finances. We start by helping them file their taxes. For many of us, tax season is an unavoidable chore. But for our clients, who are underserved and often struggling to mae ends meet, even one small mistae on their tax forms could deprive them of critical tax refunds. We believe that everyone should have access to competent and trustworthy tax and financial advice. This is why we wor with our community to guide our clients through the tax system and turn a stressful process into an opportunity for them to tae control of their money and their future.</t>
  </si>
  <si>
    <t>Job Description
Data Analytics
Join our team because‚Ä¶ We‚Äôre DIFFERENT. At Roig Lawyers, our PEOPLE come FIRST. Not to mention, our Telecommuting Game is STRONG.
We‚Äôve always been one step ahead in technology. Not only with resources for our clients, but for our employees too. During these unprecedented times, we are able to seamlessly adapt, due to our commitment to technology and remote capabilities, without interruption to our business. Join a firm that is fully operational and looing to grow in this evolving landscape.
Large minority owned law firm specializing in Insurance Defense is seeing a Data Analyst. This is a full time, 37.5 hours per wee, remote position. Candidates must have internet capabilities that meet our standards.
We are looing for candidates that have 2+ years‚Äô experience in data analytics. This is a full time opportunity for the summer and could potentially be extended after.
Duties/Responsibilities:
The Data Analyst will interpret data and turn it into information which can offer ways to improve our firm; thus affecting business decisions. The Data Analyst will also mae recommendations about the methods and ways in which our firm obtains and analyses data to improve quality and the efficiency of data systems. This position will report to the Managing Partner and wor closely with the Director of Operations and IT. Responsibilities include, but not be limited to:
Collecting and interpreting data
Analyzing results
Reporting the results bac to the relevant members of the business
Identifying patterns and trends in data sets
Woring alongside teams within the business or the management team to establish business needs
Defining new data collection and analysis processes
Data Analyst job qualifications and requirements
A degree in the following subjects is beneficial in developing a career in data analysis:
Mathematics
Computer Science
Statistics
Economics
There are also a number of qualities to expect from a candidate to flourish in a Data Analyst role:
Experience in data models and reporting pacages
Ability to analyse large datasets
Ability to write comprehensive reports
Strong verbal and written communication sills
Candidates will enjoy a nontraditional, casual wor environment with an optimal wor life balance. We offer excellent benefits, competitive salaries along with generous signing bonuses. Interested candidates with the above described sills are encouraged to submit their resumes in confidence.</t>
  </si>
  <si>
    <t>Overview
CIBC is a leading North American financial institution with 10 million personal baning, business, public sector and institutional clients. CIBC offers a full range of advice, solutions and services in the United States, across Canada and around the world. In the U.S., CIBC Ban USA provides commercial baning, private and personal baning and small business baning solutions and CIBC Private Wealth Management offers investment management, wealth strategies and legacy planning.
CIBC wors to help you mae your ambitions a reality with a team that is committed to being always professional, genuinely caring and collaborates to find simple solutions as we build our relationship-focused ban for the modern world.
Every year, CIBC is recognized for its business success, community commitment and employee initiatives. We are proud of this success and are committed to creating an inclusive worplace and an environment where all of our team members can excel.
Responsibilities
We are looing for a passionate Data Analyst to turn data into information, information into insight and insight into business decisions. The ideal candidate will bring a variety of sills such as general business acumen, a very analytical mindset, an aptitude for technology, and the ability to present findings concisely. This position will include responsibilities for data preparation including sourcing, acquisition, and reconciliation of new data sets; integration with our client data warehouse; developing strong governance around the collection of new data; and building reports and information delivery portals to share the data with appropriate staeholders throughout the Ban. This role requires an inquisitive, hands-on individual that can wor independently to drive projects to completion. A strong candidate will demonstrate initiative to explore alternate technology and approaches to solving problems, and will have excellent communication sills - both written and verbal - with many different levels of employees from executives within the line of business to our technology and operations partners.
Qualifications
Relevant Bachelors Degree.
2-5 years of progressively responsible experience in the field or related area.
nowledge of commonly-used concepts, practices, and procedures within data analytics.
Strong analytical sills with the ability to collect, organize, analyze, and disseminate significant amounts of information with attention to detail and accuracy.
Proficiency with Microsoft Office required.
Proficiency with SQL and VBA strongly desired.</t>
  </si>
  <si>
    <t>Overview
PDI is seeing a Data Operations Analyst to join our team woring in an exciting, high volume retail data ecosystem with over 100B of transaction log data. Mastering the relationship between client data and our ecosystem will be an important element for this position. This position plays a critical role for both the retailer and their vendor partners to realize value from their data.
The Data Operations Analyst will help our team onboard new customers data, may gather technical requirements, utilize analytical approaches to troubleshoot data quality issues, as well as contribute to identifying, designing, and implementing internal data processing improvements. The successful applicant will be joining a team with a "Can Do" attitude, and a strong desire to mae an impact on the business.
RESPONSIBILITIES
Assist in onboarding new customers data into the SwiftIQ data warehouse and platform, by collaborating with Data Engineering and Business Intelligence to deliver flawless onboarding
Scope data and integration requirements based on company nowledge and client-specific nuances, including new data-oriented features
Identify, design, and implement internal data processing improvements: automating manual processes, optimizing data delivery, re-designing data analysis infrastructure related to data quality and integration to deliver greater scalability, etc.
Play a ey role in a client-facing position requiring collaboration with clients throughout the data procurement, onboarding, and troubleshooting
Audit data for quality and content ensuring full understanding of customers data
Investigate, troubleshoot any issue, and recommend solution as part of the onboarding and/or clients daily data feed
Develop an expertise on each clients individual data quality needs and document all things related to data quality
Use SQL to create complex queries not easily producible using the core platform
QUALIFICATIONS
Bachelor's degree in Finance, Information Technology, Statistics or related field required.
1-3 years of applicable experience
Outstanding analytical sills and a passion for problem solving
Advanced in SQL query writing, coupled with high proficiency in Excel
Phenomenal organizational sills and one who naturally thrives in a multi-tasing environment with the ability to effectively manage priorities with limited oversight
Strong team player with an opportunistic and self-starting mindset
Excellent oral and written communication sills
Desire to join an open and diverse team
Undergraduate degree; quantitative filed preferred
Strongly preferred:
Experience with customer relationship management is a plus
nowledge and experience Python and/or R
Experience with analytics systems (data warehouses, dimensional models, etc.)
Basic woring and practical nowledge of programming principles, techniques, standards and analytical ability
PDIs employee-oriented culture provides a supportive and dynamic wor environment for high achievers. PDI sees individuals who value continuous learning, hold high ethical standards, and are top performers in their respective fields. We offer competitive wages, professional development, superb culture, and a highly competitive benefits pacage. For more information about PDI, please visit our website at https://www.profdata.com. PDI is an Equal Opportunity Employer. We verify employment eligibility for all new hires using e-Verify.
Powered by JazzHR</t>
  </si>
  <si>
    <t>Job Description
We are seeing a resource who loves data, analytics, and putting the two together to help drive accountability and innovation. We are a financial services firm based in the loop offering a great opportunity for growth, development, and the chance to wor with the executive team to drive change.
PROJECT: Analytics for cost of business for IT services
WOR TO BE PERFORMED:
Gather functional and business requirements and rapidly translate information into a woring set of operational and financial models, dashboards and management reports
Import, transform and rationalize data from systems of record into selected Technology Business Mgmt (TBM) tool
Operationalize data monthly by loading, validation and reviewing on a timely basis
Participates in collaborative efforts with domain leads, finance, and service lines to drive improved communication and shared direction.
Identifies cost / benefit of IT portfolio to properly identify gaps in bottom line
Perform other duties as assigned.
SILL AND EXPERIENCE REQUIRED:
Previous wor experience in a highly regulated, capital marets company preferred
Understanding of IT infrastructure domains
nowledge of IT services and financial management process and best practices such as budgeting, cost allocations, capital and operating expense handling
Strong analytical, problem solving and troubleshooting sills with the ability to exercise mature judgment.
Demonstrated verbal/written communication sills to be able to articulate ideas clearly and concisely.
Ability to provide solutions that meet the business objectives and deliver on time, on budget, with a high degree of quality
Experience with TBM tools such as Apptio
Strong data transformation sills using MS Excel
Bachelor‚Äôs Degree in Information Systems, Business Management, Finance, or related field
MBA or related graduate level course wor a plus
Minimum of 4 years of relevant wor experience
Powered by JazzHR
vSZc0T9hpB</t>
  </si>
  <si>
    <t>Invenergy drives innovation in energy. Powered by decades of entrepreneurial experience and unparalleled execution, we solve the energy challenges facing our customers and communities. We provide power generation and storage solutions at scale around the world to create a cleaner energy future. We develop. We build. We own. We operate. We are Invenergy.
Job Description
Invenergy believes inclusion drives innovation
Diverse teams are better teams. The perspectives and experiences that people from different bacgrounds bring to an organization drive better decisions and improved business results. Invenergy employees are inclusive and welcoming of all colleagues of all bacgrounds, genders, races, sexual orientations, religions and abilities.
Position Overview
The Data Analyst, Operations Engineering provides technical support to a large operating fleet of renewable energy projects by transforming data into actionable insights &amp; business intelligence, optimizing fleet performance and guiding data-driven decisions.
Responsibilities
Detect and diagnose performance issues in a large fleet of wind, solar, and energy storage facilities
Develop predictive models to detect major equipment problems, preventing down time
Evaluate the effect of software changes and parameter modifications on equipment performance
Calculate ey operating metrics and statistics to measure asset performance
Contribute to internal, commercial, and regulatory reporting requirements
Collaborate with operations staeholders to perform investigative analysis
Develop architecture &amp; maintain databases of critical wind and solar equipment information
Required Sills
Bachelor's degree in Engineering, Applied Mathematics, Statistics, Data Science, Computer Science, or related discipline
One to three years of wor experience
Moderate programming/coding experience. Python and R preferred
Proficient in the use of Microsoft Office products
Strong initiative, collaborative, prioritization, and time management sills
Critical thining sills with the ability to identify and solve complex problems
Preferred Sills
Advanced technical degree
Experience with SQL and database architecture
Experience with OSIsoft PI products
Experience with renewable energy technology, especially wind, solar, and storage
Familiarity with data visualization / business intelligence tools</t>
  </si>
  <si>
    <t>Data Analyst, Tax (Affordable
Care Act) (ACA) (Manager)(Multiple Positions), Ernst &amp; Young U.S. LLP, Chicago, IL.
Responsible for all data efforts/analysis of
assigned clients that provide data for the ACA, and assisting the Engagement
Manager and Subject Matter Professional on specific client engagements. Ensure
ability to execute analysis of data and report generation. Perform ongoing
monitoring and quality assurance of deliverables prepared either by self of
team members to clients or for internal purposes. Provide ongoing training and
direction to team members. Perform regular quality assurance review of all assigned
client data files and report all applicable issues to the business owner for
review and resolution by the client. Conduct client calls, review data
specifications, answer client questions regarding data requirements, and
provide specific feedbac on data received. Understand deliverables provided to
client and explain outcomes from data provided. Maintain and protect data
integrity. and maintain configuration of data. Provide second-level quality
review of data captured in the reports. Create, audit, modify and amend data
using SQL commands and custom queries. Provide support to the account
management team while collaborating with the data team to ensure overall
understanding of all involved in the data captured for the reports. Perform
independent analysis of all data captured to ensure accuracy and quality
deliverables. Wor with MS Office products (i.e., MS Access, Excel, Word).
Review data and determine the usability of said data.
Full time employment, Monday ‚Äì Friday, 40 hours
per wee, 8:30 am ‚Äì 5:30 pm.
MINIMUM REQUIREMENTS:
A Bachelor's Degree in Accounting, Finance, Technology or a related field and 5 years of progressive, post-baccalaureate, related wor experience; or a Master's degree in Accounting, Finance, Technology or a related field and 4 years of related wor experience.
Must have 2 years of experience with ETL solutions, including SSIS and Clover, and Microsoft SQL.
Must have 4 years of experience using Microsoft Office, including Excel and Access.
Must have 2 years of experience with tax/finance related concepts or woring for a company providing tax, accounting, and/or financial services.
Employer will accept any suitable combination of education, experience or training.
TO APPLY: Please apply on-line at ey.com/en_us/careers, and clic on ‚ÄúFind jobs‚Äù (Job Number ‚Äì CHI008Y7).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worer" as defined by the U.S. Department of Labor regulations at 20 CFR 656.3. You can review this definition at https://www.gpo.gov/fdsys/pg/CFR-2011-title20-vol3/pdf/CFR-2011-title20-vol3-sec656-3.pdf at the bottom of page 750. Please feel free to apply to other positions that do not require you to be a "U.S. worer".</t>
  </si>
  <si>
    <t>Deloitte, PMG, PwC</t>
  </si>
  <si>
    <t>Job Description
Nest disrupted the thermostat. Uber disrupted cab hailing. WIN (pronounced as win!) is disrupting the multibillion dollar home inspection industry. We are the fastest growing home inspection company nationally. We are also a critical cog and an ‚Äúessential business‚Äù in the 1+ trillion residential real estate maret.
We are looing to add high energy business analysts / data analysts to our growing team. The ideal candidate has exceptional analytical sills, is extremely detail oriented, and focused on producing measurable business outcomes in a team environment.
ey Responsibilities:
Understand business pain points and gather business requirements through meetings, worshops and individual information gathering sessions.
Analyze data (pricing, demand, capacity, service offerings, competition) to determine optimal strategies for business, process and systems improvements.
Evaluate existing systems and business processes against business requirements to identify areas for improvement.
Translates user needs into system requirements through cross-functional collaboration.
Collaborate with internal teams and vendors to design and implement business and IT solutions.
Assist in developing systems documentation and training materials.
Sills and Qualifications:
Experience in project management, data analysis and devising and implementing recommendations for business process improvement
Experience with Python, Tableau, Power BI, SQL or similar tools
Self-starter mindset, strong business acumen, and attention to detail
Consultative approach to problem solving
Critical thiner with strong interpersonal sills
Strong wor ethic, and a team-player with positive and friendly attitude
Bachelor‚Äôs degree
What we offer:
Significant opportunity for personal and professional growth.
Supportive and collaborative wor environment.
Competitive compensation and comprehensive benefits pacage.</t>
  </si>
  <si>
    <t>Job Posting Title
Master Data Analyst
Position Summary
Primary Purpose
The Master Data Analyst is responsible to oversee maintenance of SAP related Master Data to ensure the highest possible data integrity. Oversight includes ensuring all documentation related to master data are ept current and accurate. This includes but is not limited to Material Master and Vendor Master. This position will wor with other Master Data Analysts, Master Data Management, Project Management, and other ey staeholders.
Major Responsibilities
Recommends data requirement standards to SAP IT team and Business
Updates and Inputs accurate information into the SAP system
Facilitates development of Business Process stream data standards and policies
Recommends process improvements to ensure data integrity
Oversees data maintenance within the Business Process, ensuring master data integrity
Understands the current Project Management tool which collects the imperative data for material set up
Standardizes and cleanses data
Understands data from the business and technical perspectives
Resolves or escalates data quality issues for their subject area
Ensures data definitions/decisions are consistently/clearly communicated throughout the business process
Insures data rules and activities related to SAP Master Data are followed
Maes recommendations for process improvements
Assesses and manages new data issues; collaborates with proper staeholders
Ensures adherence to all company policies and procedures
Understands and demonstrates the Company‚Äôs core values
Performs other duties as assigned
Competencies/Sills/nowledge Required
Planning and Organizing
Anticipates and adjusts for problems and roadblocs
Ability to deal with ambiguity, multiple priorities and stretch goals
Can effectively cope with change/ can shift gears comfortably
Ability to multitas
Ability to be comfortable with ris and uncertainty
Strong customer service sills
Dedicated to meeting the expectations and requirements of internal and external customers
Ability to utilize information for improvements in products and services
Highly developed interpersonal sills and the ability to wor well in a collaborative, team-oriented environment
Strong analytical and problem solving sills
Extensive system nowledge and personal system sills: MS office suite and specifically Excel
Familiar with problem solving tools and have the ability to provide direction or resources to customers
Education and Experience
BA/BS in Business, Computer Science, Finance, Account or a related field is preferred.
Strong SAP technical expertise and experience</t>
  </si>
  <si>
    <t>Major Duties
Support data analytics needs of Data Steward
Contribute to the development, execution and/or monitoring of data quality rules
Develop dashboard and create ad-hoc reporting as needed using self-service tools lie Power BI
Ensure issues are identified, traced, reported on and resolved in a timely manner
Identify opportunities to enhance processes regarding data flow and data quality to improve accuracy, viability and value
Participate in special projects as needed and perform other duties as assigned
nowledge/Sills
Hands on coding experience with enterprise data governance tools such as IBM InfoSphere Information Analyzer
Strong database systems development competence and data architecture/modeling sills
Strong data analysis and reporting sills
Strong analytical and problem solving sills
Expertise in PL/SQL and SAS programming
Strong communication sills
nowledge of a wide variety of data management and analytical platforms and tools.
Experience Required
Bachelor's Degree in Management Information Systems, Computer Science or a related field and/or equivalent wor experience</t>
  </si>
  <si>
    <t>Lead Data Quality Analyst
Founded in 2001, we are a leading Supply-¬≠‚ÄêChain data analytics and managed services provider. Our clients include Fortune 500 companies and portfolio companies of leading and well respected private equity firms. We are currently experiencing a rapidly growing demand for our services and are building an organization and implementing processes to efficiently scale. Located Chicago in the River North area, BridgeNet Solutions offers a unique woring environment with a strong focus on its employees. BridgeNet offers a very competitive benefits and commission program and maintains an even more impressive employee retention rate. Many of our full-¬≠‚Äêtime employees have been with the company for more than half of BridgeNet‚Äôs existence.
We are constantly striving to be leaders not only in the industry, but in the community as well. We pursue unique ways to help our clients and clients all the while searching for new ways to be active within our neighborhood and try and mae a difference locally. Chicago gives us a wide variety of cultures and activities to support. We are always looing to join local community initiatives and actively participate in urban outreach programs.
As the Data Quality Analyst, your focus will be to ensure that all data we have imported into our database is complete, accurate, and valid. You will be expected to monitor all data intae processes, as well as scrutinize the data and identify issues before they are found by your fellow colleagues or our customers. As a technology company that focuses on data warehousing and data analysis and visualization, roc solid data validity and completeness plays a huge role in the overall success of BridgeNet Solutions. In this role, you‚Äôll be contributing a great deal to that overall success!
Exemption Type
Exempt (Salaried)
Job Requirements
Here‚Äôs what we‚Äôre looing for:
A candidate that:
loves woring with large data sets
exhibits a very strong attention to detail
enjoys solving problems and puzzles
has strong inference sills
taes initiative to automate and streamline processes at every given opportunity
is organized and able to perform daily/weely tass while fielding questions and woring on new projects
prefers to wor as a part of a team
contributes to the ongoing forward progress of the department and organization
3 + years of experience woring in a data analyst role
2 + years of experience in data mining
2 + years of SQL Server Experience
Strong analytical, data mining, data modeling and data management sills
Root cause analysis abilities
Excellent written and verbal communication sills.
Ability to deliver in a fast-paced and goals-based environment with time-bound deliverables
Ability to wor flexible hours to meet deadlines
Silled in collaboration, enjoys woring with others and achieving results as a team
MS Office (Excel, Outloo) experience
What would be a bonus?
Big Data Experience
Previous exposure to supply chain data
Experience woring with data visualization tools lie Tableau, Power BI
A bacground in solving logistical proofs
Data Quality Analyst, Analyst, Logistics, transportation, Data</t>
  </si>
  <si>
    <t>As our Senior Data Analyst, on our data science team, you will get the opportunity to build statistical models, drive actionable insights, and tacle high-impact business problems. You will tell the story behind your insights ‚Äì painting a picture to our cross-functional partners, explaining what the numbers are telling us, and recommending new ways our data can support multiple teams and our Company as a whole. A particular focus of your wor will be on measuring methodologies to project and balance panel data to accurately represent purchase behavior.
As a Senior Data Analyst, you are passionate about using data to drive insights and optimizations that create better connections for our customers and that improves Numerator‚Äôs business results and success. You will not only have strong technical abilities to retrieve, manipulate, analyze, and visualize data but also excellent communication capabilities to staeholders of all levels and sills. You will thrive in a highly autonomous and collaborative environment.
If you are seeing an environment where you get to do meaningful wor with a great data science team, then we want to hear from you!
What you get to do
Define and regularly monitor PIs, success metrics, and other analytics to maximize our control for all aspects of our data pipeline and performance.
Identify areas of analytic opportunity within Numerator and wor with great focus to implement our vision.
Provide regular analysis and insights that influence our business strategy and operational plans
Partner with Product, Data, and Engineering teams to identify, investigate, and deliver solutions related to product and bac-end data issues.
Support Senior Manager and broader team in developing business cases for growth opportunities across Numerator‚Äôs business.
Analyze industry trends, competitive landscape, and internal performance, and report these findings to the leadership team.
Regularly communicate outcomes, new initiatives, and improvements to staeholders.
Create and manage processes to deliver high-quality data through scorecards and data feeds.
What You Bring
3+ years of industry experience with granular data analysis, predictive analytics, or analytics technology products.
1+ years of experience in a senior role or leading data analytic position where you had to execute the creation and proposal of technical/business solutions.
Hands-on experience reading/writing code as a Data Engineer, Technical Data Analyst or Data Scientist.
Fluency in SQL or other similar programming languages. Some development experience in at least one scripting language (Python, R, etc.).
Experience with data visualization and tools such as Looer, Mode, Periscope, Tableau, etc.
Experience launching internal metric dashboards and scorecards.
You are a data-storyteller who is comfortable communicating results in a crisp and effective manner to all audiences (technical and non-technical).
Strong analytical sills and can evangelize the use of data for sound decision maing across functions.
Strong oral and written communication sills, and ability to collaborate with, and influence cross-functional partners.
Self-motivated, self-directed, and able to thrive in a fast-paced environment in an industry that constantly changes.
A mindset of designing for the future but building for now.
An eagerness to learn from others and help others grow with you.
A love of data and finding interesting questions to as of it.
Nice to Haves
Previous experience woring with purchase panel data and/or survey responses.
Proficiency in at least one statistics/data analysis pacages, such as Python or R.
Experience woring with mareting insights, shopping data or in the retail industry.
Experience with understanding, analyzing and modeling user data and granular behavioral trends.
Exposure to machine learning framewors and methods.
What we offer
An inclusive and collaborative company culture- we wor in an open environment while woring together to get things done, and adapt to the changing needs as they come.
Maret competitive total compensation pacage.
An opportunity to have an impact in a technologically data driven company.
Volunteer time off and charitable donation matching.
Strong support for career growth, including mentorship programs, leadership training, access to conferences and employee resource groups.
Great benefits pacage including health/vision/dental, unlimited PTO, flexible schedule, 401 matching, travel reimbursement and more.
If this sounds lie something you would lie to be part of, we'd love for you to apply! Don't worry if you thin that you don't meet all the qualifications here. The tools, technologies, and methodologies we use are constantly changing and we value talent and interest over specific experience.
We are an equal opportunity employer and all qualified applicants will receive consideration for employment without regard to race, color, religion, sex, national origin, disability status, protected veteran status, or any other characteristic protected by law.</t>
  </si>
  <si>
    <t>Nielsen, antar, IRI</t>
  </si>
  <si>
    <t>Title: Sr. Data Analyst
Location: Chicago, IL
Duration: Direct Hire
Rate: DOE
**can not wor C2C / can not provide sponsorship**
Must haves:
- Comfortable analysing data
- Experience creating and analyzing Tableau dashboards
- Extensive experience with SQL and is able to to setup complex searches
- Ability to profile data, finding correlations and patterns within data
- Strong communication sills. This person will be collaborating with the business team and client
- Insurance reporting experience is a plus
- 5-10+ years of experience</t>
  </si>
  <si>
    <t>Opportunity Description
About EMPIRE TODAY¬Æ
Empire Today has been a leading provider of installed home improvements for 60 years. Empire offers the largest in-stoc selection of flooring in the United States. Convenience, quality, and selection mae Empire stand out. With Empire Today, homeowners and business customers can get quality Carpet, Hardwood, Laminate, Tile, Vinyl Flooring, and Window Treatments from top brands they now and trust. And because Empire warehouses thousands of products, customers can get the right product, professionally installed when they need it, as soon as the next day.
Empire was founded in 1959 and provides service to more than 70 metropolitan areas in the United States. With more than three million satisfied customers, Empire Today is dedicated to its mission of Maing Beautiful New Floors Easy.
Business Area:
Empire Today‚Äôs Data Visualization Team provides analytical support and reporting to the business leaders of the Company. This includes Mareting, Sales, Operations, Demand Planning, and C-Suite Executives. This function is vital to the overall direction and continued success of Empire Today.
Responsibilities:
Building dashboards in Tableau to provide insights
Developing interactive visualizations utilizing various reporting components from multiple data sources
Identify, analyze, and interpret trends or patterns in complex data
Convert analyses into actionable recommendations to drive decisions
Comfortable woring with business leaders to improve performance based on financial and operational analysis
Understand the levers of profitability, focusing on metrics that align with profitability goals
Improve, maintain, and utilize Mareting, Sales, and Operations PIs to drive Company growth
Build solutions that satisfy business partner‚Äôs needs
Structure projects to have a defined deliverable and definition of success
Communicate analysis results and recommendations in a manner that enables the business sponsor to understand and act on the information
Assist in the annual planning process
Provide adhoc analysis as requested by senior management
Ensure compliance to Empire financial policies and procedures
Qualifications:
The successful candidate will possess:
Bachelor‚Äôs Degree in Quantitative Field or Computer Science
1+ year of experience woring with Tableau (LODs, Parameters, Filters, Groups, Sets, etc.)
Ability to write basic SQL queries
Familiarity with statistical coding languages such as python or R (preferred)
nowledge of visualization best practices
Familiarity with Agile development processes (scrum) and technologies (Jira)
Experience with collaborative tools lie Microsoft Teams and Slac
Demonstrated success translating complex business questions into accessible reports and visualizations
Comfortable interacting, presenting, and maing recommendations to Senior Leadership
Ability to develop strong relationships at all levels within the Company
Enjoy breaing down complex problems to identify primary drivers
Team player
Highly detail oriented
Benefits
Employees are eligible for numerous benefits including:
Quic enrollment into our benefit plans. Eligibility is first of the month following just two wees of employment.
401 Investment Plan
Medical Insurance with several plan options and a Health Savings Account to meet you and your family‚Äôs health needs.
Prescription Drug Coverage
Dental Insurance ‚Äì Twice a year visits at no cost.
Vision Insurance with materials coverage
Flexible Spending Accounts for Medical &amp; Dependent Care
Wellness Program ‚Äì A best in class program offering substantial awards payable right on your paychec
Basic Life Insurance and AD&amp;D
Short Term Disability Coverage
Long Term Disability Coverage
Employee Assistance Program
Paid Holidays including Floating Holidays
Paid Time Off (PTO) that grows with years of service
Empire Pers ‚Äì An employee discount purchasing program offering you great savings on the things you want.
The company conducts a bacground chec and drug screen for all new hires.
Empire Today is an equal opportunity employer. We believe passionately that employing a diverse worforce is central to our success. We mae recruiting decisions based on your experience and sills.
By Submitting your resume and application information, you authorize Empire Today to transmit and store your information in the Empire Today group companies‚Äô world-wide recruitment database, and to circulate that information as necessary for the purpose of evaluating your qualifications for this or other job vacancies.
#CB
#ZIP
IND1
#LI-TL1</t>
  </si>
  <si>
    <t>Northlae, IL</t>
  </si>
  <si>
    <t>JOB TITLE: Data Management Aide
FLSA STATUS: Non-Exempt
REPORTS TO: Program Director
POSITION SUMMARY:
Under the supervision of the Quality Assurance and Compliance Coordinator, the Data Management Aide will wor closely with the Program Director to support the overall functions of Programs. The Data Management Aide is responsible for ensuring the accuracy of monthly and quarterly reports related to classrooms data that supports teachers center-based, home based and family child care homes in individualizing instruction and enhance program design.
ESSENTIAL FUNCTIONS AND RESPONSIBILITIES:
‚Ä¢ Reviewing child-level progress data such as, observations, and outcomes data.
‚Ä¢ Provides support to the Managing Director &amp; Operations and IT Manager in grant-specific and agency-wide data needs.
‚Ä¢ Data entry; developing and maintaining procedures for data collection, input, management and quality control.
‚Ä¢ Developing statistical reports for grant reporting and program evaluation/development.
‚Ä¢ Ensure that information is accurately entered in the system and follow proper procedures for formatting and securing data
‚Ä¢ Examine data for errors related to formatting, locate and eliminate duplicate entries
‚Ä¢ Update the COPA data management system at the program level.
‚Ä¢ Adhere to the HIPPA privacy rules to protect personal information regarding staff, families and children s records
‚Ä¢ Responsible for Food Meal Report and communicates with teaching staff about findings.
‚Ä¢ Responsible for Attendance Report and communicates with teaching staff about findings.
‚Ä¢ Performs other duties as assigned
POSITION REQUIREMENTS:
‚Ä¢ High School Diploma and or GED Equivalent.
‚Ä¢ Associates Degree in Administration preferred.
‚Ä¢ Computer literate (Microsoft, social media, outloo, etc.); COPA software is a plus.
‚Ä¢ An understanding of database functionality and structure
‚Ä¢ Experience with database management and nowledge of basic statistics
‚Ä¢ At least one year of direct experience in data collection, data analysis and statistical reporting
‚Ä¢ Excellent written, oral, interpersonal sills
‚Ä¢ Must be self-motivated, detail-oriented, highly organized, and able to meet deadlines
‚Ä¢ Ability to wor well in a team environment
‚Ä¢ Experience with federal grant requirements is a plus
ACNOWLEDGEMENT:
Verification of eligibility to wor in the U.S will be required within the first 3-days of employment.
Upon offer of employment, applicants must complete all forms related to hiring, including El Hogars application and employment status and 3 letters of recommendation. In addition, applicants must be able to pass a Criminal Bacground Chec, Fingerprinting and a Child Abuse and Neglect Bacground Chec, which are required by DCFS. All qualified applicants will be considered for employment without regard to race, ethnicity, religion, gender, sexual orientation, national origin or disability.</t>
  </si>
  <si>
    <t>Data Analyst #411045Job Description:
If you are looing for a company where you can change a life, mae a dream come true, and light the way for a better tomorrow, our company is the place where you can shine. We offer a different ind of wor culture. A high standard of ethics is mandatory. Quality is our pledge. Diversity is valued. Individual initiative is rewarded. Our company offers an environment where our employees can mae a real difference.
The Database Analyst provides expertise in the querying of each database used by RWE Analytics team as part of the project feasibility and/or execution using real-world databases (e.g,EMR, claims, etc.) across entire value chain geographic footprint and therapeutic areas.
The deliverables of the Database Analyst are an integral part of the analytics mission and requires expertise in creation, quality control and maintenance of efficient and rapid queries typically via SQL and SAS; as well as supporting the development and optimization of the database structures of real-world data sets.
The Database Analyst will be able to:
‚Ä¢ Recognize issues as they generate and execute queries on existing databases
‚Ä¢ Build cohorts and create descriptive analysis summaries in support of requests
‚Ä¢ Collaborate with colleagues to address these issues with minimal direction
‚Ä¢ Wor closely with an RWI Medical Coder to obtain appropriate drug, disease, and procedure codes in the creation of the queries
Additional Info:
At Fast Switch Great Laes (FSGL), Our Purpose is Our People and Our Planet. We come to wor each day and are reminded we are helping people find their success stories. Isnt that cool? Also, Doing the right thing is our mantra. We act responsibly, give bac to the communities we serve, and have a little fun along the way.
We at FSGL, have been doing this for 22 years with pride, dedication and plain old-fashioned hard wor.
We're a financially strong, privately-held company that is 100% consultant and client focused.
We've differentiated ourselves by being fast, flexible, creative and honest. Throw out everything you've heard, seen, or felt about every other IT Consulting company. We do unique things, and we do them for Fortune 10 companies, Inc. 500 companies, and technology start-ups.
Our benefits are second to none and thans to our flexible benefit options you can choose just the benefits that you need or want, options include:
‚Ä¢ Medical and Dental (Fast Switch pays majority of the medical program)
‚Ä¢ Vision
‚Ä¢ Personal Time Off (PTO) Program
‚Ä¢ Long Term Disability (100% paid)
‚Ä¢ Life Insurance (100% paid)
‚Ä¢ 401() with immediate vesting and 3% (of salary) dollar-for-dollar match
Plus, we have a lucrative employee referral program and an employee recognition culture.
One of our pride points as that in 2013, 2014, 2015, 2016, 2017, 2018 and 2019, Fast Switch was named one of the Top Wor Places in Michigan by the Detroit Free Press.
To view all of our open positions, please go to: https://clientapps.jobadder.com/45103/fast-switch
Follow us on Twitter at: https://twitter.com/FastSwitchGL
Follow us on Instagram at: https://www.instagram.com/fastswitchgl/
Find us on LinedIn at: https://www.linedin.com/company/fast-switch-great-laes
And you can become a fan of Fast Switch on Faceboo at: https://tinyurl.com/v4p9yy7
Job Requirements:</t>
  </si>
  <si>
    <t>Northbroo, IL</t>
  </si>
  <si>
    <t>Required Sills : Python, SQL, AWS, SAS, Mainframes, JCL
Job Description:
Python &amp; AWS
SAS Mainframe experience
Call Notes:
Team:
Migrating off legacy system to cloud
Some partners still on mainframe and this team supports any issues from data perspective
Role:
Pulling data and performing analysis and reporting
Sills:
Mainframe, SAS preferred over Cobol, and JCL, SQL
Python and SQL
AWS is a strong plus.
Responsible for the design, development and administration of transactional and analytical data constructs/structures. Included within those responsibilities are the areas of data access and delivery technologies. Includes expertise in data quality, data organization, metadata, and data profiling. May provide technical support on data warehouse teams. Data set sizes are usually huge (in excess of hundreds of millions of records). Demonstrated ability to move from one sequential assignment to the next (wor environment and priorities can change quicly depending on business needs).
Demonstrated ability to move data between production systems and across multiple platforms
5+ years‚Äô experience with Financial Services clients
Experience with major querying tools desired
Coordinating others wor while involved with multiple wor streams
Desired:
Common sill sets ‚Äì Oracle, VB and UNIX 5+ years‚Äô experience
OLAP/SQL Tools 5+ yrs experience with MVS, Teradata, SAS, Brio or comparable
Hyperion desired
Ability to communicate strategies and processes around data modeling and architecture to cross functional groups and senior levels
Ability to influence multiple levels on highly technical issues and challenges.</t>
  </si>
  <si>
    <t>Address:
111 W Monroe - 115 S LaSalle
Job Family Group:
Data Analytics &amp; Reporting
The Reporting and Segmentation Analyst, North American Collections Analytics for data and analytics will assist with:
+ Sourcing and management of data sets to support strategy and segmentation function.
+ Segmentation, ad hoc analytics, and test design to support decisioning within collections and recovery.
+ Monthly performance reporting incorporating performance reads of different strategy changes and new initiatives
+ This role requires strong data and analytical capabilities to develop new analytics insight supporting a 500+ FTE operations center. The analyst will assist in the development of new collection and recovery strategies such as call center and digital campaigns for high ris customers, next best offer prioritization for collections offers and deals, outsourcing and legal campaigns on defaulting accounts, and debt sale brea-even analysis using decision trees, logistic scorecards, and NPV modelling.
+ They will also support through interpretation of monthly performance results across collections portfolios including shifts in customer ris profile as well as strategy performance.
Change Management
+ New strategy development including data-driven analytics, test design, and rollout plan
+ Assist in development of segmentation and advanced analytics to drive different treatments and strategies
+ Drive profitability assessment of Collection and recovery strategies through ris / return analysis using financial modelling.
+ Wor with internal and external operations teams to define specific treatments to be allocated by strategy
+ Review strategy changes from conceptual design to analytical sizing to test design to staeholder buy-in to implementation to interpretation of results
Business Performance Management
+ Management of existing strategies including monitoring / measurement and communication to ey staeholders
+ Manage continuously measure of tests' impact through implementation of dedicated reporting and ad hoc analysis. As required, amend / refine strategies through a defined change management process.
+ Monitor operations execution to ensure that strategies are executed as designed. Assist operations in the execution of strategy through standardized and ad hoc analysis including capacity planning, AHT analysis, etc.
+ Monitor profile and portfolio changes across countries, products, and delinquency levels
+ Manage monthly performance views across portfolios including operational execution, strategy performance, and changes to ris profile.
Qualifications
NOWLEDGE AND SILLS
nowledge and Experience:
+ Bachelor's Degree in Mathematics, Statistics, Physics, Computer Science, Economics, Finance, or other quantitative fields. Master's Degree preferred
+ 3+ years of experience in analytics (ideally scorecard development / monitoring, customer segmentation, strategy development in Credit Ris, Mareting or Collection). Graduate Degree with 1+ years of experience will also be considered.
+ Woring level statistical sills, including regression, time series, champion/challenger testing, and decision tree modeling.
+ Experiences with automated report production, preferably through SAS.
+ Strong data mining sills in SAS Enterprise Guide and Enterprise Miner, or in other programming software such as R and Python
+ Ability to access complex data sources, explore data resources, clean and compile data to provide analytical driven solutions to real business problems.
+ nowledge of consumer credit products
Sills:
+ Excellent analytical thining capability, silled at translating business problems into analytical questions and summarizing data to reach conclusion.
+ Good communication sills. Strong ability to explain complicated ideas to broader audience.
+ Proactive problem solver and team player.
+ Good presentation sills, able to organize information and present analytical result in an efficient manner
We're here to helpAt BMO Harris Ban we are driven by a shared Purpose: Boldly Grow the Good in business and life. It calls on us to create lasting, positive change for our customers, our communities and our people. By woring together, innovating and pushing boundaries, we transform lives and businesses, and power economic growth around the world.As a member of the BMO Harris Ban team you are valued, respected and heard, and you have more ways to grow and mae an impact. We strive to help you mae an impact from day one - for yourself and our customers. We'll support you with the tools and resources you need to reach new milestones, as you help our customers reach theirs. From in-depth training and coaching, to manager support and networ-building opportunities, we'll help you gain valuable experience, and broaden your sillset.To find out more visit us at https://bmoharriscareers.com.
BMO Harris Ban is committed to an inclusive, equitable and accessible worplace. By learning from each other's differences, we gain strength through our people and our perspectives. BMO Harris Ban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taing part in all aspects of the selection process. To request accommodation, please contact your recruiter.
BMO Financial GroupServing customers for 200 years and counting, BMO is a highly diversified financial services provider - the 8th largest ban, by assets, in North America. With total assets of 728 billion as of October 31, 2018, and a team of diverse and highly engaged employees, BMO provides a broad range of personal and commercial baning, wealth management and investment baning products and services to more than 12 million customers and conducts business through three operating groups: Personal and Commercial Baning, BMO Wealth Management and BMO Capital Marets.We serve Canadian clients through BMO Ban of Montreal¬Æ, our personal and commercial baning business, BMO Nesbitt Burns¬Æ*, one of Canada's leading wealth management firms, and BMO Capital Marets, our North American investment and corporate baning division.In the United States, clients are served through BMO Harris Ban, a major U.S. Midwest personal and commercial ban, and BMO Private Ban, with wealth management offices across the United States, as well as BMO Capital Marets, our North American investment and corporate baning division.We help our customers mae money mae sense by delivering the broadest range of financial services through a single point of contact. Our financial service professionals provide access to any services our customers require across the entire enterprise.</t>
  </si>
  <si>
    <t>It's fun to wor at a company where people truly believe in what they are doing!
Job Description:
Who we are / why you should be interested
As the maret leader in eDiscovery spend management solutions, Epiq Global is already a trusted partner to Fortune 500 and AmLaw Firms, helping our clients radically reduce their overall legal costs and drive better outcomes
The newly formed Legal Operations Solutions group will extend on the successes of Epiq to help law firms and legal departments identify new ways to optimize their business and manage costs effectively with the latest people, process, and technology advancements.
If you lie helping clients gain insight into their business using data and are looing to build a new business, this role may be for you!
What we need
We are currently seeing a Sr. Analyst to lead spend analysis and spend management engagements. This role requires an analytics expert with a passion for telling a data-driven story to clients
What will you be doing
You will wor closely with clients to capture data, analyze and identify spend management opportunities that have actionable outcomes.
You will develop clear, concise, and meaningful presentations that will be shared with Executive-level staeholders
You will be client facing from day 1, helping to capture information and present results to senior leaders
This role will be delivery focused, but you will also support continuous improvement efforts of Epiqs spend analysis solution offerings.
As needed, you will wor in partnership with Epiqs account management team to drive forward certain initiatives, and help them to validate the benefits of any implemented spend management strategies
What we are looing for
Deep experience in spend analysis and spend management
Prior hands-on experience in implementing follow-on spend management strategies, such as RFPs, pricing &amp; worflow re-design, and ongoing reporting
Advanced Excel and Powerpoint user
Experience woring with business intelligence tools (Qli, Tableau, PowerBI)
Interest in automating and standardizing processes
Excellent client presenter, able to interpret and provide context on results
Experience Required
Bachelors degree required, MBA a plus
5-7 years experience in spend analysis or a related data-focused field
nowledge of Legal Operations or Law Firm pricing a plus
Travel:
Occasional and as needed
If you lie wild growth and woring with happy, enthusiastic over-achievers, you'll enjoy your career with us!
It is Epiqs policy to comply with all applicable equal employment opportunity laws by maing all employment decisions without unlawful regard or consideration of any individuals race, religion, ethnicity, color, sex, sexual orientation, gender identity or expressions, transgender status, sexual and other reproductive health decisions, marital status, age, national origin, genetic information, ancestry, citizenship, physical or mental disability, veteran or family status or any other basis protected by applicable national, federal, state, provincial or local law. Epiqs policy prohibits unlawful discrimination based on any of these impermissible bases, as well as any bases or grounds protected by applicable law in each jurisdiction. In addition Epiq will tae affirmative action for minorities, women, covered veterans and individuals with disabilities. If you need assistance or an accommodation during the application process because of a disability, it is available upon request. Epiq is pleased to provide such assistance and no applicant will be penalized as a result of such a request. Pursuant to relevant law, where applicable, Epiq will consider for employment qualified applicants with arrest and conviction records.</t>
  </si>
  <si>
    <t>Job Description
Data Analyst
The Data Analyst will be responsible for helping prepare the Company‚Äôs ongoing reporting analysis, and to support corporate initiatives, business opportunities and other special projects. Specific responsibilities could include, but are not limited to:
Validating data and ensuring high standards of data quality
Exploring and defining data elements in various systems to help build a data dictionary
Developing and running data for use in statistical models
Querying databases for development and research purposes
Discussing reporting needs with various internal and external staeholders and developing new tools that will improve our analytics capabilities
Development and tracing of ey performance indicators that will be critical in enhancing the understanding of the business to improve decision-maing for various levels of internal and external staeholders
Assisting business areas with deriving actionable insights from their data
Coordinate and facilitate participation from internal and external collaborators to ensure timely progression of analysis and reports.
Wor with multiple internal departments (including IT, Sales, Accounting and Operations) and external partners (including Birch Hill) to help deliver upon the Company‚Äôs data strategy
Conduct maret research analysis and monthly reporting
Perform other miscellaneous duties as required.
Build analytical models and participate in the maret data analysis as required by specific initiatives using database or reports provided from external sources
Strong analytical mindset and ease of woring at analyzing large quantities of data to extract the essential trends;
Ability to capture and document business and reporting requirements from multiple sources
SILLS AND EXPERIENCE REQUIRED
Post-Secondary degree in a quantitative field such as Business Administration (Finance/Accounting), Computer Science, Statistics or Physics required
1-3 years of related wor experience in an analytical role
Expert level or proficiency in handling, organizing and sorting data in Excel
Ability to perform complex analysis such as regression, forecasting, data modeling
Demonstrated strong analytical and conceptualization sills
Strong problem solving and communication sills
SQL, Python and LooML nowledge a strong asset</t>
  </si>
  <si>
    <t>MRINetwor
4.0</t>
  </si>
  <si>
    <t>PEA6 is a leading investment firm headquartered in Chicago. More than 20 years ago, we were one of the first firms to develop sophisticated proprietary technology in our trading business. Today, we leverage our technical ingenuity and operational ability across several investment areas. We cover everything, spanning from early- to mid-stage growth capital, operational control, trading, and sports management while lending an eye and providing value to the customer. Over the years, we have built and operated several leading financial technology firms and today our team includes a digital wealth clearinghouse, an outsource provider of flood insurance, a Premier League soccer team, a value investment arm, an incubation lab, and more.As a Senior Trading Systems Data Analyst you will provide mission critical support for our cutting-edge trading platform and applications. You'll be responsible for improving our day to day operations while translating trading des needs into tactical priorities. You'll also be a champion for engineering excellence, assessing and guiding our teams to ensure the that our trading platform and all trading applications are well- documented, observable, monitored, and performant.You'll Be Responsible For* Providing high quality of service, support and experience for traders, help resolve issues in timely manner.* Troubleshooting complex trading systems issues, improve tracability and quantifying of issue to help prioritize the fixes* Engaging with trading and development teams to collect data, identify patterns to correlate issues* Leveraging and enhance existing tools for monitoring and alerting, help build new tools to proactively identify problems* Partnering with the development teams to get reliability changes scheduled into sprints.* Building dashboards and other tools to enable the goals of the Trading Systems Support Team.You'll gain loads of experience in this role but before you do, you should have:* 3+ years of technical experience supporting traders in a production environment.* A result driven approach with the ability to establish priorities and execute on solutions.* Strong technical problem-solving abilities, with the ability to quicly understand technical systems using a variety of methods. These include, reading code, documentation, logs, and digging into raw data through various interfaces.* 2+ years' experience with scripting/troubleshooting in Python or similar languages.* Curiosity and eagerness to learn and improve on existing approaches.* Strong verbal and written communication sills, with the ability to cater your approach to technical and non-technical audiences.* Experience troubleshooting in Linux and SQL.* nowledge of FIX Protocol is a plus* A BS in CS, EE, CE, or related industry experience.All of our team members have these traits. You should, too.Collaboration GritAdaptability OwnershipAs a PEA6 Senior Trading Systems Data Analyst you can enjoy:* Generous medical, vision and dental plans* Matching 401() programs* Adoption assistance &amp; family leave* Sabbatical program* Massage days* Poer tournament with a grand prize of a World Series of Poer buy in* Sports leagues* Corn hole tournaments* Annual PEA6 Party* Yoga classes* Tuition reimbursement* Lasi eye discount* Philanthropy events* Annual wellness screens and flu shots* Bagel Fridays/expiration lunches* Birthday gifts* Charitable matching gift program</t>
  </si>
  <si>
    <t>PEA6 Investments
2.9</t>
  </si>
  <si>
    <t>Wolverine Trading, Interactive Broers, Citadel</t>
  </si>
  <si>
    <t>Job Description
Position Summary
Data Analyst / Programmer wors with project managers to produce variable data print production using various scripting and programming languages to successfully execute customer-required deliverables.
Essential Duties and Responsibilities
Wor with customer supplied data
Produce Variable Data Production files for Client Products
Presort client data per USPS requirements using presort software.
Understand USPS requirements for mail automation.
Modify database including creating tables, finding the proper indexes and primary eys based on their entities and relations (normalization)
Participate in the testing of programs and systems to ensure proper functionality
Pulling and updating data using Access, Excel and SQL
Required to wor in a team environment and help verify teammates wor.
Sills &amp; nowledge:
Computer Science or equivalent degree required
Proficiency in MS Office, emphasis on MS Excel a must
MS SQL and Access experience a plus
nowledge of UPS and FedEx systems a plus
Become familiar with basic creative design and layout as it relates to project and processes
Ability to tae initiative and need little supervision
Ability to be proactive in anticipating and communicating project issues with internal departments
Ensure tass are completed on time
Must pay high attention to details and maintain accuracy and quality
Adapt to a fast paced changing environment.
C# .Net programming sills a plus
Company Description
Over the past 30 years, ABS has grown to over 150 highly-valued employees and now operates out of an 130,000 sq. ft. building in the western suburbs of Chicago. Today, ABS is at the forefront of print and communication worflow technology and is fully equipped to provide a distinctive service to large organizations with both simple and complex communication programs.
We are always looing for dynamic, creative, hard-woring individuals to become a part of our ABS team. We are proud of the expertise we offer our clients through our nowledgeable and silled employees; we would appreciate learning more about you and your interest in joining our team. ABS is pleased to offer competitive compensation and benefit pacages which includes 401().</t>
  </si>
  <si>
    <t xml:space="preserve">42-76 </t>
  </si>
  <si>
    <t>As a Business Analyst woring within the Data Services Team you will serve a ey role for our outsourcing business by serving as the lin between external clients, internal client team, and inbound data management. You will contribute to the implementation of data conversion and import ensuring high quality data integrity and integration.
Note: Employment-based non-immigrant visa sponsorship and/or assistance is not offered for this specific job opportunity.
The Role
A Few Select Responsibilities:
Update and maintain all requirements and specification documents, ensuring adherence to standards.
Participate in client and internal planning meetings, as required, for all assigned projects.
Effectively gather and document system requirements (while remaining cognizant of scope) by asing probing and clarifying questions, sharing best practices, and organizing client provided information and business rules.
Translate business requirements into technical specifications for application using standard documentation templates.
Responsible for system configuration based on client requirements.
Utilize technology (SQL, Excel, text editors) to identify and isolate issues, analyse data, uncover root causes, and automate solutions.
Create, maintain, and use test plans, including identifying comprehensive test scenarios, finding test cases, and developing expected results, for each component/change.
Ownership of issues through to closure including involving other team members and escalating to the team leads as required.
Identify reporting needs and requirements.
Wor closely with team (i.e. other business analysts, software developers) to ensure project requirements/requests for changes are understood and within standards.
Provide guidance to other team members regarding data details and best/standard practices.
Provide guidance/assistance to team members where needed to help ensure issues are resolved by assigned due date.
Escalate concerns regarding deliverables and scope of wor to team leads.
Train and help transition ongoing processing requirements to client team.
Research issues and cases to determine root cause and provide impact analysis for ongoing issues and changes and requests for new functionality.
Addresses all data issues that have downstream system impacts.
Assist team leads with project planning and or significant change orders.
The Requirements
A passion to wor with data!
3 or more years of experience as a Business Analyst or Systems Analyst
Prior experience as a business analyst in a consulting environment preferred
Experience woring on or with HRIS and conversion data
Understanding of the fundamentals of health and welfare and broader benefit plan design preferred
Experience with relational databases including SQL Server (preferred), Oracle or Access (applicable)
SQL and Excel Data Sills
Experience with test plan creation, testing procedures, and test plan execution
Strong analytical, integrative and problem-solving sills
Ability to understand business needs and complexities as they apply to the solutions at-hand
Excellent written and verbal communication sills
Solid interpersonal sills and client service orientation
Ability to wor both independently and in collaboration with others, including virtual wor teams with members in different geographic regions
Prioritize the success of the team over individual goals
Strong organizational abilities and flexibility to recognize and shift focus to the highest priority tass or support others on high priority wor.
Familiarity with agile processes and tools is beneficial.
Sense of accountability, owning one‚Äôs wor and taing pride in it; commitment to quality and continuous improvement
Desire to learn, accept new challenges, and have fun
Bachelor‚Äôs degree or equivalent experience in business, management information systems, human resources management, benefits administration or related field
Ability to travel (minimally) and wor extended hours as needed
EOE, including disability/vets</t>
  </si>
  <si>
    <t>RESPONSIBILITIES:
force has a client that is seeing a Data Analyst in Evanston, IL.
Job Summary:
This position is responsible for assisting the Project Administrator in running data load processes and Quality Control processes. Responsibilities include running data comparison reports as required.
Essential Duties:
Develop a proficient understanding of the Accuity database and the underlying data interactions as related to how the payments products are used
Assist with the preparation of reports to support the data collection effort
Assist with processing third-party data loads
Assist in running international data QC (e.g. setting up and running QC queries)
Assist with technical / data-related tass of the department
Provide bac-up for critical department tass
Other projects as needed
REQUIREMENTS:
Bachelor's degree or equivalent required
Organized and detail-oriented with strong analytical sills
Excellent oral and written communication sills
Able to independently mae decisions, solve problems and handle multiple tass
Ability to wor under pressure and meet deadlines; ability to wor overtime
Self-motivated, reliable, and proficient at woring independently as well as in a team
Proactive approach in research of various secondary sources
Higher nowledge of relational databases (MS Access); ability to alter, create, and run queries and macros
Technical nowledge of SQL scripting and Java a plus
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</si>
  <si>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Call Center Data Analyst
Job Details
Level
Experienced
Job Location
Chicago Lighthouse For The Blind - Main Headquarters - Chicago, IL
Position Type
Full Time
Education Level
High School/GED
Salary Range
Undisclosed
Travel Percentage
Negligible
Job Shift
Day
Job Category
Information Technology
Description
Statement of Purpose:
The Call Center Data Analyst will be responsible for aggregating metrics from multiple data sources into comprehensive, cohesive reports that will be distributed to internal Chicago Lighthouse leadership and external clients. The analyst will also wor closely with internal IT and Telephony support to maximize system uptime for all call center systems.
ey Responsibilities:
Generate daily, weely, and monthly production reports for multiple call center accounts
Collaborate with IT support staff to minimize operational impact of technical issues
Produce internal departmental efficiency reporting and provide timely, accurate reports to all levels of Chicago Lighthouse leadership
Monitor and report on the current state of departmental wor queues
Maintain up-to-date listings of call center staffing rosters, queue assignments, and client contacts necessary to meet all reporting requirements
Generate monthly invoicing, reports from Contact Center databases.
Qualifications
2+ years of call center operations experience
Outstanding detail-oriented data entry sills
Strong understanding of database concepts (data types, file formats, etc.)
Proficiency with Microsoft Office Suite software, especially MS Excel
Demonstrated understanding of call center analytics, including Service Level, Abandonment Rate, and Average Handle Time
Strong written and verbal communication sills
Experienced in creative problem-solving in a fast-paced business environment
Ability to wor well in teams and independently with guidance from leadership
Associate‚Äôs Degree or equivalent experience preferred
The Chicago Lighthouse for People Who Are Blind or Visually Impaired is an Equal Opportunity Employer in full compliance with local, state, and federal Civil Rights &amp; Affirmative Action laws. The Chicago Lighthouse for People Who Are Blind or Visually Impaired maintains a strong policy of accommodation and a consistent practice of employing qualified individuals with disabilities. All applicants will be afforded equal employment opportunity without discrimination because of race, color, religion, sex, marital status, national origin or ancestry, citizenship status, age, physical or mental disability unrelated to ability, sexual orientation, military status, order of protection status or unfavorable discharge from military service.</t>
  </si>
  <si>
    <t>Icon has an immediate need for a Data Analyst for a 9+ month contract in Northbroo, IL (60062). This position offers the possibility of extension and/or conversion to full-time employment, and pays up to 75/hour depending on experience.Overview:
Provides expertise in the querying of each database used by RWE Analytics team as part of the project feasibility and/or execution using real-world databases (e.g,EMR, claims, etc.) across Astellas entire value chain geographic footprint and therapeutic areas.
The deliverables of the RWE Database Analyst are an integral part of the RWE analytics mission and requires expertise in creation, quality control and maintenance of efficient and rapid queries typically via SQL and SAS; as well as supporting the development and optimization of the database structures of real-world data sets.
Will be able to recognize issues as they generate and execute queries on existing databases, and build cohorts and create descriptive anlaysis summaries, in support of requests from within and outside RWI and will be able to collaborate with RWI colleagues to address these issues with minimal direction.
Wor closely with an RWI Medical Coder to obtain appropriate drug, disease, and procedure codes in the creation of the queries.
Experience / Sills Required:
Prior has solid sills in SAS/SQL programming
Good understanding in data analysis, data structure and relational database in general.
Most the effective communication with all the interviewers and shared a good passion.
Job Requirements:</t>
  </si>
  <si>
    <t>SUMMARY
The Data Governance Analyst performs analytical tass necessary to develop recommendations to refine methodologies, procedures, processes and controls necessary to minimize the liability, ris and cost of retaining hardcopy and electronic data. Assists with the development of practice area and administrative department wor practices to promote greater utilization and efficient management of electronic records.
RESPONSIBILITIES
Provide assistance to professional staff with the reviewing, organizing and processing of email, documents, files and other information, including incoming file and data transfers, file releases, document access requests, and document/records disposition.
Draft process controls, test plans and assessment criteria to measure compliance with established processes.
Provide support to professional staff with a variety of data, file, document and email projects. Major components of these functions include document review and data migration into the correct repositories as directed by department manager.
Document, analyze, and assess current records, email and file management processes. Identify issues and potential riss. Analyze potential benefits and riss of alternatives; measure the impact of planned changes; and provide justification for the recommended solution.
Conduct analysis in response to requests to evaluate document security. Tae necessary action to update document security as appropriate.
Prepare recommendations for the design or reengineering of processes and procedures to facilitate compliance with records and information management program requirements.
Move, tag, and set the appropriate security settings on electronic documents. Conduct initial investigation into alerts triggered by potentially inappropriate document exports.
Assist with the review of output from periodic scans of documents in the document management system.
Support the process for document entitlement reviews in accordance with client requirements.
Assist with file release, destruction, and electronic worspace organization projects in accordance with department policies and procedures.
Contribute to presentations or written reports describing recommendations to process or system owners.
Assist with development of change management programs and implementation plans needed to comply with records and information management program requirements.
Stay abreast of leading practices for the creation, use, maintenance and disposition of records.
Prepare status reports and compile statistics on projects. Create or update spreadsheets, pivot-tables and other relevant report metrics.
Occasional travel may be needed between offices.
REQUIREMENTS
2+ years of experience in a Data Governance, Information Governance or other relevant IT Governance/Ris/Compliance (GRC) type of role
Associate degree, but preferably a Bachelor's Degree is preferred
NICE TO HAVES
Experience woring with Document Management Systems
Experience woring for a professional services firm</t>
  </si>
  <si>
    <t>Job Description
A promotion has resulted in an opening for a sharp-thiner to join our expanding organization and build their career!
Job Title: Production Analyst
Department: Finance
Reports To: Inventory Control Manager
FLSA Status: Salaried, Exempt
Summary Responsible for reviewing production wor orders for accuracy, tracing and summarizing production trends, creating and generating reports to support continuous improvement initiatives and maing recommendations based on analysis of data. The ideal candidate will have strong analytical sills, be detailed oriented and have an entrepreneurial attitude.
Essential Duties and Responsibilities include but not limited to the following:
Extract/analyze inventory and production data from ERP system for various purposes, including among others, daily, weely, monthly and annual reporting to upper management team and other departments as well external staeholders including bans, insurance and auditing firms/institutions;
Interpret production/inventory data to identify trends;
Utilize historical production information to generate product cost estimates for the pricing of new sales commitments;
Create process flow maps for production-related processes to clarify roles, responsibilities and the flow of information;
Use data from ERP software to drive improvements and efficiency on production processes;
Analyze production data to improve yield and labor entitlements;
Responsible for analysis of raw material and finished good inventory aging and mae recommendations to Inventory Control, Production and Finance teams;
Create new reports to help identify, reconcile or prevent issues;
Interface with production, purchasing and warehouse teams on material status and production planning issues;
Reconcile inventory issues with inventory control and warehouse teams;
Assist in creating production formulas and products in ERP system;
Assist in posting production entries in ERP system;
Help manage and update different databases and other shared spreadsheets used by different personnel and departments across all locations;
Responsible for analyzing and managing weight giveaway for net weight products and wor with QA and Production personnel to resolve any issues;
Will be required to perform other duties as requested, directed or assigned.
Supervisory ResponsibilitiesThis job has no supervisory responsibilities.
Qualifications To perform this job successfully, an individual must be able to perform each essential duty satisfactorily. The requirements listed below are representative of the nowledge, sill, and/or ability required. Reasonable accommodations may be made to enable individuals with disabilities to perform the essential functions. Regular attendance is required.
Education and/or ExperienceBachelor's degree in Finance, Economics or similar is preferred. At least two years of analytical experience including preparation of spreadsheets and other documents.
Language SillsAbility to read and comprehend simple instructions, short correspondence, and memos. Ability to write simple correspondence. Ability to effectively present information in one-on-one and small group situations to customers, clients, and other employees of the organization.
Mathematical SillsAbility to add, subtract, multiply, and divide in all units of measure, using whole numbers, common fractions, and decimals. Ability to compute rates, ratios, and percentages and to draw and interpret graphs.
Reasoning AbilityAbility to apply common sense understanding to carry out instructions furnished in written, oral, or diagram form. Ability to deal with problems involving several concrete variables in standardized situations.
Computer SillsTo perform this job successfully, an individual should have strong nowledge of Microsoft Excel and other Microsoft Office programs; Internet software; Familiarity with SQL databases is preferred.
Other Sills and AbilitiesMust have excellent communication sills and customer service sills. Excellent typing and word processing sills. Must have the ability to multi-tas and thin analytically.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 or hear. Position requires heavy use of eyboard. The employee is occasionally required to stand and wal. The employee must occasionally lift and/or move up to 25 pounds. Specific vision abilities required by this job include close vision, distance vision, color vision, peripheral vision, depth perception and ability to adjust focus.
Wor Environment The wor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 environment is usually moderate.
Job Posted by ApplicantPro</t>
  </si>
  <si>
    <t>Senior Global Data Analyst / Power BI Dashboard Developer
["NA-USA-Various Cities-Telecommute - US"]
DO WOR THAT MATTERS
At Abbott, diverse ideas, perspectives, and expertise allow us to
create the life-changing solutions that help people live healthier
lives. In 150 countries and with businesses spanning nutrition,
diagnostics, medical devices, and branded generic pharmaceuticals,
Abbott offers you enormous opportunities to explore your interests and
help you achieve your career and personal goals.
Abbott Rapid Diagnostics (formerly Alere) is part of Abbott s
Diagnostics family of businesses, bringing together exceptional teams
of experts and industry leading technologies. The position of Senior
Global Data Analyst / Power BI Dashboard Developer within our
Cardiometabolic business unit located in Chicago, IL or may be remote.
In this role, you will wor as part of the Global Pricing and
Analytics organization to define, structure and support the
development and management of pricing, commercial and mareting
analytics to provide meaningful business insights to our business
partners.
RESPONSIBILITIES
Develop data modeling &amp; visualization using tools such as Power BI,
Tableau, etc;
Collaborate closely with business partners to understand
requirements, design and develop a data model that best fits the
users needs;
Develop and maintain technical documentation for all designed
solutions;
Maintain existing data solutions, reports &amp; dashboards, and identify
and act upon opportunities to improve the system process flow,
performance and technical efficiencies;
Develop operational analytics using descriptive, predictive, and
prescriptive models accordingly to improve business outcomes using
data warehousing &amp; analytic solutions;
Create ad-hoc data models, reports and analysis as needed to support
business requirements
BASIC QUALIFICATIONS
Bachelor s degree with strong statistical, technical or analytical
component: for example Computer Science, Engineering, Economics,
Finance or Statistics
Deep expertise with Microsoft Power BI including data models, DAX,
visualizations, Microsoft SQL Server queries and SSRS reports
Experience on data warehousing architecture, modeling, and
development
PREFERRED QUALIFICATIONS
Microsoft Azure Big Data, Data Engineering, Data Science or
Microsoft Power BI certifications;
COMPETENCIES
Technical learning
Customer focus
Achieving results ethically
Problem solving
Business acumen
Strategic agility
Process management
Dealing with ambiguity
Teamwor
About Abbott.
At Abbott, we're committed to helping people live their best possible
life through the power of health. For more than 125 years, we've
brought new products and technologies to the world -- in nutrition,
diagnostics, medical devices and branded generic pharmaceuticals that create more possibilities for more people at all stages of life.
Today, 99,000 of us are woring to help people live not just longer,
but better, in the more than 150 countries we serve.
An equal opportunity employer, Abbott welcomes and encourages
diversity in our worforce. We provide reasonable accommodation to
qualified individuals with disabilities. To request accommodation,
please send an email to .
Technology
Full-time</t>
  </si>
  <si>
    <t>ellyMitchell matches the best IT and business talent with premier organizations nationwide. Our clients, ranging from Fortune 500 corporations to rapidly growing high-tech companies, are exceptionally served by our 1500+ IT and business consultants. Our industry is growing rapidly, and now is a great time to launch your career with the ellyMitchell team.
Location:
Downers Grove, IL 60515
Second Optional Wor Location:
Chicago, IL 60638
Description:
Performs data collection, analysis, validation and reporting.
Designs, tests, and documents processes, SQL queries, and stored procedures.
Strong analytical and organizational sills also essential.
0 - 2 years experience
Notes From the Manager:
Excel Wizard (Advanced to Expert level)
Low level Data Analyst, no SQL required
Possible contract to hire, no guarantees
Able to perform pivot tables, functions, formulas, v-looups, pivot reporting, macros, micros
About the Job: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SQL is not required and this is a relatively low level Data Analyst role.
They must appear onsite for the first duration of their training and then will discuss remote wor once they get started due to COVID-19</t>
  </si>
  <si>
    <t>elly Mitchell Group
3.6</t>
  </si>
  <si>
    <t>Data Analyst, Tax (Affordable Care Act) (ACA) (Manager) (Multiple Positions), Ernst &amp; Young U.S. LLP, Chicago, IL.Responsible for all data efforts/analysis of assigned clients that provide data for the ACA, and assisting the Engagement Manager and Subject Matter Professional on specific client engagements. Ensure ability to execute analysis of data and report generation. Perform ongoing monitoring and quality assurance of deliverables prepared either by self of team members to clients or for internal purposes. Provide ongoing training and direction to team members. Perform regular quality assurance review of all assigned client data files and report all applicable issues to the business owner for review and resolution by the client. Conduct client calls, review data specifications, answer client questions regarding data requirements, and provide specific feedbac on data received. Understand deliverables provided to client and explain outcomes from data provided. Maintain and protect data integrity. and maintain configuration of data. Provide second-level quality review of data captured in the reports. Create, audit, modify and amend data using SQL commands and custom queries. Provide support to the account management team while collaborating with the data team to ensure overall understanding of all involved in the data captured for the reports. Perform independent analysis of all data captured to ensure accuracy and quality deliverables. Wor with MS Office products (i.e., MS Access, Excel, Word). Review data and determine the usability of said data.Full time employment, Monday - Friday, 40 hours per wee, 8:30 am - 5:30 pm.MINIMUM REQUIREMENTS:A Bachelor's Degree in Accounting, Finance, Technology or a related field and 5 years of progressive, post-baccalaureate, related wor experience; or a Master's degree in Accounting, Finance, Technology or a related field and 4 years of related wor experience.Must have 2 years of experience with ETL solutions, including SSIS and Clover, and Microsoft SQL.Must have 4 years of experience using Microsoft Office, including Excel and Access.Must have 2 years of experience with tax/finance related concepts or woring for a company providing tax, accounting, and/or financial services.Employer will accept any suitable combination of education, experience or training.TO APPLY: Please apply on-line at ey.com/en_us/careers, and clic on "Find jobs" (Job Number - CHI008Y7).EY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worer" as defined by the U.S. Department of Labor regulations at 20 CFR 656.3. You can review this definition at https://www.gpo.gov/fdsys/pg/CFR-2011-title20-vol3/pdf/CFR-2011-title20-vol3-sec656-3.pdf at the bottom of page 750. Please feel free to apply to other positions that do not require you to be a "U.S. worer".</t>
  </si>
  <si>
    <t>Employee Type:
Full time
Location:
IL Oa Broo
Job Type:
Supply Chain Logistics
Job Posting Title:
Logistics Data Analyst
Job Description:
Position Summary:
The Supply Chain Networ Design Analyst will play a critical role in achieving the capability and effectiveness of the total TreeHouse supply chain to meet the organization's growth and productivity targets. This person will be integral in the collection and manipulation of data to understand the operational and financial implications of networ design activity. This position will be responsible for providing data-driven insights to drive development and execution of the "networ of the future" and will allow TreeHouse to "be the supply chain our customers can't and won't live without."
Position Responsibilities:
By fulfilling the main mission of this role, you will contribute to TreeHouse Foods' enterprise strategy by delivering shareholder value through commercial and operational excellence.
Use technical expertise to develop complex, flexible, and scalable models to optimize manufacturing, warehousing, and customer logistics
Transform and lin comprehensive data at a granular level from various enterprise systems to support and continuously improve existing TreeHouse modeling tools
Simultaneously model numerous networ design initiatives as directed by senior leadership
Conduct ad-hoc analysis and reporting to support customer solutions, warehousing, and other networ design initiatives
Develop data visualizations to articulate cost and service impacts ongoing projects will have on the supply chain networ
Facilitate the internal processes to periodically review PI's associated with networ design activity
Collaborate with teams throughout the business and identify supply chain networ opportunities that reduce costs, improve customer service, and enhance overall supply chain performance
The duties and responsibilities described are not a comprehensive list of all tass. Additional tass and duties may be assigned from time to time as necessitated by business needs
Qualifications and Requirements:
3 years of experience in logistics data analytics
Superior analytical and problem-solving sills, with an ability to deliver results in a highly dynamic and evolving environment
Highly proficient in use of LLamasoft optimization tools; Supply Chain Guru and Data Guru
Strong organizational and time management sills
Excellent MS Office sills; Advanced Microsoft Excel and PowerPoint sills
Interpersonal sills to wor within a fast-paced team environment
Strong communication sills, both verbal and written
Ability to learn new sills and analytical tools quicly
Experience woring with complex SU structure and multi-plant environment preferred
Silled data extract ability in various database platform, such as MS ACCESS, MS SQL, PostgreSQL, etc. is preferred
Experience with data visualization tools such as Tableau, MS Power BI, etc. is preferred
General understanding of transportation, warehousing, and other supply chain concepts
SAP experience is preferred
Education:
Bachelor's Degree Required
Woring Conditions:
Travel (other than driving)
Enter % of time
Up to 10%
#LI-HS1
Disability Assistance
TreeHouse Foods is an Equal Employment Opportunity Employer and offers opportunities to all job seeers, including those with disabilities. If you need a reasonable accommodation to assist with your job search or application for employment, please contact us by sending an email to disability-accommodations@treehousefoods.com. In your email please include a description of the specific accommodation you are requesting and a description of the position for which you are applying.
EEO Considerations
All qualified applicants will receive consideration for employment without regard to race, color, religion, sex, sexual orientation, gender identity, national origin, citizenship, disability or protected veteran status.</t>
  </si>
  <si>
    <t>Oa Broo, IL</t>
  </si>
  <si>
    <t>Job title: Data Production Analyst
Job type: Permanent
Emp type: Full-time
Salary:
Negotiable
Location: Chicago, IL
Job published: 2019-08-06
Job ID: 41432
Job Description
Our client is searching for an experienced Production Analyst to join their team in Chicago.
Responsibilities:
Perform directed research on a variety of datasets targeted at the consumer retail space to determine relevant trends, patterns, and classifications of data to be used in a larger investment process
Communicate the results of your research with investment analysts, portfolio managers, data scientists and engineers efficiently and directly
Own and be responsible for the integrity of your research by being detail oriented, process focused, and producing reproducible wor that can stand up against interrogation from multiple staeholders
Learn new technologies and techniques quicly
Requirements:
2 years of experience in data operations, engineering or analytics in either a professional or academic setting
Experience in scripting language (Python, R, perl, bash), SQL and Excel
Education:
Undergraduate Degree in Analytics, Computer Science, Finance/Business from competitive university
If you would lie to be considered for the position of Production Analyst or wish to discuss the role further then please leave your details below. Your resume will be held in confidence until you connect with a member of our team</t>
  </si>
  <si>
    <t>Chicago Public Schools (CPS) is the third largest school district in the United States, serving over 350,000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mae three commitments to our students, their families and all Chicagoans: academic progress, financial stability and integrity. Six core values are embedded within these commitments - student centered, whole child, equity, academic excellence, community partnership and continuous learning.
Within the Office of Diverse Learners Supports and Services, the Senior Data Analyst will be responsible for managing the collection and evaluation of data to ensure that ODLSS is driving toward District goals.
The Data Analyst will be held accountable for the following responsibilities:
Perform analysis on complex data sets to provide meaningful information.
Evaluate data for structural integrity and consistency.
Understand data and extract information to meet business requirements.
Identify trends/anomalies in the data collected to understand the source of data inaccuracies.
Summarize metrics and produce visualizations to help guide ODLSS unit leaders, as well as networs and schools.
Partner with the business and subject matter experts to identify additional data needs.
Ensure that resources that are paid with Diverse Learning funds are performing only duties consistent with their job descriptions.
Assist in the development and manage of projects, when necessary
In order to be successful and achieve the above responsibilities, the Senior Data Analyst must possess the following qualifications:
Type of Education Required:
Graduation from an accredited college or university with a Bachelor's Degree in a Finance, Math or Business is required; Master's degree preferred.
Type of Experience and Number of Years:
At least 5 years of data mining and data analysis experience
nowledge, Sills, and Abilities:
Ability to bring projects to a close with minimal supervision
Ability to wor in a fast paced environment, respond immediately to multiple constituencies and meet continuous critical deadlines
nowledge of SAS, Python, SQL or R is desirable
Expert user of Microsoft and Google office suites
Ability to write advanced queries, produce reports and strong analytical, organizational and communication sills required
Familiarity of CPS data systems is also a plus
Residency Requirement:
As a condition of employment with the Chicago Public Schools (CPS), employees are required to live within the geographic boundaries of the City of Chicago within six months of their CPS hire date and must maintain residency throughout their employment with the district.
'251182</t>
  </si>
  <si>
    <t>We see a research programmer/analyst with very strong command of SAS, including use of data steps to merge multiple datasets from different sources to create new woring databases. In addition to 2-3 years of current SAS programming experience, other desirable sills include: woring nowledge of SQL; experience with other statistical software pacages (e.g., SPSS, MPLUS), experience woring with large data sets; experience creating and administering web-based surveys, experience woring on multiple projects simultaneously. The ideal candidate will have a bacground in health services research or public health with graduate-level training in research methods and statistics. Major responsibilities include:
Creating and maintaining project databases from multiple primary and/or secondary sources.
Developing data management protocols to ensure quality and accessibility.
Taing the initiative to identify and understand documentation for existing complex corporate databases using both web-based resources and direct interpersonal contact.
Woring with the appropriate statistical techniques needed to analyze study data and test hypotheses.
Executing data analyses, primarily in SAS.
Preparing graphic, tabular and written summaries of results of statistical analyses for internal project meetings, reports, grant applications, and papers submitted for publications.
Preparing feedbac reports for distribution to medical centers and other administrative units that participate in research studies.
Interacting professionally with senior and junior colleagues throughout the organization as needed to accomplish project goals. Excellent communication sills, organizational sills, creativity, teamwor sills and attention to detail are required.
Experience in Mainframe is preferred</t>
  </si>
  <si>
    <t>About Net2Source, Inc.
Net2Source Inc. is one of the fastest growing Global Worforce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lie Technology, Baning,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Data Analyst
Northbroo, IL
6 Months+
Must Haves:
5+ years of experience within Data Analytics - (Data Strategy, Data Manipulation, Data Cleansing, Data Mapping, Root Cause Analysis)
Extensive experience writing complex SQL Queries (triggers, tables, joins, stored procedures)
Extensive experience woring with Teradata and SAS EG databases
Experience creating visualizations in Tableau
Pluses:
Public Health domain experience
Day to Day:
Our client is looing for a seasoned Data Analyst to focus on correcting breas/issues as it relates to queries when improper data outputs are identified. This resource will need to have a very analytical mindset with the ability to tae a high-level issue, identify the specific problem, and then create/implement a solution.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Regards,
Vaibhav Sharma
Talent Acquisition Specialist
Net2Source Inc.
Global HQ Address 7250 Dallas Pwy, Suite 825 Plano, Texas 75024
Office: (201) 340-8700 x 495 | Cell: (201) 215 9185 | Fax: (201) 221-8131| Email: vsharma@net2source.com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</si>
  <si>
    <t>About WestRoc
WestRoc (NYSE: WR) partners with our customers to provide differentiated paper and pacaging solutions that help them win in the maretplace. WestRocs 50,000 team members support customers around the world from more than 320 operating and business locations spanning North America, South America, Europe, Asia and Australia. Learn more at www.westroc.com.
WestRoc is currently seeing a Manufacturing Data Analyst.
Career Opportunity:√Ç Process production data; prepare data for output, trac data to ensure compliance with usage and retention policies, and create/maintain/publish related reporting according to requirements.
How you will impact WestRoc:
Processes/prepares data for production use, following standard data processing principles and complying with all internal programming/ documentation standards and internal security procedures.
Manages data from multiple sources including internal, external, and 3rd party data.
Manages Non-Conformance Report database, including NCR notification, investigation, and review.
Analyzes NCR data to identify any negative trends and develops countermeasures.
Manages all Rewor activities, including Rewor Estimate Requests and Rewor Approval.
Ensures data integrity and program accuracy through quality assurance activities, troubleshooting, testing, and reporting of system maintenance, enhancements and new development.
Reviews data and articulates findings to sales, product management, and manufacturing.
Collaborates with other departments and functions to achieve creative and efficient solutions to client objectives.
Maintains accurate and up-to-date documentation of project details.
Wors closely with Production, Quality and Technical managers to support operations and to ensure and document standard operating procedures that support data quality and production efficiency.
Conducts cross functional meetings to standardize quality processes.
Manages NCR data; facilitates improvement activities based on data.
Manages quality review board; facilitates meetings when necessary.
Maintains confidentiality of data and programs.
Performs other duties as assigned.
√Ç
What you need to succeed:
Must be proficient in the use of database tools and other data manipulation software (MS Excel, etc.).
Must have strong woring nowledge of Windows OS and Microsoft Office.
Must be able to accurately manipulate large amounts of data, which may require lengthy periods of concentration, a high level of attention to detail, and superior organization and accuracy.
Must be able to manage shifting priorities on multiple projects while maintaining quality of wor product.
Must be able to function effectively with a large degree of independence.
Must be able to write reports, business correspondence and technical documentation.
Must demonstrate excellent communication sills written and verbal and interpersonal sills.
Must be able to maintain good attendance.
Must be able to perform all essential functions of this job with or without reasonable accommodation.
√Ç
What we offer:
√Ç √Ç √Ç √Ç √Ç √Ç √Ç √Ç Corporate culture based on integrity, respect, accountability and excellence.
√Ç √Ç √Ç √Ç √Ç √Ç √Ç √Ç Comprehensive training with numerous learning and development opportunities.
√Ç √Ç √Ç √Ç √Ç √Ç √Ç √Ç An attractive salary reflecting sills, competencies and potential.
√Ç √Ç √Ç √Ç √Ç √Ç √Ç √Ç A career with a global pacaging company where Sustainability, Safety and Inclusion are business drivers and foundational elements of the daily wor.
#IL
√Ç
WestRoc Company is an Equal Opportunity Employer committed to creating and maintaining a diverse worforce: Minorities/Females/ Disabled/Veterans.</t>
  </si>
  <si>
    <t>The Senior Data Analyst will generate and translate complicated digital mareting performance data from a variety of sources into a valuable, data-based analytical story easily digestible for different staeholders across the organization. You will combine digital channel expertise with strong analysis and data visualization sills in order to provide fresh insight and analysis based on HIMSS proprietary audience intelligence platform and maret research.
The things that you will tacle:
Develop and oversee audience segmentation strategies, including developing strategies around the collection of data and activities to obtain the data.
Leverage data warehouse to visualize and create real time reporting dashboards in data visualization tools for business and campaign level insights.
Manage, run, interpret, and share recurring weely and monthly performance media campaign results from multiple mareting channels.
Provide solicited and unsolicited ad-hoc reports and analysis that are immediately actionable by staeholders at all levels.
Provide insight and intelligence of database information and audience engagement results to evaluate liabilities, assess performance, identify database mareting opportunities and trac audience engagement patterns.
Design and deliver ongoing analysis to provide mareting, sales and ey business staeholders with insights to mae smart decisions based on data and not assumptions.
Perform and oversee mareting campaign and channel analysis.
Develop mareting dashboards, reports, and visualization that trac ey performance indicators and calculate return on investment for presentations to teammates and mareting teams, as well as the senior leadership team. These reports should help accurately forecast mareting and business results.
Perform data mining and statistical analysis to produce insights that drive data-driven content and mareting campaigns. Translate data into meaningful strategic and tactical recommendations based on these analyses.
Bachelor‚Äôs degree or additional equivalent experience.
A minimum of three (3) years of successful, related and progressive experience in data management in an agency environment.
Strong analytical competencies such as ability to formulate an analytical problem; QC data and results; summarize ey findings/insights; mae actionable recommendations
Excellent project management sills with strong attention to detail
Excellent presentation sills and comfortable telling stories using data to bring up new opportunities or best practices to improve operations and growth
Excellent written and verbal communication and presentation sills. Effective listener.
Outstanding interpersonal sills with strong personal integrity
Technical sills
MS Office (Outloo, PPT, Word, Excel, Visio), Google Docs, Dropbox
Comfortable with CMS software
Our talent anywhere philosophy allows employees the flexibility to wor virtually on an as-needed or permanent basis.
Competitive, comprehensive healthcare coverage.
Generous paid time off, including time off to volunteer!
401 with employer match and profit sharing.
Be Well! Lifestyle reimbursement program.
Tuition reimbursement and professional development programs.
Are you a Changemaer?
We‚Äôll do amazing things for healthcare.
HIMSS is an Equal Opportunity Employer: M/F/Vets/Disabled</t>
  </si>
  <si>
    <t>Employee Type:
Full time
Location:
IL Oa Broo
Job Type:
Supply Chain Logistics
Job Posting Title:
Logistics Data Analyst
Job Description:
Position Summary:
The Supply Chain Networ Design Analyst will play a critical role in achieving the capability and effectiveness of the total TreeHouse supply chain to meet the organization‚Äôs growth and productivity targets. This person will be integral in the collection and manipulation of data to understand the operational and financial implications of networ design activity. This position will be responsible for providing data-driven insights to drive development and execution of the ‚Äúnetwor of the future‚Äù and will allow TreeHouse to ‚Äúbe the supply chain our customers can‚Äôt and won‚Äôt live without.‚Äù
Position Responsibilities:
By fulfilling the main mission of this role, you will contribute to TreeHouse Foods‚Äô enterprise strategy by delivering shareholder value through commercial and operational excellence.
Use technical expertise to develop complex, flexible, and scalable models to optimize manufacturing, warehousing, and customer logistics
Transform and lin comprehensive data at a granular level from various enterprise systems to support and continuously improve existing TreeHouse modeling tools
Simultaneously model numerous networ design initiatives as directed by senior leadership
Conduct ad-hoc analysis and reporting to support customer solutions, warehousing, and other networ design initiatives
Develop data visualizations to articulate cost and service impacts ongoing projects will have on the supply chain networ
Facilitate the internal processes to periodically review PI‚Äôs associated with networ design activity
Collaborate with teams throughout the business and identify supply chain networ opportunities that reduce costs, improve customer service, and enhance overall supply chain performance
The duties and responsibilities described are not a comprehensive list of all tass. Additional tass and duties may be assigned from time to time as necessitated by business needs
Qualifications and Requirements:
3 years of experience in logistics data analytics
Superior analytical and problem-solving sills, with an ability to deliver results in a highly dynamic and evolving environment
Highly proficient in use of LLamasoft optimization tools; Supply Chain Guru and Data Guru
Strong organizational and time management sills
Excellent MS Office sills; Advanced Microsoft Excel and PowerPoint sills
Interpersonal sills to wor within a fast-paced team environment
Strong communication sills, both verbal and written
Ability to learn new sills and analytical tools quicly
Experience woring with complex SU structure and multi-plant environment preferred
Silled data extract ability in various database platform, such as MS ACCESS, MS SQL, PostgreSQL, etc. is preferred
Experience with data visualization tools such as Tableau, MS Power BI, etc. is preferred
General understanding of transportation, warehousing, and other supply chain concepts
SAP experience is preferred
Education:
Bachelor‚Äôs Degree Required
Woring Conditions:
Travel (other than driving)
Enter % of time
Up to 10%
#LI-HS1
Disability Assistance
TreeHouse Foods is an Equal Employment Opportunity Employer and offers opportunities to all job seeers, including those with disabilities. If you need a reasonable accommodation to assist with your job search or application for employment, please contact us by sending an email to disability-accommodations@treehousefoods.com. In your email please include a description of the specific accommodation you are requesting and a description of the position for which you are applying.
EEO Considerations
All qualified applicants will receive consideration for employment without regard to race, color, religion, sex, sexual orientation, gender identity, national origin, citizenship, disability or protected veteran status.</t>
  </si>
  <si>
    <t>Title:
Visiting Undergraduate Affairs Data Analyst - Office of the Vice Provost for Undergraduate Affairs &amp; Academic Programs (Job ID #133309)
Department:
Office of the Vice Provost for Undergraduate Affairs &amp; Academic Programs
Category:
Academic Professional
Location:
Chicago
Close Date:
08/06/2020
Description:
The Office of the Vice Provost for Undergraduate Affairs and Academic Programs (VPUAAP) at the University of Illinois at Chicago (UIC) is accepting applications for the Visiting Undergraduate Affairs Data Analyst position.
UIC is one of the most diverse universities in the nation and has been designated a Minority Serving Institution, a Hispanic Serving Institution and an Asian-American and Native-American Pacific Islander Serving Institution. UIC is the largest research university in Chicago, enjoys the strongest enrollment growth in Illinois with a student body of 33,390 and almost 3,000 faculty, and is in the top 5% of the most ethnically diverse universities in the United States.
The Visiting Undergraduate Affairs Data Analyst performs research in the areas of undergraduate student success, program assessment and effectiveness, and strategic planning. The Data Analyst conducts research and analyzes data for decision maing and policy implementation in areas including (but not limited to) undergraduate student retention and graduation, student goal attainment, program assessment and evaluation, access and equity, and functional benchmaring specific to higher education.
Duties:
Conduct evidence-based best practice research and perform studies for strategic planning, program and policy assessment, and student support services
Design effective research strategies and gather relevant information using primary and secondary sources and techniques (e.g., institutional data, course data, surveys, print sources, government agencies, external research organizations, etc.).
Organize and execute research projects, identifying ways to improve research design and data validity.
Develop and carryout research with sound methodologies to investigate undergraduate success and institutional effectiveness.
Select and adapt quantitative methods, practices, and theories to perform analysis, interpret results, and document findings.
Select and adapt qualitative methods, practices, and theories to perform analysis, interpret results, and document findings.
Manage IRB protocols for VPUAAP projects.
Identify and analyze patterns in institutional data, mae critical observations of policy impact, and recommend strategies and actions.
Develop analytical models, identify trends and fluctuations, evaluate limitations of data, and specify the range of results needed for management planning, programming, and resource decisions.
Perform other related duties and participate in special projects as assigned.
Qualifications:
A Bachelor‚Äôs degree required, preferred in statistics, psychology, education, or related field. Master‚Äôs or doctoral degree in statistics, psychology, education or related field preferred. Minimum of two years experience conducting education, social science, or student success related research.
Demonstrated ability to interact with multiple constituents and articulate complex, multifaceted issues related to institutional effectiveness. Proficiency with SPSS and database query reporting tools. Experience in manipulating and analyzing institutional data, needs assessment, data collection, and quantitative analysis. Ability to collect and analyze qualitative data from a variety of staeholders. Experience in a higher education setting using data analysis, research methods, and statistics.
For fullest consideration, please submit a cover letter, resume and the names and contact information for three references online at jobs.uic.edu by August 6, 2020. Questions can be directed to Gerardo Jimenez, Director of Operations, at gjimenez@uic.edu.
The University of Illinois at Chicago is an Equal Opportunity, Affirmative Action employer. Minorities, women, veterans and individuals with disabilities are encouraged to apply.
The University of Illinois may conduct bacground checs on all job candidates upon acceptance of a contingent offer. Bacground checs will be performed in compliance with the Fair Credit Reporting Act.
Bac to Job Board</t>
  </si>
  <si>
    <t>Contract Analyst - Enterprise Maret Data</t>
  </si>
  <si>
    <t>Act as the guardian of the contract module in FITS, improve data quality, data cleanliness and standardization* Drive the continual maturity of the Contract Administrator role* Constantly iterates and improves processes across MD Contract Management to maximize efficiencies* Provide critical thining on integrating best practices around Contract Management* Strategize on how to comply with new contract requirements and streamline new processes* Ensures all functionality is being fully leveraged and optimized in the FITS Contract Module* Facilitate contract and pricing implementation, monitoring, compliance and analysis* Support the contract renewal management and contracting initiatives* Develop and present performance report metrics for contractual obligation tracing for Strategic Sourcing and MD Management* Trac contract flow, renewals, termination dates and ey contract milestones to provide management with updates and reports* Maintain detailed and organized files* Manage the data input and accuracy of documents in the contract module of FITS* Update, maintain and attach electronic files and data points in FITS and close-out records for contracts that are terminating* Establish and maintain relationship with ey partners in sourcing and the business units* Train partners on viewing contracts in FITS* Visit vendor portals or engage vendors directly for validation of open and active agreements* Responsible for creation and maintenance of documentation on the contract management processes, policy and procedures internally and in the system* Maintain an accurate database for an audited file for each contract which will include original contract, amendments, SOWs, NDAs, schedules, etc. to mitigate ris* Displays planning and proactive follow up sills with all partners and vendor interactions* Monthly, Quarterly and Annual inventory reporting to immediate manager and business partners as required from the FITS databaseExperience should include:* Bachelor's degree in Business or related business school equivalent or a Paralegal Certification* Three to five years of experience in the financial services industry or Paralegal position* Excellent nowledge of FITS inventory system or similar and maret data access control systems* Prior experience woring in fast-pace, high demand environment* Exhibits strong time management sills and sets priorities* Capacity to handle multiple complex tass simultaneously* Solid written and oral communication sillsAbout Northern Trust: Northern Trust provides innovative financial services and guidance to corporations, institutions and affluent families and individuals globally. With 130 years of financial experience and nearly 20,000 partners, we serve the world's most sophisticated clients using leading technology and exceptional service.Woring with Us: As a Northern Trust partner, you will be part of a flexible and collaborative wor culture, which has a strong history of financial strength and stability. Movement within the organization is encouraged, senior leaders are accessible, and you can tae pride in woring for a company that is committed to strengthening the communities we serve!We recognize the value of inclusion and diversity in culture, in thought, and in experience, which is why Forbes raned us the top employer for Diversity in 2018.We'd love to learn more about how your interests and experience could be a fit with one of the world's most admired and ethical companies.Build your career with us and apply today.</t>
  </si>
  <si>
    <t>Mareting Data Analyst - CPG</t>
  </si>
  <si>
    <t>Job Description
Job Title: Data Analyst
Reports to: Manager ‚Äì Data Engineering
Position Overview:
The Data Analyst position is responsible for the analysis and processing of raw client data. Responsibilities include woring with SQL server to process raw client data into Foresight‚Äôs standard database schema, managing data cleaning/QA, and building custom reporting queries for internal analysis. This role is also expected to wor cross-functionally with the client service and analytics teams to ensure that clients datasets are complete and accurate. Additionally, this role assists with creating the initial insights for a given client by providing an understanding of a client‚Äôs dataset.
Qualities ey for Success:
Driver for Results: Hard Worer. Focuses energy on high impact tass in a sometimes ambiguous and multi-tased setting. Ability to prioritize, execute, and deliver.
Dig Deeper: High degree of intellectual curiosity. Constantly strives to find the best solution to complicated business problems. Doesn‚Äôt stop at ‚Äògood enough‚Äô and gets immersed in the client‚Äôs business.
Domain Expertise: Familiarity with Consumer-Pacaged Goods (CPG) datasets such as point of sales and mareting data. Ability to use business logic to manipulate client specific datasets into the Foresight standard. Familiarity with relational database development and data warehousing.
Teamwor: Team player able to build effective and productive woring relationships with all cross-functional disciplines and senior leadership. Strong empathetic and authentic disposition, willing to do whatever it taes to deliver against our goals.
Communication: Storyteller. Capable of communication both internally and with external clients to better understand the datasets that they are woring with. Can effectively communicate concerns found within a dataset.
Required:
Bachelor‚Äôs Degree in mareting, statistics, computer science or a related field
Excellent analytical, problem-solving, and communication sills
High levels of self-motivation, intellectual curiosity, and attention to detail
Ability to handle multiple, complex projects in a deadline-driven environment
Demonstrated sill woring with relational database systems (SQL Server)
Familiarity with ETL building systems such as SSIS or Alteryx
Familiarity with data visualization tools such as Tableau
Proficiency in MS Office (Excel, PowerPoint)</t>
  </si>
  <si>
    <t>Openings as of 7/12/2020
Senior Data Analyst JobID: 919
Position Type:
Networ Team
Date Posted:
4/28/2020
Location:
Charter Managment Organization
Closing Date:
Until Filled
PURPOSE
LEARN Charter School Networ, one of the nation‚Äôs premier elementary charter school programs, sees a talented, focused, and analytical Senior Data Analyst. The Senior Data Analyst is a full time position responsible for managing and leveraging a data management system across LEARN‚Äôs networ of 10 schools. LEARN sees a highly silled individual capable of balancing the technical integration of multiple data systems with the analytical capacity to help optimize networ, school, teacher and student performance data.
The Senior Data Analyst will lead the management, analysis, and communication of student achievement data and school and networ operations data. They will wor in collaboration with the Data Project Manager to facilitate the Ed-Fi integration project. The Senior Data Analyst will create, implement, and refine educational data reporting that supports LEARN‚Äôs CEO, leadership, principals and teachers in applying evidence-based instructional practices and data-driven instruction. They will help develop dashboards for leadership and academic staff and participate in the selection of relevant and actionable metrics. They will maintain the student assessment database, and ensure the integrity of data and accuracy in reporting results. This position reports to the Data Project Manager with dotted line responsibility to the Chief of Schools.
Bacground
Founded in 2001, LEARN is a networ of college prep public elementary schools that is creating measurable, transformational change in the lives of students from underinvested neighborhoods. The mission of LEARN is to provide our scholars with the academic foundation and ambition to earn a college degree. We are fulfilling that mission every day by outperforming district schools in every ey metric including more than double the number of college graduates compared with district, state and national averages.
We educate 4,000 P-8th grade students across 10 campuses in Chicago and Lae County, IL. We serve a majority low-income, minority student population (86% and 98%, respectively), most of whom will be the first in their families to attend college. In addition, LEARN has developed a highly effective program to serve both military and civilian families at its Great Laes Naval Academy location in Wauegan, IL. LEARN‚Äôs success in serving the unique needs of military families has led to its national expansion to Washington D.C. effective fall 2021.
EY RESPONSIBILITIES/OUTCOMES % TIME SPENT
Data Management
Responsibility for assembling, analyzing and optimizing student achievement data and school operations data
Student assessment database management
Curriculum standards database management
Fulfilling all student assessment, and operations data requests and other data queries
Compile, upload, and maintain MAP class rosters
Conduct periodic data-cleansing initiatives for the purpose of purging and eliminating corrupt, inaccurate, outdated or redundant information from LEARN databases.
Identify and ensure the resolution of data quality issues, such as uniqueness, integrity, accuracy, consistency, and completeness, in a cost-effective and timely manner.
Apply appropriate security measures to protect student information and insure that LEARN‚Äôs data processes comply with all relevant city, state and federal laws related to student data.
25%
Project Management
Help identify and recommend which school, teacher and student metrics correlate most closely to improved student outcomes.
Creation of dashboards that highlight relevant and actionable metrics for teachers, school, CMO staff, LEARN leadership and its Board of Directors
Support the integration of LEARN data systems in to the Ed-Fi platform.
Supervise the integration of vendors who do not currently have an Ed-Fi interface, including:
Paycom will be our new human resources information system, and will house all talent acquisition, management and payroll information. We expect Paycom to be operational by winter 2021.
Financial Edge is LEARN‚Äôs accounting software.
Tableau, LEARN‚Äôs interim dashboard system.
25%
Education Technology Development
Creation and refinement of Google Classrooms E-assessments
Develop and pilot the PowerSchool Assessment Module in tandem with the Applications Support Specialist
Creation and maintenance of Teaching and Learning website
Refinement of the Frontline teacher coaching and evaluation system
Upload and maintenance of teacher accounts in Frontline
25%
Training and Professional Development
LEARN data management training for new teachers and leaders
Ed-Fi networ wide training
MAP training for new teachers
Frontline training for leaders and teachers
Google Tools training for teachers (Google Classroom, E-Assessments, General Google for Education, Research Databases)
Lead DDI Trainings and Summer Professional Development sessions, as needed
Develop, document and train staff on best practices in data storage and management and monitor compliance
25%
REQUIRED QUALIFICATIONS
Education, Training and/or Experience
A Bachelor‚Äôs degree in Computer Science, Data Science or Statistics degree or a related field
1+ years of data analysis, SQL inquiries across multiple platforms, preferably within an academic setting
nowledge, Sills, Abilities and Personal Characteristics
Strong analytical sills and an inquiring mind
Ability to use spreadsheet and data analysis software to understand and communicate data trends
Relentless attention to detail and commitment to quality
Ability to wor independently, efficiently, and manage competing priorities
Comfort with transparency and sharing and receiving feedbac
Data literacy, proven ability to describe analytical approaches/options to a non-technical audience
Experience reconciling data from disparate sources and systems
A strong team player with a history of woring effectively on inter-disciplinary teams
Results oriented with the ability to anticipate and overcome challenges, persevere and meet goals
A passionate commitment to serving at ris families
PHYSICAL DEMANDS/TRAVEL
Requires the ability to operate standard business office equipment and an ability to communicate and exchange information over the phone and in-person. May require some day travel by car to school campuses.
WORING CONDITIONS
The wor environment is a collaborative wor space in an office/school building. There may be occasional wor before or after regularly scheduled office hours for meetings with school and networ leaders.
ESSENTIAL FUNCTIONS/COMPETENCIES
Must be able to wor in a fast paced environment with multiple competing priorities.
Must be able to maintain and provide a high level of service for schools and CMO partners.
Must be able to translate complex data analysis into actionable recommendations for teams to mae decisions.
This job description is not intended to be a complete list of all responsibilities, duties or sills required for the job and is subject to review and change at any time, with or without notice, in accordance with the needs of LEARN Charter School Networ. Since no job description can detail all the duties and responsibilities that may be required from time to time in the performance of a job, duties and responsibilities that may be inherent in a job, reasonably required for its performance, or required due to the changing nature of the job shall also be considered part of the jobholder‚Äôs responsibility.
All qualified applicants will receive consideration for employment without regard to race, color, religion, sex (including pregnancy, sexual orientation, gender identity, national origin, age, family medical history, disability or veteran status.</t>
  </si>
  <si>
    <t>IT Ris and Compliance Data Reporting Analyst</t>
  </si>
  <si>
    <t>Reporting to the Supervisor, provides reporting and analysis, manages data collections; wors to understand and determine reporting needs of internal and external staeholders through consultation and analysis, evaluates information obtained, performs problemsolving and business modeling, and develops solutions; provides business and data analysis services; completes special assignments and activities as assigned.
Interprets data, analyzes results, and provides insights to determine operational impact and potential areas for performance improvement, and help inform decisions.
Develops metrics and designs reports visually displaying information and data, such as charts and graphs, to understand trends, outliers and patterns.
Integrates data from multiple sources to produce requested or required data elements and analyses
Ensures data integrity and quality of data reporting prior to distribution.
Manages data collection process by planning collections, updating collection planning documents, coordinating communication, and performing data quality reviews.
Collaborates with IT partners to understand IT systems as necessary to extract and analyze data and develop reports
Develops a deep understanding of the IT processes, departments, and data/reports, and wors closely with leadership to understand reporting needs.
Maintains report forms and formats, information dashboards, data generators, canned reports and other end-user information portals or resources
Provides support and assists in training staff on the use of department data systems.
Identify and define data quality and reporting improvements
Maes recommendations to management on reporting needs and solutions.
Develops reports and deliverables for management and communicates with all levels of staeholders
Provides ad-hoc data analysis and reporting support to IT
2-3 years experience in data visualization and reporting, both designing and developing reports
nowledge of database structuring &amp; report building
nowledge of data mining and analysis using MS Access, MS Excel and/or Tableau.
MS Office (strong Excel and Access)
SQL
Tableau (or other data visualization tools)
Splun experience a plus
Bachelors degree in Information Technology, Business Administration, Finance, or Ris Management. Post-graduate education may substitute for wor experience.
General familiarity with a wor environment that supports and encourages defined guidelines, policies, and procedures
Strong nowledge of Excel, Word, Tableau, Access, and basic database concepts
Strong understanding of SQL databases with the ability to query data from disparate data sources
Ability to analyze complex data made of unstructured, semi-structured and structured datasets to drive insights
Extensive experience with Data Visualization, preferably in Tableau
Ability to quicly learn new systems and applications
Exceptional analytical and problem solving capabilities
Excellent verbal and written communication sills. Ability to effectively communicate ideas and insights.
Demonstrated ability to develop robust and actionable reporting to help drive impact and outcomes
Ability to wor independently, as well as in a collaborative and dynamic team environment
Must be able to multitas and shift priorities, as required, and wor effectively under pressure
Must be a self-starter, with the ability to wor in a fast paced environment, both independently and as part of a team
Powered by JazzHR</t>
  </si>
  <si>
    <t>BanFinancial is currently looing for a Data Analyst / Business Lead Generation Specialist to assist our Mareting Team with reports and lead generation lists for the Commercial Sales Team. The Data Analyst/Business Lead Generation Specialist is responsible for updating and maintaining CRM data and list generation used for prospecting and generating new sales leads. This individual will have a strong understanding of various reporting tool, and data warehousing structures. They will be a highly motivated, self-starter able to identify and develop new business prospects from multiple sources including outbound calls, prospect lists, discovery and individual research.Essential Duties and Responsibilities* Wors with various internal groups to customize and design Excel reports* Maes outbound calls to prospects and customers to update CRM data used to develop new business* Wors with the Mareting Team to develop metrics and analytics for campaign reporting/ measurement* Generates prospect lists for sales, seminars, or other promotional campaigns and events* Manages data for new and prospective clients within CRM, ensuring all communications are logged, information is accurate and documents are attached* Communicates all pertinent information regarding CRM updates and sales lists to the appropriate mareting or sales representatives* Ensures all information and contacts are inputted at the time contact is made* Provides a constant stream of qualified leads to sales team* Wors with Mareting Team on other projects as neededBanFinancial is an Equal Opportunity Employer (minorities/females/veterans/individuals with disabilities/sexual orientation/gender identity)Experience and Sills* Minimum of 2-years of college with two years data analytics and/or training; or equivalent combination of education and experience required.* Experience with Microsoft Dynamics and/or Salesforce CRM software preferred* Experience woring with analytics software, such as Google Analytics</t>
  </si>
  <si>
    <t>BanFinancial Corporation
2.5</t>
  </si>
  <si>
    <t>Overview
Top Sills:
1. Experience using complex SQL based queries to create data views procedures
2. Experience in both MS SQL Server and IBM DB2 environments
3. Data Mart experience
4. Analyze data contained in the database to confirm data accuracy and integrity of the various reports
*This is a techno functional role (70% - 30%)
*Experience with reporting tools lie Tableau and Cognos would be a plus but not required
Important Information:
- The client is looing to interview immediately.
- Relocation to Chicago required.
- The role sits in downtown Chicago.
- C2C is permitted.
- 47-50/hr to the vendor.
- Phone screen, followed by an in-person interview.
TEsystems has current consultants on this team, so we are best positioned to prepare your candidate for an interview and ultimately get them the job.
Please send resumes and references as quicly as possible.</t>
  </si>
  <si>
    <t>Worforce Data Analyst</t>
  </si>
  <si>
    <t>Chicago Public Schools (CPS) has set ambitious goals to ensure that every child - in every school and every neighborhood - has access to a world-class learning experience from birth, resulting in graduation from high school college- and career-ready. Today, Chicago's public schools are considered by many to be a model for successful urban reform. CPS offers an environment that allows growth, encourages innovation, supports teamwor and fosters the belief that all students, given a positive experience, can learn.The Worforce Data Analyst is a subject matter expert in providing human resource-related data needed to proactively support and collaborate with management, business partners, and other internal and external customers to further the mission of Chicago Public School. The analyst develops reports, builds metrics and creates mechanisms and processes that provide data, insight, and ensure data integrity. The analyst also assists with HR system maintenance and testing, identifies opportunities for constant process improvement, and performs a cross-functional role that requires proven SQL-coding sills and outstanding data analysis and analytical abilities.Primary Responsibilities:* Wor closely with business partners to develop requirements and produce reports and metrics* Use data to proactively help drive HR strategies and informed decisions throughout the organization* Develop various HR-related historical and forecasting reports/tools* Create and maintain audits and data protocols to help ensure the quality of the data* Perform various data administration tass and analyses, including: data mapping, validation, error-checing, importing/exporting, auditing, security maintenance* Maintain a variety of PeopleSoft HRMS foundation tables and assist in the development and implementation of standard PeopleSoft-related wor policies and procedures* Assist with functional requirements gathering, development, testing, implementation and support of various HR-related projects/processesRequired nowledge, Sills, and Abilities:* Bachelor's degree required; advanced studies in a field related to data analysis is preferred* Minimum of two years of proven and successful data/statistical analysis experience* Excellent SQL programming ability; nowledge of SAS, Python, or R is desirable; expert Microsoft Excel nowledge* Ability to self-direct, balance priorities and wor creatively in a rapidly evolving and demanding environment* Experience with PeopleSoft HRMS or other HR data system is desirable* Experience with Taleo or other applicant tracing system is desirable* Excellent communication and interpersonal sills required; should be able to easily translate technical information to non-technical usersTerms of Employment:* CPS employees hired on or after November 20, 1996 are required to be residents of the City of Chicago within six months from the day their employment begins, and are required to maintain Chicago residency throughout their employment* It is the policy of the Board to prohibit unlawful discrimination, harassment and retaliation on the basis of any classifications protected by the Constitution of the United States, the Constitution of the State of Illinois and applicable federal, state or local laws or ordinances, including but not limited to discrimination on the basis of race, color, sex (including pregnancy discrimination), gender identity/expression, age, religion, disability, national origin or sexual orientation.'224381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</si>
  <si>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3DASEIMILJ</t>
  </si>
  <si>
    <t>Trilogy Behavioral Healthcare Inc. strongly believes that treatment services are more effective when provided in the client‚Äôs natural setting, hence, the majority of services provided are located in the community. Trilogy Behavioral Healthcare Inc. also employs a holistic approach to each client‚Äôs treatment and integrates all facets of our clients‚Äô lives including mental/emotional health, physical health/wellness, employment and education, social and family relationships, substance use/abuse issues, and housing needs.
Typical services provided include case management, counseling/therapy, individual sills training, medication training, crisis intervention, linage to community resources, advocacy, assessment, and treatment planning.
Trilogy is considered a Prime organization under the Comprehensive Class Member Program and provides support services to Williams and Colbert Class Members participating in the program. The Williams and Colbert Consent Decrees are two of the largest Olmstead settlements in Illinois, with over 24,000 Class Members. Through the settlements, the State of Illinois agreed to provide supports and services to help Class Members transition from institutional settings to live in the community. Class Members can live in the most integrated setting that meets their needs.
The Senior Data Analyst will be responsible for coordinating, managing, and reporting on all Class Member information for our Williams/Colbert program. They will create reports and dashboards in conjunction with the team; and engage with others to create tools that improve the quality of available information. The Senior Data Analyst will wor closely with the Data Systems Manager, other Trilogy employees, and government, and non-government agencies to create and implement sustainable information sharing solutions and systems.
Responsible for all Class Member data provided by external sources/subcontractors. Distribute data to external parties and the state as needed
Develop processes and worflows that will ensure consistent stream of information given and provided
Create SQL queries and Excel processes to further improve reporting integrity and best practices.
Maintain pre-existing reports and revise as necessary
Establish good partnerships with external government and non-government partners
Conceptualize and implement information gathering/reporting systems based on staeholder input, reevaluate and adjust as necessary
Perform other related duties and/or projects as assigned
Bachelor‚Äôs degree required; Master‚Äôs degree preferred
One to three years of experience woring with databases
Willing to travel throughout Chicago to meet with partners and attend trainings
Ability to analyze and compile reports and correspondence; comprehend and mae inferences from written material; interpret federal, state, and local government laws and regulations
Excellent communication sills including verbal, written, and interpersonal sills.
Excellent organizational and time management sills
Ability to wor with various internal/external staeholders, customers, clients, etc.</t>
  </si>
  <si>
    <t>PEA6 is a leading investment firm headquartered in Chicago. More than 20 years ago, we were one of the first firms to develop sophisticated proprietary technology in our trading business. Today, we leverage our technical ingenuity and operational ability across several investment areas. We cover everything, spanning from early- to mid-stage growth capital, operational control, trading, and sports management while lending an eye and providing value to the customer. Over the years, we have built and operated several leading financial technology firms and today our team includes a digital wealth clearinghouse, an outsource provider of flood insurance, a Premier League soccer team, a value investment arm, an incubation lab, and more.
As a Senior Trading Systems Data Analyst you will provide mission critical support for our cutting-edge trading platform and applications. You'll be responsible for improving our day to day operations while translating trading des needs into tactical priorities. You'll also be a champion for engineering excellence, assessing and guiding our teams to ensure the that our trading platform and all trading applications are well- documented, observable, monitored, and performant.
You'll Be Responsible For
Providing high quality of service, support and experience for traders, help resolve issues in timely manner.
Troubleshooting complex trading systems issues, improve tracability and quantifying of issue to help prioritize the fixes
Engaging with trading and development teams to collect data, identify patterns to correlate issues
Leveraging and enhance existing tools for monitoring and alerting, help build new tools to proactively identify problems
Partnering with the development teams to get reliability changes scheduled into sprints.
Building dashboards and other tools to enable the goals of the Trading Systems Support Team.
You'll gain loads of experience in this role but before you do, you should have:
3+ years of technical experience supporting traders in a production environment.
A result driven approach with the ability to establish priorities and execute on solutions.
Strong technical problem-solving abilities, with the ability to quicly understand technical systems using a variety of methods. These include, reading code, documentation, logs, and digging into raw data through various interfaces.
2+ years' experience with scripting/troubleshooting in Python or similar languages.
Curiosity and eagerness to learn and improve on existing approaches.
Strong verbal and written communication sills, with the ability to cater your approach to technical and non-technical audiences.
Experience troubleshooting in Linux and SQL.
nowledge of FIX Protocol is a plus
A BS in CS, EE, CE, or related industry experience.
All of our team members have these traits. You should, too.
Collaboration Grit
Adaptability Ownership
As a PEA6 Senior Trading Systems Data Analyst you can enjoy:
Generous medical, vision and dental plans
Matching 401() programs
Adoption assistance &amp; family leave
Sabbatical program
Massage days
Poer tournament with a grand prize of a World Series of Poer buy in
Sports leagues
Corn hole tournaments
Annual PEA6 Party
Yoga classes
Tuition reimbursement
Lasi eye discount
Philanthropy events
Annual wellness screens and flu shots
Bagel Fridays/expiration lunches
Birthday gifts
Charitable matching gift program</t>
  </si>
  <si>
    <t>Job Description
Responsibilities
Wor with business staeholders to scope potential processes for automation and understand the productivity impact of the automation
Oversee current state process capture, recommend and implement process re-engineering to support automation and use-case creation
Manage testing and sign-off of automated solutions with business staeholders
Review automation output and recommend optimizations to improve success rate for both in-development and in-production automations
nowledgeable of, and adheres to, all information technology security protocols and procedures
Collaborate with information technology security to ensure the highest product security standards are met
Develop and document best practices for operating software robots and automations
Demonstrates problem solving sills and ability to wor under tight timelines; multi-tasing abilities; exception-based management capability.
Ability to balance priorities across multiple internal and external staeholders.
Ability to interact and build relations with team members and ey staeholders.
Good analytical and problem-solving sills
Responsible for SLA (metrics) objectives
on time delivery of reports and analytics.
You will be expected to be focused on Continuous Improvement projects for your des
Qualifications
Minimum Qualifications
Bachelor's degree in related fields (Mathematics, Computer Science, Statistics or related discipline)
Client Industry experience preferred
3-5 years of VBA experience and implementation
3-5 years of Python/R experience and implementation
Strong team sills - collaborative management and woring style.
Effective communication sills.
Strong attention to detail
Software sills: Word, Excel, Access, Visio.
nowledge of statistical methods for analysis.
4 years of experience in business process analysis, specifically business process engineering and analysis.
Experience of woring on projects using automation and robotic tools such as Blue Prism, Automation Anywhere or UI Path
Anything deemed necessary
Preferred Qualifications
3-5 years of SQL experience
At least 1 year of Tableau experience
Woring nowledge of SAP ECC / APO ?
Machine Learning and AI nowledge</t>
  </si>
  <si>
    <t>SUMMARY: Nuveen‚Äôs Client Insights &amp; Analytics organization is focused on turbo-charging distribution through data and analytics, the CRM ecosystem, and digital tools to enable sales, service, mareting, and product organizations better meet client needs. We are focused on:
Developing a deep understanding of our business and clients through analytics and customer research to redefine the ‚Äòmetrics that matter‚Äô to help establish our distribution model of the future
Building data-driven sales and mareting practices enabled by segmentation and prescriptive modeling to target and serve clients based on their needs and preferences
Enabling the sales, service, and mareting organizations to better meet client needs through activation platforms, inclusive of CRM, mareting automation, and other internal tools
Developing scalable engagement models incorporating digital to enhance our effectiveness, productivity, relevance and return on investment
Expanding digital client facing capabilities to deliver a distinctive omni-channel client experience that seamlessly integrates digital and human interactions
ESSENTIAL DUTIES AND RESPONSIBILITIES: The following duties are generally representative of the nature and level of wor assigned and are not necessarily all inclusive.
Collect data from various internal data sources including data manufactured by internal applications and analytics teams
Collect data from various external data sources including data purchased from strategic third-party partners
Enable processes to help ensure the quality of data used by the enterprise to mae strategic and tactical decisions
Document the collection, storage, and usage of data across the enterprise, with a special focus on our client data domain
Help identify opportunities to use data to solve enterprise goals
Collaborate with internal technology partners to ensure data is broadly available to internal business groups including sales, mareting, product, and finance
QUALIFICATIONS: To perform this job successfully, an individual must be able to perform each essential duty satisfactorily. The requirements listed below are representative of the nowledge, sill, and/or ability required. Reasonable accommodations may be made to enable individuals with disabilities to perform the essential functions.
EDUCATION and/or EXPERIENCE:
Undergraduate degree from an accredited university or college; degree in a quantitative or technical discipline is preferred
5-7 years of analytical experience, with 3+ years of financial services industry experience preferred
Extensive experience with and strong understanding of relational databases
Experience with cloud-based platforms and data query tools
CRM nowledge preferred
Experience with scrum or other agile methodologies preferred
Experience with woring in a cloud-based environment
INTERPERSONAL/COMMUNICATION/LANGUAGE SILLS:
Personal initiative
Ability to communicate complex information and analysis in written and graphical form
Exceptional interpersonal and communication sills in order to wor collaboratively across multiple business units
TECHNICAL SILLS:
Broad overall technical sill set
Expert SQL (Microsoft T-SQL or similar)
Cloudera Hadoop (Impala or Hive) or similar
Experience with R, Python, .NET, or similar preferred
Experience with Tableau Server and/or Destop, or similar BI tool
Additional Information
Requisition ID: 1727127</t>
  </si>
  <si>
    <t xml:space="preserve">97-129 </t>
  </si>
  <si>
    <t>**Candidate may reside anywhere in the United States, as significant travel is required (up to 100%). Potential for some international travel depending on project.
**Maine Pointe is unable to sponsor any candidates at this time. All applicants must be authorized to wor in the United States through U.S. Citizenship, Green card or Permanent Resident authorization.
POSITION SUMMARY
The Data Analyst has the primary responsibility of data collection, cleansing, modeling, and reporting of results. The qualified candidate will implement analytical approaches using advanced analytics techniques while woring closely with staeholders and teammates from non-technical disciplines. Use statistical theory through modeling, simulation, and large data analysis to deliver lasting measurable improvements to clients. This position will require experience industry leading BI platforms (Alteryx, Power BI, Tableau) to build and support the need for ongoing data-driven wor to enhance the client‚Äôs systems and processes.
EY ACCOUNTABILITIES
Timely completion of data mining, cleansing, and modeling of transactional and financial data from client databases (i.e., Oracle, SAP, JD Edwards) that ties to/matches GL account/financial Statements.
Create best-in-class/compelling visualization of data, dashboards, tools and reports that supports the interpretation and merchandising of conclusions that drives ey decisions for client management.
Evaluate existing templates and tools and participate in design, development and testing to enhance functionality and capabilities.
Help develop procedural documentation for the strategic procurement, operations excellence and logistics management operating systems.
EXPERIENCE/EDUCATION
Bachelor or Master‚Äôs degree in business, accounting, finance, economics, or mathematics. MBA preferred.
3-5+ years of experience woring in a senior analyst role within management consulting or industry experience with supply-chain, procurement, logistics or operations with emphasis in business intelligence
1-2 years of experience with diagnosing, prescribing, planning, executing, and presenting small to medium analytics and BI projects
MUST haveexperience in most the following areas: Spend Analytics, Inventory Optimization, Networ Optimization Modelling, SU Rationalization, Strategic Sourcing, Demand Forecasting, and Advanced Planning &amp; Scheduling
Alteryx Software and worflow design
Tableau Software and interactive dashboard design
Proficiency with Microsoft Excel, Access, and VBA.
Programming languages such as Python, Perl, C, C++, Java
Web scraping/data extraction, database management, data mining and maret research, data blending and wrangling and econometric modeling
Data mapping (data definitions and business rules, mapping requirements to source data, etc.) and data profiling.
Understanding of statistical analysis and applications (SAS, R).
SILLS/ABILITIES
Strong analytical and organization sills with respect to supply chain activities.
Passion for big data and advanced analytics.
Desire and tenacity to learn new sills and adapt to new challenges with an exceedingly fast learning curve.
Extensive experience analyzing complex or disparate customer financial and operational data.
Ability to interpret analysis results using a variety of techniques, ranging from simple data aggregation via statistical analysis to complex data mining independently.
Extremely proactive self-starter that anticipates next tass before it is assigned.
Ability and tenacity to develop creative solutions to complex problems and the ability to thin way outside-the-box.
Strategic and tactical thiner.
Desire to not wor at a big, bureaucratic, slow-moving company.
Able to spea proficiently with both IT and business audiences as it relates to project deliverables.
Ability to develop, sustain and proactively manage value-added customer relationships.
Capability to thrive in a fast-paced environment.
Ability to solve complex business issues.
Demonstrated ability to adapt quicly to changing customers and multi-tas multiple projects.
Proven initiative, drive and focus on detail.
General nowledge of mainframe system architecture (SAP, Oracle).
Ability to wor effectively within and across teams.</t>
  </si>
  <si>
    <t>earney, AlixPartners, Hitachi Consulting</t>
  </si>
  <si>
    <t>Job Description:
Synch-Solutions is in search of a SAS Analyst/Reports Writer to assist in the creation of accountability metrics and reporting as well as improve data sources, data processes, and data reporting. The ideal contractor would have detailed nowledge of -12 data systems and, student standardized assessment data, programming experience in SAS Enterprise Guide, and have experience woring in large urban -12 school districts.
Job Qualifications:
3+ years of experience with SAS, as a data analyst and/or report writer
Experience woring in -12 school districts
Experience with data quality, data processes, and data reporting
Bachelor's Degree
Job Responsibilities:
Wor with team on a project to calculate Graduation and Drop Out Rate data for use in SQRP and public reporting at multiple levels of analysis
Conduct analyses, as applicable, at each level of the analysis
Wor with various departments to identify and propose recommendations to resolve issues in the Student Information System or other processes that may affect data quality
Maintain and run the analysis and wor with staff from the Department of School Quality Measurement and Research Team (SQMR) to ensure that SQMR has the necessary data files and documentation at the conclusion of the project
Wor with a team on a project to submit data for an education-related project. The team will support SQMR in the planning and management of the Office of Civil Rights-Civil Rights Data Collection
Wor with the Department of Student Assessment, ITS, and Illinois State Board of Education (ISBE) to ensure that CPS has accurate student-level data for ISBE administered assessments and Saturday SATs
Creation of Graduation and Dropout Rate datasets
Public report of Graduation and Dropout Rates
Creation of IAR and ISA and DLM datasets
Create a Project Plan for the Office of Civil Rights data collection and coordinate with OCR Staff
Submission of Enrollment and Retention data for OCR-CRDC
Draft proposal for district tracing of progress toward graduation requirements
Identification of ey areas of district improvement for graduation rate</t>
  </si>
  <si>
    <t>Hi,
Greetings from HR Pundits!!!
We have the high priority contract position for one of our Direct Client. If interested share profiles asap
Title: Data Scientist - Sr. Analyst
Location: Lae Forest, IL
Duration:6Months
(only GC/GC EAD/C)
Job Description:
The Data Scientist ‚Äì Sr. Analyst will wor on the SRG product recommendation engine for their eCommerce site. This person will be required to have good communication, the ability to understand business problems and use cases and have three or more years of relevant experience
Sills
Mandatory Technical Sills: R, Python, machine learning algorithms, Hadoop
Nice to have technical sills: Scala, Spar
Duties</t>
  </si>
  <si>
    <t>Title:Clinical Practice Data Analyst Specialist (Clinical Research Data Manager) - Mile Square Main (Job ID #124130)Department:Mile Square Health Center - MainCategory:Civil ServiceLocation:UI HealthClose Date:07/13/2020Hours Per Wee:Monday -Friday 830am - 500pmShift:DaysDescription:The University of Illinois Hospital &amp; Health Sciences System - Mile Square Health Center is seeing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Council.The wor schedule for this position will be from 8:30am to 5:00pm Monday-Friday.Duties:Job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lie Hadoop, aboodle, Oracle, SQL Server, MySQL, performs SSIS, ETL processes to integrate data from disparate sources etc. into the OMOP CDM.* Use nowledge of programming languages lie Java, Net, PHP, Python and statistical software lie SAS or R etc. to establish analytical algorithms for research data analysis and perform cohort identification for research.* Prepare for and attend weely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assigned.Qualifications:Minimum Acceptable Qualifications:1. Bachelor's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required.2. One (1) year (12 months) of data management/analyst wor experience in a clinical or healthcare related fieldApplicants possessing a Master's degree, in a closely related field, meet the requirements for #1 above.Preferred Qualifications:* A minimum of 3 years of related research experience in clinical and/or research informatics preferred.* Must be proficient in the use of statistical pacages for managing data and conducing quality control checs.* Requires excellent communication, organization, presentation, analytical and computer/pc sills, to include statistical software lie SAS or R, Microsoft Office and other reporting software.* REDCap experience is a plus.* Advanced sills in data analytics and data mining. Excellent problem solving sills and abilities.To Apply: For fullest consideration, please complete an online application by clicing the Apply for Position button below.Please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System.All civil service positions require an exam. The exam for this position is a Credentials Assessment. You will not be required to report in person for this exam.Credential Assessment Exam Scoring Information:You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date.When completing your online application, please be sure to provide detailed information about your job nowledge and specific duties and responsibilities, as your qualifications for any Civil Service position will be primarily determined based on what is contained in the application. Dates of employment and if employed on a full or part time basis (including number of hours per wee) must be indicated for each position held. Additional consideration will be given to supporting documentation i.e. resume, transcripts, licenses, and certifications so please be sure to attach all applicable documents.If a degree or college coursewor is required, you must provide official transcripts.Transcripts/Licenses/Certifications MUST be uploaded electronically to your online application through the "Documents" page on the Civil Service Employment Application (page 4). Be sure to select the appropriate document type before uploading the document.If your educational institution provides electronic transcripts, please have them sent to glover@uic.edu.If your educational institution doesn't provide electronic transcripts, they must mail the transcripts to:University of Illinois at ChicagoRecruitment and StaffingHuman Resources Building Room 109715 S. Wood Street M/C 862Chicago IL 60612Attn: HB1033 - Clinical Practice Data Analyst Specialist - GIf an application and all applicable forms, transcripts, and supporting documents are not submitted by the close date, the applicant/employee will not be considered for this position and will be denied.For fullest consideration, the above mentioned requirements must be submitted no later than July 13, 2020.We appreciate your interest in employment at the University of Illinois at Chicago.The University of Illinois is an Affirmative Action/Equal Opportunity Employer.This position requires Illinois residency within 180 days of the hire date.</t>
  </si>
  <si>
    <t>Below sills are Mandatory.
Expertise in Manual, Unix, PL/SQL, Oracle with store procedures, views, pacages, Quality Center, Jira
Automation python scripting is plus
Title: QA Analyst
Location: Chicago, IL
Role: Fulltime
Salary: 85 to 90 + Benefits.
Inviting applications for the role of QA Analyst
Sillset (Must have)
Expertise in Manual, Unix, PL/SQL, Oracle with store procedures, views, pacages, Quality Center, Jira
Automation python scripting is plus
Responsibilities ;
Test Validations on following regular changes in
Stored Procedure
Pacages that include multiple Stored procedures
VIEWS
DATA across tables that feed into target tables
Defined Methods in Stored proc
Defined Functions
Creation of Build , testing of Builds and deployment of the same to various respective environments
UC4 Job execution and creation , BL Pacage creation, testing.
Maintain regression testcase using Quality Center
Various Processes testing based on UNIX machines.
JSON data File validations
XML Data File validations
Creation and review of testcases
Organize Testcase review meeting for owned ticets with proper audience and get signoff
Higher Environments validations on the respective changes</t>
  </si>
  <si>
    <t>Department:
13900_87000 Development Office
Expected Weely Hours:
40
Shift:
Day Shift
Position Purpose:
Job Description Details:
Under general supervision and acting on their own initiative, the Operations Associate - Data Analyst supports the Office of Philanthropy through the entry, analysis and reporting of donor and prospect data from various sources to advance fundraising initiatives. This position also functions as one of the subject matter experts for the Trinity Health Donor Data Management application (Blacbaud CRM) in the Office of Philanthropy.
In addition, this positions provides support and bacup to the team for diverse operational duties including gift processing, donor acnowledgements and correspondence, data entry, tracing department schedules, extracting/analyzing data and worflow, planning and organization of meeting and events, and coordinating office operations. S/he will serve as a liaison between the Office and internal and external constituencies. Assignments involve wor of a confidential nature and require a thorough nowledge of Office and Health Systems processes and procedures.
ESSENTIAL DUTIES AND RESPONSIBILITIES
Test and deploy custom reports, database queries, exports, ey Performance Indicators (PI) dashboards within Philanthropy information systems. Acquires data from primary or secondary data sources while maintaining databases. Filter and "clean" data acquired by reports and queries, prioritized by fundraising needs.
Performs all aspects of data entry and gift processing Xeroxing, depositing, batch entry, and producing reports for all gifts. Generates acnowledgments, receipts, batch reports and special letters in a timely manner and proofreads for accuracy. Updates database with information by team members and data health and accuracy tass. Manages reporting and acnowledgements for memorial/honor programs.
Composes, prepares, proofs and edits internal and outgoing correspondence and reports. Word processes or types and distributes a variety of material such as correspondence, memoranda, reports, charts, schedules, minutes, etc.
Responds to matters in connection with executive leadership, physicians and Health System departments, including administrative detail while acting under general supervision or on own initiative. Performs expediting, problem-solving and service support to organizational and outside contacts as required. Refers information and/or questions to responsible individual as required.
Initiates and tracs worflow, calendars, schedules, and projects through the Department to ensure paperwor is complete and appropriate, and that follow up responses and/or services are provided in a timely fashion. Prepares and processes invoices, expense reports, and personnel and payroll forms as needed/directed.
Organizes and follows up on plans for meetings: coordinates with participants; prepares, assembles and distributes meeting information/material; sets up/oversees meeting logistics including rooms, equipment and catering as needed. Attends meetings and participates on committees as directed. Taes, organized and types meeting minutes as required.
Reviews and answers mail and inquires on own initiative, where appropriate, and determines within established guidelines if executive action is required. Researches bacground information necessary for required action or follow up.
Deals discretely with sensitive, confidential information concerning professional and personal performances of staff and information concerning donors contained in minutes, correspondence, memoranda and other documents.
Sets up and organizes files and record retentions systems. Maintains files and security of confidential information, e.g., patient medical records, hospital financial information, salaries, staff and legal information or a confidential nature. Maintains office equipment and supplies.
Supports the office operations of the Department through other duties as needed.
MINIMUM EDUCATION AND/OR WOR EXPERIENCE
Bachelors degree preferred, High School diploma or equivalent required. At least four years of related experience preferred.
Proficiency in word processing and Microsoft Office (Word, Excel, PowerPoint, Outloo) applications required.
Ability to wor basic mathematical calculations; understand/use computerized data information.
nowledge of Blacbaud CRM or similar donor database software required.
Highly professional appearance/presentation required.
Excellent grammar/language sills.
QUALIFICATIONS
The attributes of ideal candidates for this position include:
Team and service oriented
Advanced verbal sills
Critical thining
Ability to wor with and analyze data
Interest in and understanding of fundraising and philanthropy
An engaging personality and telephone manner
A personality oriented to exceptional customer service and sincere enjoyment of
interactions with a variety of people
Significant attention to detail
Understands and appreciates process
Exceptionally well organized
Office sills (software, database, composition, editing, proofreading, etc.)
Ability to multitas
Self-starter who consistently taes initiative
Trinity Health's Commitment to Diversity and Inclusion
Trinity Health employs about 133,000 colleagues at dozens of hospitals and hundreds of health centers in 22 states. Because we serve diverse populations, our colleagues are trained to recognize the cultural beliefs, values, traditions, language preferences, and health practices of the communities that we serve and to apply that nowledge to produce positive health outcomes. We also recognize that each of us has a different way of thining and perceiving our world and that these differences often lead to innovative solutions.
Trinity Health's dedication to diversity includes a unified worforce (through training and education, recruitment, retention and development), commitment and accountability, communication, community partnerships, and supplier diversity.</t>
  </si>
  <si>
    <t>If you are a current Motorola Solutions employee, please clic this lin to apply through your Worday account.
Company Overview
At Motorola Solutions, we create technologies our customers refer to as their lifeline. Our technology platforms in communications, software, video and services help our customers wor safely and more efficiently. Whether it‚Äôs helping firefighters see through smoe, enabling police officers to see around street corners, or reliably eeping the lights on in homes and businesses around the world, our wor supports those who put their lives on the line to eep us safe. Bring your passion, potential and talents to Motorola Solutions, and help us usher in a new era in public safety and security.
Department Overview
Motorola Solutions Inc
Job Description
Create innovative dashboard and business analytics. Maintain managerial reporting for the
product and service organization, as well as other ey staeholder organizations. Partner with
finance and operational staeholders to provide timely and accurate analytics, reports, and
dashboards, including but not limited to P &amp;L reporting, headcount and operational expenses
analyses, ASP and CPU analysis, order, baclogs, and cost of delivery analyses. Maintain the
product P&amp;L structure and drive continuous reporting process improvement. Develop modeling
tools to provide efficient financial data that will aid in ey decision maing. Design and
deployment of Tableau closely partnering with finance and other functional stae holders and
provide vital information to support ad-hoc analysis.
Basic Requirements
Bachelor's and 5 years of experience
Degree Field: Business or finance
Travel Requirements
Under 10%
Relocation Provided
None
Position Type
Experienced
Referral Payment Plan
No
EEO Statement
Motorola Solutions is an Equal Opportunity Employer and all qualified applicants will receive consideration for employment without regard to race, color, religion, sex, sexual orientation, gender identity, national origin, disability, veteran's status, or, any other protected characteristic.</t>
  </si>
  <si>
    <t>Job Description
Identify and implement strategies to improve and streamline trade compliance processes. Drive U.S. import compliance ensuring adherence to appropriate regulations.
Execute customs compliance reviews and audits. Assist during on-sight comprehensive U.S. Customs audits. Prepare Customs Value Reconciliations for company‚Äôs imports from IMMEX operations.
Research and analyze discrepancies identified during audit process.
Responsible for filing Post Entry Adjustments, protest and other correspondence to the appropriate U.S. government authorities.
Audit, trac and trend import broer performance.
Support strategies to reduce annual duties and tariffs and lead participation in programs such as NAFTA.
Assist in developing and communicating company trade compliance policies and lead implementation of systems and processes to support those policies.
Medline offers a business casual, entrepreneurial wor environment with strong growth potential, a competitive compensation pacage, and a complete benefits pacage including medical/dental/vision/life insurance; 401() with company match. And much more!
Job Qualifications
Education
Bachelor‚Äôs degree.
Additional
Experience using business analytical sills including facilitating requirements sessions and documenting activity worflows and business requirements.
Experience in woring through details of a problem, overcoming obstacles and reaching a positive and successful solution through mathematical or systematic operations.
Preferred Qualifications
Education
Degree with emphasis in accounting/auditing or related field desired.
Relevant Wor Experience
At least 3 years of import/export experience.</t>
  </si>
  <si>
    <t>About Capgemini
A global leader in
consulting, technology services and digital transformation, Capgemini is at the
forefront of innovation to address the entire breadth of clients‚Äô opportunities
in the evolving world of cloud, digital and platforms. Building on its strong
50 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It is a
multicultural company of over 200,000 team members in more than 40 countries.
The Group reported 2018 global revenues of EUR 13.2 billion.
Capgemini
is an Equal Opportunity Employer encouraging diversity in the worplace.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 the
following lin for more information on your rights as an Applicant: http://www.capgemini.com/resources/equal-employment-opportunity-is-the-law
Job Description:
Capgemini America, Inc. has multiple openings for the position of Lead Data Analyst based out of its Chicago, IL U.S. headquarters. The employee may also wor at various unanticipated locations. S/he will perform the following duties: import/clean/transform/validate/model data with the purpose of understanding and drawing conclusions from data (through charts/graphs/tables); design/develop rational databases for collecting/storing data; build/design data input and data collection mechanisms; perform data related activities, including data extraction/profiling/cleansing/deduplication/standardization/conversion/transformational/loadin /data mining/warehousing/archiving/reporting; ensure optimum performance and data integrity of databases in production environments are in line with the requirements, responsible for server based databases in development and test environments, including database software installation, database creation, performance and capacity design, bacup and recovery design and security
design; conduct research/data analysis/implementation for consulting projects; initiate and maintain client relationships; wor on overall analysis and design to provide architecture for analytical and statistical reporting (using Oracle BI, Siebel, Informatica, Power BI and Tableau) for executive decision maing; provide detailed analytical reports for subscriber mix, product mix, Trouble Call, Call In Rate and IMS migration progress; woring with the other application teams in IT landscape to define and provide optimized solutions; plan/facilitate/build
Proof of concept and participate in end-to-end solution sessions to vet and finalize the solution; and execute project wor plans in the field.
Basic Qualifications:
This position requires a bachelor‚Äôs degree or its foreign equivalent in Computer Science, Computer Applications, Information Technology, Information Systems, Data Science, Business Administration, Engineering (any) or closely related field plus at least 2 years of experience in the job offered, as Data Architect, Reporting Analyst, Data Modeler, or related IT position. In lieu of a bachelor‚Äôs degree, the employer deems that the suitable combination of education, training or experience acceptable is 3 years of study towards any US bachelor‚Äôs degree plus 3 years of IT experience. The applicant must also have; any period of experience conducting enterprise-wide data analysis, configuration, and report solutions; any period of experience designing, implementing, and supporting data for nowledge management solutions and related computer technologies, including SharePoint, for collaborative information sharing; any period of experience performing requirement analysis and documentation of open items; any period of experience woring with end-users to determine and document and resolving the open-items that will drive solutions; and any period of experience woring with computer technologies, including Siebel Analytics, SQL Server, Tableau, ETL, or Teradata.
Candidates who are interested in this position should apply by clicing the ‚ÄúAPPLY NOW‚Äù button.</t>
  </si>
  <si>
    <t>We now have more healthcare data than ever before, but providers often do not have the systems or expertise to mae sense of all of this valuable data. At Tempus, we are building the infrastructure to modernize and enhance cancer treatment. We are on a mission to connect an entire ecosystem to redefine how data is used to improve patient outcomes. The Clinical Informatics team is seeing a highly-motivated data analyst who enjoys woring with complex datasets and building tools for data pipelines.
What you'll do:
As part of the informatics team, you'll play a ey role in helping us aggregate data from many different sources to build the largest library of oncology clinical data in the world. You'll wor with clinical data experts, engineers, data scientists, and informatics analysts to ensure the quality of our data for analysis downstream.
Responsibilities
Lead efforts to build an extensive toolit for scaling the aggregation and normalization of disjoint data
Automate quality assurance to ensure that data adheres to a common set of standards
Identify and socialize improvements to data processing infrastructure and worflow
Analyze the quality of our data and insights that can be generated from it
Sills and Qualifications:
Bachelor's degree in Analytics, Computer Science, or Information Systems (Master's Preferred)
2+ years of Python, SQL, and Github experience
Experience woring with disorganized data from various sources
Extremely high attention to detail and fast learner
Nice-to-haves:
Familiarity with Oncology and Cancer Genomics
nowledge of Health Informatics
Experience with Standard Medical Terminologies (SNOMED-CT, ICD-9/10, LOINC, etc.)
Experience with NLP techniques</t>
  </si>
  <si>
    <t>About Us:
Cedent is a rapidly growing, young and team-oriented organization. Our mission is to provide expertise and counsel rather than resources. We encourage the formation of joint teams with client staff to tae a project from inception to implementation. Through this philosophy we provide identifiable business benefits in the most economical manner. Cedent enables business results by being a 'Value Added partner'. It offers integrated portfolio of services to its clients in the areas of Consulting, System Integration for ey-industry verticals. Our resources bring their unique perspectives and insight based on their individual experiences, which leads to breathrough outcomes for our clients. Our people mae the difference by consistently delivering outstanding value to our customers.
Job description
As a Data Security Analytics Analyst, you will be using your analytical mindset and collaboration sills to support and improve the Access Service experience. You will utilize your technical and business nowledge to support secure, ris-based practices, exercising judgment within broadly defined practices and policies.
We loo for you to be result-oriented, business focused, and successful at interfacing across multiple organizational units at various levels. The nowledge/experience/exposure with information security topics, including the design, development, testing, implementation or governance of information security practices and solutions, will be very helpful in this role. You should be prepared to demonstrate your nowledge of access management/ris identification and ris mitigation sills.
Required Sills
Advanced level of proficiency in SQL (grouping, joins, window functions) and experience with at least one scripting language (Python, R).
Ability to create a repeatable intae process for analyzing data, and driving solutions to complex analytical problems
Mindset for building reliable and reusable analytics tools
Strong analytical sills/problem solving/conceptual thining
Experience woring on an analytics team and presenting data analysis findings to peers
Previous experience in Information Technology / Information Security / Identity and Access Management.
Proficient in Windows, Midrange and Mainframe access provisioning and security systems.
Ability to identify, analyze and address problems to resolve issues whenever possible in way that minimizes negative impact and ris to the organization
Ability to wor independently on initiatives with little oversight
Motivated and willing to learn
Strong leadership sills and qualities which enable you to wor with peers and various levels of management.
Quic learner and self-starter
Proven ability of mitigating ris in the organization
Good interpersonal and communication sills
Desired sills
Undergraduate degree in a quantitative field ‚Äì Math, Statistics, Physics, Computer Science, Engineering, etc.
Experience with statistical inference modeling techniques and cluster analysis
In-depth nowledge of data visualization and BI tools
Graph database experience
nowledge and/or experience with data mining techniques
Familiarity with different data analytics IDEs
Enterprise Role Overview: As an experienced professional, provide advice to client management with regard to moderately complex security issues. Assists in the review, development, testing and implementation of security plans, products and control techniques. Coordinates the reporting data security incidents. Provides technical support to the client and management and staff in ris assessments and implementation of appropriate data security procedures and products. Monitors existing and proposed security standard setting groups. State and Federal legislation and regulations. Identifies and escalates changes that will affect information security policy, standards and procedures. Executes security controls to prevent hacers from infiltrating company information or jeopardizing e-commerce programs. Researches attempted efforts to compromise security protocols. Administers security policies to control access to systems and maintains the company firewall. Wors on complex problems where analysis of situations or data requires an in-depth evaluation of various factors. Exercises judgment within broadly defined practices and policies in selecting methods, techniques, and evaluation criterion for obtaining results. Wor leadership may be provided by assigning wor and resolving problems. Typically 5-7 years of IT experience.
You Will Enjoy:
An opportunity to be a part of a great culture, an awesome team, a challenging wor environment, and some fun along the way! Apply today to learn more and be part of our Growth story.
All applications will be ept strictly confidential and once shortlisted, our team will be in touch with you for further discussions.</t>
  </si>
  <si>
    <t>Department
Mile Square Health Center - Main
Description
The University of Illinois Hospital &amp; Health Sciences System - Mile Square
Health Center is seeing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 schedule for this position will be from 8:30am to 5:00pm Monday-
Friday.
Duties
Job_Requirements_and_Duties:_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
merging data from various sources, communicating with study staff,
receiving external data files, transferring data sets, and conducting
study close-out activities such as locing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lie Hadoop, aboodle, Oracle, SQL Server, MySQL, performs SSIS, ETL
processes to integrate data from disparate sources etc. into the OMOP
CDM.
Use nowledge of programming languages lie Java, Net, PHP, Python and
statistical software lie SAS or R etc. to establish analytical
algorithms for research data analysis and perform cohort identification
for research.
Prepare for and attend weely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Minimum_Acceptable_Qualifications:
Bachelor s degree in Science, Information Management, Healthcare Informatio
Nursing, Information Technology, Computer Science, Statistics, Finance,
Management Engineering, Business or closely related fields or as required by
the position to be filled in the area of specialization inherent in the
position may be required.
One (1) year (12 months) of data management/analyst wor experience in a
clinical or healthcare related field
Applicants possessing a Master's degree, in a closely related field, meet the
requirements for #1 above.
Preferred_Qualifications
A minimum of 3 years of related research experience in clinical and/or
research informatics preferred.
Must be proficient in the use of statistical pacages for managing data
and conducing quality control checs.
Requires excellent communication, organization, presentation, analytical
and computer/pc sills, to include statistical software lie SAS or R,
Microsoft Office and other reporting software.
REDCap experience is a plus.
Advanced sills in data analytics and data mining. Excellent problem
solving sills and abilities.
To Apply: For fullest consideration, please complete an online application by
clicing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Credential_Assessment_Exam_Scoring_Information
You will notbe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nowledge and specific duties and responsibilities,
as your qualifications for any Civil Service position will be primarily
determined based on what is contained in the application. Dates of employment
and if employed on a full or part time basis (including number of hours per
wee) must be indicated for each position held. Additional consideration will
be given to supporting documentation i.e. resume, transcripts, licenses, and
certifications so please be sure to attach all applicable documents.
If a degree or college coursewor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
If your educational institution doesn t provide electronic transcripts, the
must mail the transcripts to:
University of Illinois at Chicago
Recruitment and Staffing
Human Resources Building Room 109
715 S. Wood Street M/C 862
Chicago IL 60612
Attn: HB1033 - Clinical Practice Data Analyst Specialist - 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
Show moreShow less</t>
  </si>
  <si>
    <t>DescriptionTo apply to this Data Analyst IV role, please send your resume to John Sadofsy (john.sadofsy "AT" roberthalf.com)Provide advanced analytical support for business operationsExtract, load, model, and reconcile large amounts of data across multiple system platforms and sourcesDevelop reports and deliverables and mae recommendations to managementModel data using MS Excel, Access, SQL, and/or other data ware house analytical toolsAssist management in driving business decisions based on dataEnsure compliance with federal and state deliverable reporting requirements by performing data quality audits and analysis.Assist with training and mentoring other Data Analysts.Assist with determining wor load and related activities for other Data AnalystsRequirementsEducation/Experience: Bachelor's degree in related field or equivalent experience.6+ years of statistical analysis or data analysis experience.Healthcare experience preferred.Advanced nowledge of EnterpriseReporting and Analysis tools, SQL, and Microsoft Office applications, including Excel and Access.Experience managing projects or heavy involvement in project implementation. Robert Half Finance &amp; Accounting matches silled finance and accounting professionals in the areas of accounting, booeeping, finance, audit, taxation and more on a full-time basis. Our personalized approach, innovative matching technology and global networ with local maret expertise help you find the legal opportunities that match your sills and priorities - fast. By woring with us, you have access to challenging opportunities, competitive compensation and benefits, and training to enhance your sill sets. From philanthropy to environmental stewardship to employee programs, Robert Half is proud to have an active role in the communities in which we live and wor. Our company has appeared on FORTUNE's "Most Admired Companies" list every year since 1998. Download our mobile app to tae your job search on the go! Contact your local office at 888.490.5461 or visit www.roberthalf.com/jobs/finance to apply for this job now or find out more about other job opportunities. All applicants applying for U.S. job openings must be authorized to wor in the United States. All applicants applying for Canadian job openings must be authorized to wor in Canada. ¬© 2020 Robert Half Finance &amp; Accounting. An Equal Opportunity Employer M/F/Disability/Veterans. By clicing 'Apply Now' you are agreeing to Robert Half Terms of Use. **Salary:** DOE**Location:** Chicago, IL**Date Posted:** July 11, 2020**Employment Type:** Full-time**Job Reference:** 01300-0010248321**Staffing Area:** Full-Time Accounting u0026 Finance</t>
  </si>
  <si>
    <t>Sr. Data Analyst - Analytics, Mareting, CPG</t>
  </si>
  <si>
    <t>Top Mareting &amp; Analytics company is looing to add to their Data Engineering group
This Jobot Job is hosted by: Craig Rade
Are you a fit? Easy Apply now by clicing the "Apply Now" button and sending us your resume.
Salary: 75,000 - 100,000
A bit about us:
Based in Chicago, we are a fast-growing company that is revolutionizing the Mareting Analytics Software space. We are actively looing to hire an experienced Data Analyst to join our team. This role will be responsible for the analysis and processing of raw client data. Responsibilities include woring with SQL server to process raw client data into Foresights standard database schema, managing data cleaning/QA, and building custom reporting queries for internal analysis. This role is also expected to wor cross-functionally with the client service and analytics teams to ensure that clients datasets are complete and accurate. Additionally, this role assists with creating the initial insights for a given client by providing an understanding of a clients dataset.
Why join us?
Competitive Base Salary!
Extremely Competitive benefits Pacage!
Flexible Wor Schedules!
Accelerated Career Growth!
Job Details
Here is the bacground and experience we are looing for:
Bachelors Degree in mareting, statistics, computer science or a related field
Excellent analytical, problem-solving, and communication sills
Ability to handle multiple, complex projects in a deadline-driven environment
Relational database systems (SQL Server)
Demonstrated sill in ETL building systems such as SSIS or Alteryx
Demonstrated sill with data visualization tools such as Tableau
Domain Expertise:
Familiarity with Consumer-Pacaged Goods (CPB) datasets such as point of sales and mareting data.
Ability to use business logic to manipulate client specific datasets into our standard.
Familiarity with relational database development and data warehousing.
Interested in hearing more? Easy Apply now by clicing the "Apply Now" button.</t>
  </si>
  <si>
    <t>SAP Data Management Analyst, End User, Chicago Suburbs. My client a well nown end user organisation are looing for a SAP Data Management Analyst to join their team, ideally they are looing for a minimum of 4+ years SAP Data experience. Candidates should have the following experience Minimum 4+ yearsrsquo experience in SAP ERP system experience as Super User or Information Technology Minimum 4+ years hands-on experience in Master Data Management functions Minimum 4+ years woring with business processes related to Engineering Change Notices, Finance and Accounting, Customer Care, Manufacturing Operations, Global Sourcing, Distribution Logistics, or Sales Mareting processes. Finance. Preferably in a high volume discrete manufacturing environment. Expert-level sills in data quality and underlying processes to maintain and improve data quality Expert sills in Engineering Change processes, Manufacturing Operations, Sourcing and or Distribution logistics Ability to wor cross-functionally and to learn and adapt to new business processes, technologies and environments. Expert-level analytical sills including data analysis, data profiling and reporting. Ability to build strong relationships with staeholders collaborate effectively. Ability to estimate wor efforts consistently and accurately manages own time to meet estimates and project deadlines Communicates clearly in both written and verbal communications able to explain technical solutions to a business person. Expert level sills in using Microsoft office tools Advanced Project Management sills Able to travel occasionally domestically Preferred Job Requirements Masterrsquos degree in Industrial Engineering, Business Administration, Information Systems or equivalent Experience with companies who have vertically integrated manufacturing and supply Chains Experience in global environments Experience with Winshuttle, Jira, Confluence, SharePoint Experience in 6-Sigma and lean methodologies Job Responsibilities Expert understanding of master data definition and usage of all cross-functional master data entities Expert understanding of manufacturing, sourcing and sales business processes and the underlying master data needed to properly implement SAP ERP systems Facilitate and Coordinate with Data users to analyze and resolve production data problems proactively Lead adoption and improvement to established master data processes, meet or exceed service level agreements measure and present wor output reports Lead continuous improvement to wor quality and enhanced audit and validation procedures observing data practices, policies, standards, processes and systems Drive IT and business staeholders to document data standards, wor instructions, processes documentation, nowledge management documentation and provide feedbac on process improvements Lead implementation of supporting technology and management processes to automate master data management procedures - including but not limited to forms, scripts, macros, worflows and tracing artifacts Lead identification of opportunities to leverage information and analysis to improve business processes, and support business digitization efforts Plan, Execute and Monitor projects for on time, on budget and on scope. Provide performance reports, tracing mechanisms Timely reporting of actual time spent vs forecast and provide input to forecast process Provide accurate estimates and forecast of resource time and sills for project Facilitate and Coordinate data collection for new product development projects, including product promotion and maintaining data at different project stages. Drive data users to provide information needed and proactively raise issues and ris to project managers Maintain professional and technical nowledge by attending educational worshops, professional publications, establishing personal networs, and participating in professional societies Contribute to the team effort by accomplishing related results and participating on projects as needed Please do not hesitate to apply if this is of interest.</t>
  </si>
  <si>
    <t>Senior Mareting Data Analyst (Real Estate)</t>
  </si>
  <si>
    <t>Senior Mareting Data Analyst | Multi-Family Real Estate | Chicago, IL Our highly successful real estate asset management firm is hiring an experienced Senior Mareting Data Analyst in their Chicago HQ office. The Sr. Mareting Data Analyst will hold responsibility for the development and management of reporting for global mareting trends, channel performance for both traditional and digital environments, financial analysis, and vendor performance in support of the mareting department, asset management, supporting departments and BX. This role will manage preferred partner (vendor) relationship and participate in the vetting and selection of these partners in support of the Mareting Director. The Sr. Mareting Data Analyst will report on financial performance of mareting spend and ROI as well as manage accounting and GL related procedures. Client company is offering highly competitive salary, bonus and benefit pacage.
Send resume and cover letter to: laura@esquire-recruiting.com
Benefits:
Excellent Benefits
Compensation:
75,000 to 85,000 plus bonus
Responsibilities:
Provide reporting in a timely and accurate manner to mareting director, asset managers, executive leadership and other ey staeholders as may be determined.
Communicate analyses to ey staeholders within LivCor so that informed ey strategic decisions may be made.
Manage reporting of mareting channel performance as related to cost per lead, cost per lease, conversion performance, and channel selection.
Extract, analyze, and report on digital mareting performance though Google Analytics, digital mareting reports and systems, and data site-crawl tools.
Develop and support the mareting department budget structures and general support of annual asset budget review, analysis, and adjustment.
Manage day to day accounting processes as related to mareting department managed GLs including, but not limited to, chart of accounts mapping, reclassing of expenses, and relationship management with external accounting team.
Maintain mareting department reporting structures and tools including, but not limited to, Oracle PBCS, Real Page BI, Rentlytics, Siteimprove, and Google Analytics.
Retrieve and analyze financial and operational data from, Oracle PBCS, Rentlytics, Real Page BI, Yardi, YieldStar, OneSite, Axiometrics, and other sources as may be determined.
Maintain subject matter expertise in topics including, but not limited to, digital mareting, website analytics, website structure support, industry standard technologies, etc.
Manage a platform, reporting, and action strategy for online reputation management at a portfolio, operating partner, and other grouped levels.
Develop productive woring relationship with primary customer/end user of information to include the asset managers, department heads, operating partners and other ey staeholders.
Perform special ad hoc projects and analysis on a frequent basis.
Play primary role in management of mareting preferred technology providers as well as supporting the mareting director in the analysis and vetting of new and alternative preferred technology providers and vendors.
Manage the tactical deployment of preferred vendor systems and initiatives across assets and various operating partners.
Develop and manage vendor performance reporting.
Some travel required. Travel would be oriented around vendor relationships and industry related conferences/nowledge acquisition opportunities.
Requirements (Required):
A minimum of three (3) years‚Äô wor experience in data analysis and digital/traditional mareting.
Thorough understanding of digital mareting technologies, IP targeting, re-targeting, GEO fencing, email campaigns and digital nurturing campaigns
Strong analytical sills with a deep nowledge of and mastery of Excel.
A strong wor ethic, the strength to thrive in a dynamic and demanding wor environment and an ability to meet critical deadlines.
Excellent oral and written communication sills as well as design-oriented report development experience.
Requirements (Preferred):
Prior mareting agency experience and/or multifamily mareting management.
Prior experience with real estate budgeting/forecasting processes and systems.
Experience woring at a publicly traded real estate, institutional financial services, or public/private equity firm preferred. In addition, experience in REIT performance metrics and reporting preferred.
Other Sills and Abilities:
Minimum of 3 years of experience in multifamily real estate mareting required. A focus in analysis preferred. Candidate must be proficient in Excel, online research, and nowledge of mareting plans. Candidate must have proven trac record of providing high quality support and completing tass.
Wor Hours: 8:30 to 5:00</t>
  </si>
  <si>
    <t>Primary Function
Responsible for assisting in leading the analyst team to collect and analyze data ‚Äì running various mathematical calculations to determine how the data samples may be best applied to profit the organization and meet the customer‚Äôs needs.
Responsibilities
¬∑ Perform data analysis for all steps in the customer RFP process
¬∑ Maintain system integrity with detailed analysis &amp; a high level of data accuracy
¬∑ Manage reporting functionality by streamlining existing reports &amp; developing additional metrics
¬∑ Assist with general pricing including customer specific pricing setups and changes
¬∑ Compile data from multiple systems, create customized reports for internal and external data requests
¬∑ Assist with customer quarterly/annual business reviews, implementations &amp; process improvements
¬∑ Assist in leading and managing the progress of internal and external facing projects
¬∑ Assist with the validation of customer &amp; carrier system setup
¬∑ Assist in leading the analyst team and providing operational support
¬∑ Contribute to team members performance reviews
¬∑ Assist in managing team project tracer and follow up to help meet deadlines
¬∑ All other tass as assigned
Experience and Education
¬∑ Bachelor‚Äôs degree required; STEM degree strongly preferred (Applied Mathematics, Statistics)
¬∑ Proficient in Microsoft Excel
¬∑ Strong analytical and problem-solving sills
¬∑ Excellent organization sills and attention to detail
¬∑ Solid verbal and written communication sills
Woring Conditions
Sedentary role with a fast-paced wor environment. Open floor plan with moderate noise. Must be able to use a computer and phone to conduct business. This includes the ability to use hands, tal, see, and hear.
I have received, reviewed and fully understand the above job description. I further understand that I am responsible for the satisfactory execution of the essential functions under all conditions described. If for any reason I cannot complete the above job description to the best of my ability, I agree to notify my direct manager.
Job Type: Full-time
Benefits:
401()
401() Matching
Dental Insurance
Disability Insurance
Employee Assistance Program
Health Insurance
Life Insurance
Paid Time Off
Parental Leave
Retirement Plan
Vision Insurance
Supplemental Pay:
Commission Pay
COVID-19 considerations:
We are eeping our employees as safe as possible by providing partition boards, PPE such as hand sanitizer, mass, sanitizing spray, thermometer for body temperature monitoring daily. Specific policies are also in place in case of any emergency.
Experience:
Logistics: 2 years (Preferred)
Data related: 1 year (Preferred)
Location:
Chicago, IL 60612 (Required)
Wor authorization:
United States (Required)
Application Question:
Do you need VISA sponsorship now or in the future?
Additional Compensation:
Commission
Schedule:
Monday to Friday
No weeends
8 hour shift
Company's website:
www.sourcealliance.net
Benefit Conditions:
Waiting period may apply
Wor Remotely:
No</t>
  </si>
  <si>
    <t>Source Alliance Networ LLC</t>
  </si>
  <si>
    <t>Job Summary
The Senior Analyst in the Payer and Provider Solutions department is accountable to help drive data analytics for high-profile, strategic and operational initiatives. The right candidate will wor on the Data Analytics team to provide information that is used in decision maing such as: provider targeting and effectiveness, contracting strategy, geographical payer impacts that directly benefits Walgreens bottom line. This is an excellent opportunity for the right person. This role has visibility and wors cross-functionally with maret access sales, specialty sales, contracting, regional operations, mareting and various strategy teams. The ideal candidate is a self-starter, inquisitive, and not afraid to tacle a new problem without having all the parameters, while being able to deliver timely results. Being open to new learning and not afraid to question existing systems is paramount. Ability to wor with cross-functional teams is a must.
Job Responsibilities
Assists with delivering and anticipating sales support needs to facilitate communication between Business Units; supports functions and segments to facilitate client relationships and enhance sales effectiveness activities including strategic client reviews or needs.
Analyze and interpret external and qualitative factors that affect sales performance, provide insights to sales management.
Collaborate with Sales Operations Management and coordinate information / processes with ey business functions (Finance, Mareting, MCO and IT). The primary focus is on translating the business strategy to the sales force.
Conduct analysis that defines the customer segments, their potential and priority, and trac their performance.
Supports the identification, calculation, and analysis of various metrics to measure the performance and effectiveness of the sales force.
Provides ey data analysis utilized in maing strategic business decisions.
Collaborate with sales operations management and conduct analysis that defines the ey performance indicators for the sales force in the areas of targets, sales frequency plans, reach, and sales goals. Coordinate implementation with Incentive Compensation and Sales Analytics.
Coordinate with Sales Operations Management to determine the optimal sales force size and structure for future business change.
Mentor and train sales operations analysts and coordinators.
Walgreens, one of the nation's largest drugstore chains, is included in the Retail Pharmacy USA Division of Walgreens Boots Alliance, Inc., the first global pharmacy-led, health and wellbeing enterprise. More than 10 million customers interact with Walgreens each day in communities across America, using the most convenient, multichannel access to consumer goods and services and trusted, cost-effective pharmacy, health and wellness services and advice. Walgreens operates 8,175 drugstores with a presence in all 50 states, the District of Columbia, Puerto Rico and the U.S. Virgin Islands. Walgreens omnichannel business includes Walgreens.com. Approximately 400 Walgreens stores offer Healthcare Clinic or other provider retail clinic services.
As the neighborhood drugstore and retailer, our goal is to mae health and happiness simpler, easier and within reach. And we remain a trusted wellness provider offering convenient access to important health services, such as immunizations and an array of pharmacy services that can help patients improve their health. To our team members, Walgreens represents a unique opportunity to excel in their careers in a welcoming and inclusive environment. We offer the chance to wor in a truly supportive environment, and be a part of a progressive organization dedicated to the well-being of our customers, team members and the communities we all call home.
Basic Qualifications
Bachelors Degree and at least 3 years of experience in sales operations/analysis, or in an analytical role OR High School Diploma/GED and at least 6 years of experience in sales operations/analysis, or in an analytical role.
Experience using time organization sills such as prioritizing/organizing and tracing details and meeting deadlines of multiple projects with varying completion dates.
Experience with analyzing and reporting data in order to identify issues, trends, or exceptions to drive improvement of results and find solutions.
Experience in diagnosing, isolating, and resolving issues and recommending and implementing strategies to resolve problems.
Experience collaborating with internal and external resources to conduct analyses that meet department goals within budget and established timelines.
Experience establishing and maintaining relationships with team members at all levels of the organization, in the business community and with vendors.
Advanced level sill in Microsoft Excel (for example: using AVERAGE function, merging and centering cells, printing centered page and/or creating a pivot table).
Advanced level sill in Microsoft PowerPoint (for example: changing picture styles, customizing animation and/or setting automatic slide timings).
Advanced level sill in Microsoft Word (for example: adding developer tab, creating a macro, formatting table style, inserting comments and/or creating a mail merge).
Willing to travel up to 10% of the time for business purposes (within state and out of state).
Preferred Qualifications
Bachelors degree with 5 years of business experience
Minimum 2 years experience writing SQL
Multi-tasing. Wor in environment with changing demands needing to reprioritize goals
Excellent verbal and written communication sills
Experinece with SQL, SAS(preferred), BI tools, data modeling</t>
  </si>
  <si>
    <t>We now have more healthcare data than ever before, but providers often do not have the systems or expertise to mae sense of all of this valuable data. At Tempus, we are building the infrastructure to modernize and enhance cancer treatment. We are on a mission to connect an entire ecosystem to redefine how data is used to improve patient outcomes. The Clinical Informatics team is seeing a highly-motivated data analyst who enjoys woring with complex datasets and building tools for data pipelines.What you'll do:As part of the informatics team, you'll play a ey role in helping us aggregate data from many different sources to build the largest library of oncology clinical data in the world. You'll wor with clinical data experts, engineers, data scientists, and informatics analysts to ensure the quality of our data for analysis downstream.Responsibilities* Lead efforts to build an extensive toolit for scaling the aggregation and normalization of disjoint data* Automate quality assurance to ensure that data adheres to a common set of standards* Identify and socialize improvements to data processing infrastructure and worflow* Analyze the quality of our data and insights that can be generated from itSills and Qualifications:* Bachelor's degree in Analytics, Computer Science, or Information Systems (Master's Preferred)* 2+ years of Python, SQL, and Github experience* Experience woring with disorganized data from various sources* Extremely high attention to detail and fast learnerNice-to-haves:* Familiarity with Oncology and Cancer Genomics* nowledge of Health Informatics* Experience with Standard Medical Terminologies (SNOMED-CT, ICD-9/10, LOINC, etc.)* Experience with NLP techniques</t>
  </si>
  <si>
    <t>Data Quality Analyst-Product Content SpecialistCome join our Digital Team!Steiner is an Electrical Distribution Company looing for the right individual with electrical product nowledge and data analytical sills.Steiner Electric is a family-owned company founded in 1916. Steiner Electric is the 35th largest electrical supply business in the country, with eight locations in Northern Illinois, Northwest Indiana and Southeast Wisconsin. We represent many of leading manufacturers in the industry. With a team of 475 employees, we service customers with standard electrical and industrial supplies and represent automation products, motors and drives, energy management, field service and custom products. Steiner is a close family culture with a strong commitment to customer service, values, integrity and community service.We offer a competitive compensation and benefits pacage that includes medical, dental, vision, life, short-term and long-term disability insurance, Paid Time Off (PTO), 401 and profit sharing.We are looing for positive, ambitious, outgoing individuals with impeccable people sills to be part of a growth oriented Team.The primary responsibility of the Product Content Specialist is to support the Product Information Manager with Steiner Electric Companys Product Data Management (PDM). This position is focused on mapping existing data for import into our PDM software, understanding the functions of the PDM software, and exporting publish-ready data files to various repositories. This is not a programing position, but it does require the ability to manipulate product files from existing sources, create data maps, import files to the PDM and coordinate with the Product Information Manager to report missing or corrupt data. The ideal candidate will be detail oriented, highly analytical and have the ability to leverage our product management software to maintain the integrity and accuracy of the companys product data.Job Requirements:* Experience in Manufacturing and/or Distribution Industry with Specific experience with Manufacturing and/or Distribution technologies and applications including ERP* Technical competency in data analysis and reporting* Familiarity with data base applications, particularly MS SQL. Proficiency with MS Access and Excel required. SQL report writing or Crystal Reports experience beneficial* Report validation experience.* Worflow diagrams.* Analytical and methodology.* Ability to communicate ideas in both technical and user-friendly language.* Create and maintain data mapping documents, include fields, acceptable values, business use.* Define/develop data mapping from current system to proposed system data* Ability to analyze large quantities of data, meet scheduled deadlines, understand product data needs and implications of incorrect data entry.* Capable of formulating tolerance rules, creating event triggers, and resolving data entry discrepancies.* Ability to communicate project status via project management software.* Cross culture awareness and experience in conducting business in multiple locationsSteiner is an equal opportunity employer and will consider all qualified applicants for employment. Steiner employs people without regard to race, color, religion, gender, gender identity, sexual orientation, national origin, protected veteran status, or disability.</t>
  </si>
  <si>
    <t>El Grove Village, IL</t>
  </si>
  <si>
    <t>Job Description
Technical Web Data Collection Analyst
Manage in house systems to collect data from more than 50 sources across the internet. This role will maintain and develop the processes that mae almost 20,000,000 calls daily to various web pages, APIs and other sources to populate Hotel Compete‚Äôs vast data sources. Experience with Java, HTML, XML and API development is a must. Understanding of how cooies, session IDs and other parameters are passed from web page to web page are critical.
This role must be able to respond quicly to issues and have a curious mentality for problem solving. Experience with IP Masing (TOR, Luminati, Crawlera) would mae for an ideal candidate.
Required Technical Sills:
Python, Java, SQL, PHP, Batch Files and a strong understanding of HTML.
Experience with Technical Web Development is plus.
Company Description
Hotel Compete is a data aggregator focusing on web Hotel Data. We collect nearly 20,000,000 rows of new data daily and convert it in insights to help grow the revenues of our clients. We have more than 11,000 hotels using our services to day and are growing rapidly. Our goal is to help hotels monitor their competitors activities in order to be able to proactively respond to changes in the maret.
We have a casual wor environment, lie to enjoy ourselves and don't tae things too seriously if at all possible.</t>
  </si>
  <si>
    <t>The Sr. Sales Operations &amp; Data Analyst is a critical role within Commercial Operations, responsible for delivering and maintaining the necessary sales analytics, data, incentive compensation (IC), and operational support for Xeris. Measures sales force performance and provides analytical insights in collaboration with ey business partners to achieve commercial objectives and to support data-driven business and sales strategies.
Sales Operations:
Supports the execution of ey activities within the Sales Operations department including the following:
Customer Targeting: Supports the field force call planning cycle by using of a variety of data sources to identify relevant HCP and account targets, enlisting input from the field, creating actionable target lists for the sales force, and tracing/measuring sales force adherence to the target list.
Territory Alignments: Supports efforts to optimize and update territory alignments utilizing a vendor or mapping software.
Sub-national Analytics: Performs relevant assessments at the territory or regional level to identify areas of over/under performance, opportunities and insights.
Assists with the implementation of the field sales IC plans and IC contests. Ensures accuracy of incentive compensation calculations and delivery on a timely basis. Coordinates IC meetings, agenda, summaries and signature processes.
Maintains comprehensive IC plan documentation in accordance with Xeris policies and procedures. Creates and delivers periodic training and sales force communications to foster a greater understanding of the IC plans.
Delivers fact-based recommendations on ways to improve operational practices and processes to increase overall sales force success.
Sales Cycle and Data Operations:
Manages the ongoing sales operations cycle (physician add/drop, incentive compensation quota setting, sales to quota reporting, etc.) in partnership with sales leadership and the field sales force.
Maintains collaborative relationships with external data providers including IQVIA, , Breaaway Partners, Asembia etc. to identify and resolve data issues and conduct data investigations as necessary.
Drives the Data Operations and Master Data Management functions to deliver accurate and reliable data and operational support to staeholders across the organization.
Carries out overall vision and strategy for advancing commercial data governance and stewardship.
Monitors the accuracy and efficient distribution of sales and incentive compensation reports.
Leads the ongoing ‚ÄúCycle Operations‚Äù process, from obtaining Sales forecast to Call Planning to IC Payout.
Leads HCP and HCO Master Data Management and Stewardship functions, and related initiatives.
Collaborates with other Xeris department colleagues to proactively identify and resolve various data and operational issues.
Acts as a consultant during incident resolution and problem management/root cause analysis efforts.
Supports ad hoc projects (reporting, analyses, etc.) and other tass as needed.
Bachelor‚Äôs Degree in Business, Mareting or related field required; Master‚Äôs Degree a plus.
Minimum 3-5 years of experience in the branded pharmaceutical industry, with relevant experience in sales operations, data analysis, and decision support
Experience supporting new-to-maret pharmaceutical products preferred
Familiarity with various data systems such as IQVIA, Veeva, etc.
Expert level experience with Microsoft Office, including Excel
Competencies: Attention to Detail, Project Management, Organizational sills, Self-Starter, Independent Judgement, Teamwor/Collaboration, Professionalism and Discretion, Interpersonal sills, Written and Verbal Communication sills
Position may require periodic evening and weeend wor, as necessary to fulfill obligations. Requires approximately 10% travel, including some overnight commitments.</t>
  </si>
  <si>
    <t>A sales analyst evaluates and identifies trends in sales by analyzing industry data, from both within a company and outside. This involves collecting and examining data and using the information gathered to create coherent, intelligent reports, then presenting your reports to your team and to management. A successful sales analyst will also be highly motivated, a self-starter and a great team player. High standards and attention to detail are a must in order to produce quality wor.
Job Overview
Example Co. is one of the leading companies in our field in the area. We're proud of our 3.6 rating on Glassdoor from our employees. We are hiring a talented Sales Analyst professional to join our team. If you're excited to be part of a winning team, Example Co. is a great place to grow your career. You'll be glad you applied to Example Co.
Responsibilities for Sales Analyst
compile and analyze data over time to forecast sales trends
communicate with management team regularly
review past sales data to determine trends in productivity
prepare accurate reports using data from internal and external sources
evaluate third-party data to determine best practices for company success
present actionable information and insights to team members and management
gather and analyze data in order to understand problems and address them proactively
collaborate with team members and members of other departments
Qualifications for Sales Analyst
bachelor's degree in accounting, mareting or finance
strong nowledge of word processing, spreadsheet, database and presentation software
advanced problem-solving and analysis sills
superior oral and written communication sills
high level of organization and detail-orientation
strong wor ethic and willingness to tae initiative
good attitude toward teamwor as well as the ability to wor independently
demonstrated ability to multitas and prioritize
excellent time management
Job Type: Full-time
Pay: 11.00 - 14.00 per hour
Benefits:
Flexible Schedule
Schedule:
8 Hour Shift
Monday to Friday
COVID-19 considerations:
Gloves, Face Mass, Temparature Chec and Maintaining social distance
Education:
High school or equivalent (Preferred)
Wor authorization:
United States (Preferred)
Wor Location:
One location
This Job Is Ideal for Someone Who Is:
Dependable -- more reliable than spontaneous
People-oriented -- enjoys interacting with people and woring on group projects
Adaptable/flexible -- enjoys doing wor that requires frequent shifts in direction
Detail-oriented -- would rather focus on the details of wor than the bigger picture
Achievement-oriented -- enjoys taing on challenges, even if they might fail
Autonomous/Independent -- enjoys woring with little direction
Innovative -- prefers woring in unconventional ways or on tass that require creativity
High stress tolerance -- thrives in a high-pressure environment
Wor Remotely:
No</t>
  </si>
  <si>
    <t>Position Purpose: Responsible for analytical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Oversee production process including creating of monthly close reporting for accounting
Oversee the design and implementation of new software tools
Oversee and review modifications of existing process of software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mae recommendations to management
Model data using MS Excel, Access, SQL, and/or other data ware house analytical tools
Assist management in driving business decisions based on data
Ensure compliance with federal and state deliverable reporting requirements by performing data quality audits and analysis.
Oversee training and mentoring other Data Analysts.
Determine wor load and related activities for other Data Analysts
Education/Experience: Bachelor‚Äôs degree in related field or equivalent experience. 8 years of statistical analysis or data analysis experience. Healthcare experience preferred. Advanced nowledge of Enterprise Reporting and Analysis tools, SQL, and Microsoft Office applications, including Excel and Access. Experience managing projects or heavy involvement in project implementation.
Business Analytics: 8 years of statistical analysis or 5 years of related experience, including data warehouse, coding or ETL experience. Healthcare experience preferred. Advanced nowledge of Enterprise Reporting and Analysis tools, SQL, and Microsoft Office applications, including Excel and Access. Experience managing projects or heavy involvement in project implementation. Encounters experience preferred.</t>
  </si>
  <si>
    <t>Job Summary
The Senior Healthcare Data Analyst position involves programming, data mining and analysis of healthcare data with an emphasis on medical economics, clinical and financial reporting.
An inquisitive and detail oriented mind and a passion for using data and analytics to drive results
is critical to the success of this position.
Essential Functions
Analyze medical cost and utilization trends is support of medical economics and population health initiatives supporting our ACO
Wor with ey business owners to establish and meet their analytic needs and the analytic needs of the organization
Execute the various outcome and predictive analytic studies that support MHN‚Äôs model of care.
Management, maintenance, and design of integration strategies regarding eligibility and empanelment including data quality, reporting and retention initiatives.
Assist with the design, development, and maintenance of the Analytic DataMart including quality checs, identifying data issues and woring with partners to create solutions
Complete a variety of clinical and financial client ad hoc analyses in an efficient and timely manner.
Developing and using ris models for comparative analysis and patient stratification
Wor with IT teams to operationalize analytic and reporting innovations
Conduct analysis to support Shared Savings and other ey improvement programs
Develop actionable dashboards and reports to support care management and ACO operations
Competencies
Must be analytical, detail oriented, and a problem solver
Expertise in data manipulation, analysis, and presentation
Advanced nowledge of medical claims, pharmacy, and eligibility data
Ability to wor independently on multiple projects. Must have strong organization and time management sills
Experience with ris adjustment methodologies and predictive analytics
Experience developing visualizations and woring with BI tools
Experience developing medical performance metrics and clinical quality measures (Physician Scorecards, HEDIS, PQRS, etc.)
Required Experience
Minimum 4 years of professional experience in a data analytics role within healthcare (payer, provider, consulting)
4 ‚Äì 10 years of experience using Base SAS, SAS/Macros, and SQL
Required Education
Bachelor‚Äôs degree in statistics, public health, information systems, computer science, or a comparable program with a quantitative emphasis. Master‚Äôs degree preferred.
Job Type: Full-time
Experience:
data analytics in healthcare field: 4 years (Required)
SAS wor: 4 years (Required)
Additional Compensation:
Bonuses
Wor Location:
One location
Benefits:
Health insurance
Dental insurance
Vision insurance
Paid time off
Parental leave
Professional development assistance
Tuition reimbursement
Other
Schedule:
Monday to Friday
Benefit Conditions:
Only full-time employees eligible
Wor Remotely:
Temporarily due to COVID-19</t>
  </si>
  <si>
    <t>Medical Home Networ</t>
  </si>
  <si>
    <t>Metropolitan Family Services empowers families to learn, to earn, to heal, to thrive. Part mentor, part motivator, part advocate, since 1857, Metropolitan Family Services has been the engine of change that empowers families to reach their greatest potential and positively impact their communities. Metropolitan is Illinois‚Äô first comprehensive human services agency and reaches more than 93,000 individuals and families in Chicago, Evanston/Soie, the southwest suburbs and DuPage County with services promoting education, economic stability, emotional wellness and empowerment.
In collaboration with community partners in Chicago and dedicated funders, MFS established Metropolitan Peace Initiatives (MPI) to respond to homicide and community violence. MPI coordinates a group of community-based organizations that provide street outreach for violence prevention. The goal of this initiative is to provide a comprehensive, long-term approach to reduce homicides resulting from gun violence. This framewor merges community-driven strategies that empower community-based organizations with empowering the overall resident population to transform perceptions and realities of their community. This holistic framewor responds to high-ris incidents while also being proactive in preventing situations.
We are now hiring for a full-time Data Analyst to join our Metropolitan Peace Initiatives team!
ESSENTIAL JOB FUNCTIONS:
Provides leadership in the data monitoring, analysis and program outcome evaluation Partnership wide. Assures outcome/evaluation results feed program development.
Facilitates program data collection, monitoring and outcome measurement and evaluation practices.
Collaborates with the Quality team, OTA Director, Site Coordinators and Program Director to interpret results and define strategies to improve service delivery and assure that program goals are attained.
Provides consultation and technical assistance to program partners at all levels in areas of program development, outcome measurement, and program evaluation.
Develops annual goals and plans for agency Outcome and Evaluation responsibilities. Maes recommendations for Partnership strategic planning in regard to evaluation and outcomes.
Ensures agency‚Äôs use of up-to-date, state-of-the-art methods to measure outcomes and the attainment of agency goals.
Maintains collaborative relationships with universities and state or national organizations supportive of standards, outcomes, and evaluation programs and systems.
Represents the agency to outside organizations, including coalitions, non-profit entities and others on matters related to outcomes and evaluation.
Continuously increases nowledge base around essential functions, through conferences, meetings, training and other learning opportunities.
May supervise staff, volunteers and/or interns.
Other duties as assigned.
Reports to the Director of Program Evaluation, Metropolitan Peace Initiative.
QUALIFICATIONS:
Master‚Äôs Degree in the public policy or social service, or related field.
Minimum four to five years of increasing levels of experience in data monitoring, cleaning, and analysis for varying audiences.
Experience in data collection and management, and data analytics tool, Tableau preferred.
Proven ability to conduct spatial analysis using GIS software.
Excellent written and oral communication sills.
Highly effective interpersonal sills.
Ability to wor effectively in a collaborative, team setting. Mobility to travel throughout metropolitan Chicago required.
PHYSICAL DEMANDS:
While performing the essential duties of this job, the employee is required to sit and stand for sustained periods of time, frequently tal, hear, use hands and fingers to feel, handle and operate objects or controls, and occasionally stand, bend, stretch, stoop, neel and crouch.
The employee may occasionally lift and/or move up to 25 pounds.
The employee is required to have close visual acuity to perform an activity such as preparing and analyzing data and figures, transcribing and viewing a computer terminal.
Metropolitan Family Services offers a very generous benefits pacet to our professionals:
Blue Cross and Blue Shield Medical Coverage: HMO, Traditional PPO, or PPO w/ HSA contributions.
Dental and Vision Insurance Options
11 paid Holidays
Paid Time Off (PTO)
401 Plan
Training and Professional Development Plan with E- Learning
Wellness Initiative Program
Employee Assistance Networ</t>
  </si>
  <si>
    <t>The opportunity:
Fast, accurate insights are integral in allowing us to fulfill our mission of fixing the user experience in global trade. At Flexport you'll conduct analyses that are at the forefront of reshaping the entire logistics &amp; supply chain industries. You'll wor alongside self-starters interested in solving real-world problems and streamlining the inefficiencies in the complex global trade industry. You'll have the opportunity to improve an industry by analyzing the new operating system for global trade.
You will:
Wor with Sales leadership to discover actionable insights. Translate questions from the business into projects that will inform the business and facilitate informed decision maing.
Rapid prototype new functionality via dashboards to enable new ways of woring and discover best practices for worflow management across all of Flexport's departments;
Contribute and grow the culture of excellence on our team by bringing processes and best practices to our group.
Drive highly visible projects for Flexport
Influence the roadmap for both the Data Analytics department and the staeholders we support
You should have:
4+ years of experience in a Data Analyst, Business Analyst or similar role using SQL and/or Python/R focused on sales or go-to-maret analytics.
SQL fluency with experience using a scripting language lie Python or R. Strong Excel fundamentals a plus;
Experience building dashboards - you now the trade-offs and impacts of using one metric versus another;
Next level communication sills and empathy to understand and discover business pain points and build solutions to improve the user experience at all levels of the global trade process.
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
At Flexport, our ability to fulfill our mission of maing global trade easy for everyone relies on having a diverse, dedicated and engaged worforce.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</si>
  <si>
    <t>Sr. BI Data Analyst / QliSense</t>
  </si>
  <si>
    <t>Job description ‚Äì QliSense
**************************************************************************************
The Sr. BI Data Analyst will be an integral part in supporting the Data and Information Management team to automate data feeds and create intuitive dashboards.
The role will act as a source of business centric innovation; the candidate will partner across the organization to support data driven initiatives by leveraging our Enterprise Data Warehouse, Analytics Mart, and third party sources.
The successful candidate will build structures within organization data mart that 1.) Lend value by extending the capabilities of reporting for the business 2.) Extended to support complex segmentation , model building and dashboard development.
Day to day activities:
1. Create and develop dashboards in QliSense.
2. Able to implement and develop the 3 tier approach for QliSense(QV/QS).
3. Experience in migrating Reports from COGNOS 10 to QliSense
4. Experience with Advance QV/QS objects and extensions (Geo-Maps/ Sunburst Charts/ Waterfall etc)
5. Document Data extraction , Transformations at a field level for all deliverables.
6. Expert on Creating Nprinting outputs based on QV/QS dashboards.
7. Ability to set up section access based security on QV/QS.
8. Data Validation on reports being produced on QV/QS
9. Woring with Project Management to help manage the dependencies analysis, ris identification, and ris mitigation
10. Manage the adherence to scope and requirements (functional and non-functional) to ensure the projects remain on trac.
11. Define test conditions and success criteria to ensure that systems testing requirements are provided to IT in advance of system testing and oversee SIT to ensure that test cases are reported and issues raised within this cycle prior to the business UAT. Where necessary, define, participate and undertae testing, defect analysis and issue resolution during QA and UAT testing cycles
Nice to have
1. Experience in d3js to build extension objects for QliSense
2. Mashup experience
3. Domain experience in baning and regulatory environments
Sill Matrix ‚Äì Must have a minimum of the following :
Sills
No of years of experience
QliSense 5+
Nprinting 5+
Data Warehousing concepts 2+
ETL development and concepts 2+
Please forward resume to mohindar (AT) bytesystems.com or Please leave a VM at +1 224 366 9905.
Job Type: Contract
Schedule:
Monday to Friday
Experience:
QliSense: 8 years (Required)
d3js: 2 years (Preferred)
Mashup: 2 years (Preferred)
Data Warehousing concepts: 8 years (Required)
baning and regulatory environments: 3 years (Preferred)
QV/QS dashboards: 8 years (Required)
Nprinting: 8 years (Required)
ETL development and concepts: 3 years (Preferred)
Contract Length:
5 - 6 months
Contract Renewal:
Possible
Additional Compensation:
Other forms
Wor Location:
One location
This Job Is Ideal for Someone Who Is:
Dependable -- more reliable than spontaneous
This Company Describes Its Culture as:
Outcome-oriented -- results-focused with strong performance culture
Benefit Conditions:
Waiting period may apply
Wor Remotely:
No</t>
  </si>
  <si>
    <t>byte Systems LLC.</t>
  </si>
  <si>
    <t xml:space="preserve">68-87 </t>
  </si>
  <si>
    <t>The Client is searching for a contractor to wor as a Data Governance and Analytics Analyst for our Financial client located in Chicago IL.The Data Governance &amp; Analytics Analyst provides operational support for the coordination and adoption of capabilities by the Lines of Business. As a DG Analyst, you will collaborate within the DG&amp;A team and across functions woring on exciting projects moving the organization in maturity Data &amp; Analytics. This position will support the Chief Data Officer and Data Governance Leaders with the following: -Define data quality standards and rules; develop, refine and implement data rules using SQL and data quality tools to ensure data is aligned with requirements within their assigned domain -Promote participation and consensus from business areas for data governance activities; Capture information requirements, developing data glossaries -Execute ey Data Governance processes - intae/demand and prioritization process, issue management process, and monitoring processes -Analyze captured information and metrics for trends, riss and issues and report findings -Develop presentation material and documentation for regular core team and ey governance forums (e.g. Executive Steering Committee, Decision Forums, DG Communities) to review progress and initiatives with ey constituents -Monitor consistency with Data Governance policies and standards, drive continuous improvement, manage non-compliance issues, deliver training and communication Sills and Experience: -Possesses a university degree in Technology, Business or related field, and/or 10+ years relevant wor experience -US Baning or Financial Services industry-specific nowledge and experience -Experience with multiple system conversions (Hadoop nowledge desired) -nowledge of large-scale data architecture, master data management, business intelligence or similar projects -Understanding of data concepts, tools, and SQL. Ability to learn new tools to analyze data &amp; data quality issues -Sound business and technical acumen, with demonstrated agility in learning and ability to quicly become comfortable with familiar businesses areas or of technologies -Excellent relationship management, presentation, written and verbal sills which bring clarity and precision at all levels within the organization -Excellent problem-solving and critical-thining sills to recognize and comprehend complex issues, policies, regulatory requirements and industry information affecting the business environment Desired: -Experience with acquisition integrations -Have wored with at least one Enterprise Application (ERP) System or similar (Ex: SAP, Oracle Financials, etc). -5+ years in business/data analysis, Data Governance, or data quality -In depth nowledge of Data Governance / Data Quality processes and procedures</t>
  </si>
  <si>
    <t>Job description ‚Äì R &amp; Python
**************************************************************************************
The Sr. Information Data Analyst will extract, analyze, and summarize data. The Senior Data Analyst will mine large amounts of data and provide strategic summaries to management. The Senior Data Analyst should be a dynamic individual with the ability to tae initiative and be prepared to support all functions of the business and IT teams.
The primary expectation for this candidate is to execute data analytics on Campaigns, leads and customer retention strategies.
1. Import, transform, validate and/or model data
2. Develop and deliver data sources and infrastructure to support the needs of predictive modeling and analytics as part of a cross-functional team
3. Connect raw data to business meaning and understand data generation and flows in the context of business impact. Communicate anomalies and wor towards resolution
4. Execute rapid development of new data and analytic wor tracs with fast iteration over quic sprints
5. Oversee the development of new concepts and proof of concept designs of moderate complexity
6. Ensure prototypes meet the organization standards to allow transfer to production, if applicable
7. Solve problems with a multidisciplinary approach, combining technical expertise with business nowledge
8. Develop, enhance and manage various analytical solutions to support strategic and tactical decisions.
9. Extract and transform raw data from various data sources into useful information to enable more effective strategic, tactical, and operational insights.
10. Determine best methods to gather, model, manipulate, and present data while gathering business requirements and translating business questions into business requirements
11. Develop quality control measures, testing measures, and the accuracy of data standards to support deployment of solutions for the business Create and automate reports by established deadlines and on an ad-hoc basis
12. Develops intermediate business nowledge of the functional area and processes to understand the application of data information to support business function
13. Leverages a basic understanding of multiple data structures and sources to perform moderately complex data manipulation using standard data extraction and analytical tools and techniques
14. Prior experience woring with multiple database technologies
15. Good understanding of logical/physical data models
16. Strong problem solving and troubleshooting sills are required
17. Effectively communicate issues, needs, and assist in troubleshooting
Sill Matrix ‚Äì Must have a minimum of the following :
Sills
No of years of experience
Data Mining and Analytics Experience 5+
SQL 5+
R &amp; Python 3+
Data Warehousing concepts 2+
ETL development and concepts 2+
Nice to have
1. Cloud Experience for e.g. Google cloud, AWS etc.
2. Domain experience in financial services, baning and regulatory environments
Please forward resume to mohindar (AT) bytesystems.com or Please leave a VM at +1 224 366 9905.
Job Type: Contract
Schedule:
Monday to Friday
Experience:
Google cloud: 2 years (Preferred)
R &amp; Python: 8 years (Required)
SQL: 8 years (Required)
Data Warehousing concepts: 5 years (Preferred)
Data Mining and Analytics: 8 years (Preferred)
ETL development and concepts: 3 years (Preferred)
Contract Length:
5 - 6 months
Contract Renewal:
Possible
Additional Compensation:
Other forms
Wor Location:
One location
This Job Is Ideal for Someone Who Is:
Dependable -- more reliable than spontaneous
This Company Describes Its Culture as:
Outcome-oriented -- results-focused with strong performance culture
Benefit Conditions:
Waiting period may apply
Wor Remotely:
Temporarily due to COVID-19</t>
  </si>
  <si>
    <t>Title:
Clinical Practice Data Analyst Specialist (Clinical Research Data Manager) - Mile Square Main (Job ID #124130)
Department:
Mile Square Health Center - Main
Category:
Civil Service
Location:
UI Health
Close Date:
07/13/2020
Hours Per Wee:
Monday -Friday 830am - 500pm
Shift:
Days
Description:
The University of Illinois Hospital &amp; Health Sciences System - Mile Square Health Center is seeing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 schedule for this position will be from 8:30am to 5:00pm Monday-Friday.
Duties:
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lie Hadoop, aboodle, Oracle, SQL Server, MySQL, performs SSIS, ETL processes to integrate data from disparate sources etc. into the OMOP CDM.
Use nowledge of programming languages lie Java, Net, PHP, Python and statistical software lie SAS or R etc. to establish analytical algorithms for research data analysis and perform cohort identification for research.
Prepare for and attend weely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 Acceptable Qualifications:
1. Bachelor‚Äôs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
2. One (1) year (12 months) of data management/analyst wor experience in a clinical or healthcare related field
**Applicants possessing a Master's degree, in a closely related field, meet the requirements for #1 above.
Preferred Qualifications:
A minimum of 3 years of related research experience in clinical and/or research informatics preferred.
Must be proficient in the use of statistical pacages for managing data and conducing quality control checs.
Requires excellent communication, organization, presentation, analytical and computer/pc sills, to include statistical software lie SAS or R, Microsoft Office and other reporting software.
REDCap experience is a plus.
Advanced sills in data analytics and data mining. Excellent problem solving sills and abilities.
To Apply: For fullest consideration, please complete an online application by clicing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 Assessment Exam Scoring Information:
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nowledge and specific duties and responsibilities, as your qualifications for any Civil Service position will be primarily determined based on what is contained in the application. Dates of employment and if employed on a full or part time basis (including number of hours per wee) must be indicated for each position held. Additional consideration will be given to supporting documentation i.e. resume, transcripts, licenses, and certifications so please be sure to attach all applicable documents.
If a degree or college coursewor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glover@uic.edu.
If your educational institution doesn‚Äôt provide electronic transcripts, they must mail the transcripts to:
University of Illinois at Chicago
Recruitment and Staffing
Human Resources Building Room 109
715 S. Wood Street M/C 862
Chicago IL 60612
Attn: HB1033 - Clinical Practice Data Analyst Specialist - 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t>
  </si>
  <si>
    <t>Job ID 1185918
Category Data Analytics
Schedule Full-time
Description:
Position Purpose: Responsible for analytical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Oversee production process including creating of monthly close reporting for accounting
Oversee the design and implementation of new software tools
Oversee and review modifications of existing process of software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mae recommendations to management
Model data using MS Excel, Access, SQL, and/or other data ware house analytical tools
Assist management in driving business decisions based on data
Ensure compliance with federal and state deliverable reporting requirements by performing data quality audits and analysis.
Oversee training and mentoring other Data Analysts.
Determine wor load and related activities for other Data Analysts
Qualifications:
Education/Experience: Bachelor‚Äôs degree in related field or equivalent experience. 8+ years of statistical analysis or data analysis experience. Healthcare experience preferred. Advanced nowledge of Enterprise Reporting and Analysis tools, SQL, and Microsoft Office applications, including Excel and Access. Experience managing projects or heavy involvement in project implementation.
Business Analytics: 8+ years of statistical analysis or 5+ years of related experience, including data warehouse, coding or ETL experience. Healthcare experience preferred. Advanced nowledge of Enterprise Reporting and Analysis tools, SQL, and Microsoft Office applications, including Excel and Access. Experience managing projects or heavy involvement in project implementation. Encounters experience preferred.</t>
  </si>
  <si>
    <t>Title:
Clinical Practice Data Analyst Specialist (Clinical Research Data Manager) - Mile Square Main (Job ID #124130)
Department:
Mile Square Health Center - Main
Category:
Civil Service
Location:
UI Health
Close Date:
07/13/2020
Shift:
Days
Hours Per Wee:
Monday -Friday 830am - 500pm
Description:
The University of Illinois Hospital &amp; Health Sciences System - Mile Square Health Center is seeing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 schedule for this position will be from 8:30am to 5:00pm Monday-Friday.
Duties:
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lie Hadoop, aboodle, Oracle, SQL Server, MySQL, performs SSIS, ETL processes to integrate data from disparate sources etc. into the OMOP CDM.
Use nowledge of programming languages lie Java, Net, PHP, Python and statistical software lie SAS or R etc. to establish analytical algorithms for research data analysis and perform cohort identification for research.
Prepare for and attend weely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 Acceptable Qualifications:
1. Bachelor‚Äôs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
2. One (1) year (12 months) of data management/analyst wor experience in a clinical or healthcare related field
**Applicants possessing a Master's degree, in a closely related field, meet the requirements for #1 above.
Preferred Qualifications:
A minimum of 3 years of related research experience in clinical and/or research informatics preferred.
Must be proficient in the use of statistical pacages for managing data and conducing quality control checs.
Requires excellent communication, organization, presentation, analytical and computer/pc sills, to include statistical software lie SAS or R, Microsoft Office and other reporting software.
REDCap experience is a plus.
Advanced sills in data analytics and data mining. Excellent problem solving sills and abilities.
To Apply: For fullest consideration, please complete an online application by clicing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 Assessment Exam Scoring Information:
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nowledge and specific duties and responsibilities, as your qualifications for any Civil Service position will be primarily determined based on what is contained in the application. Dates of employment and if employed on a full or part time basis (including number of hours per wee) must be indicated for each position held. Additional consideration will be given to supporting documentation i.e. resume, transcripts, licenses, and certifications so please be sure to attach all applicable documents.
If a degree or college coursewor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glover@uic.edu.
If your educational institution doesn‚Äôt provide electronic transcripts, they must mail the transcripts to:
University of Illinois at Chicago
Recruitment and Staffing
Human Resources Building Room 109
715 S. Wood Street M/C 862
Chicago IL 60612
Attn: HB1033 - Clinical Practice Data Analyst Specialist - 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
Bac to Job Board</t>
  </si>
  <si>
    <t>Job Description
Sr. Business Analyst ‚Äì Data Privacy/GDPR/CCPA
Looing for an Expert Level BA with extensive experience in Business Process Flow and Documentation, with a winning attitude who is able to give and receive tas assignments. This is a direct hire role located in downtown Chicago and offers a competitive base salary, bonus and rich benefit pacage.
Job Responsibilities: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eliminations, while integrating new systems and processes with existing ones.
Partnering with internal and external customers to ensure systems provided meet the long-term business strategies
Provide project level analysis ‚Äì producing required project analysis documentation (business requirements, scope matrix, use cases, sequence diagrams, future state proposals, UAT plan)
Ability to analyze and synthesize business requirements, including recognizing patterns and conceptualizing processes
Serve as a liaison between Privacy and Operations/IT to assist or gather business requirements needed for system modifications, enhancement and implementations
Requirements:
Business Process modeling (BPM)
Use Case Modeling (UML)
Data Subject Rights
GDPR
HIPAA Compliance
#IND123</t>
  </si>
  <si>
    <t>Job description
**************************************************************************************
The Sr. Information Data Analyst will extract, analyze, and summarize data. The Senior Data Analyst will mine large amounts of data and provide strategic summaries to management. The Senior Data Analyst should be a dynamic individual with the ability to tae initiative and be prepared to support all functions of the business and IT teams.
The primary expectation for this candidate is to execute data analytics on Campaigns, leads and customer retention strategies.
1. Import, transform, validate and/or model data
2. Develop and deliver data sources and infrastructure to support the needs of predictive modeling and analytics as part of a cross-functional team
3. Connect raw data to business meaning and understand data generation and flows in the context of business impact. Communicate anomalies and wor towards resolution
4. Execute rapid development of new data and analytic wor tracs with fast iteration over quic sprints
5. Oversee the development of new concepts and proof of concept designs of moderate complexity
6. Ensure prototypes meet the organization standards to allow transfer to production, if applicable
7. Solve problems with a multidisciplinary approach, combining technical expertise with business nowledge
8. Develop, enhance and manage various analytical solutions to support strategic and tactical decisions.
9. Extract and transform raw data from various data sources into useful information to enable more effective strategic, tactical, and operational insights.
10. Determine best methods to gather, model, manipulate, and present data while gathering business requirements and translating business questions into business requirements
11. Develop quality control measures, testing measures, and the accuracy of data standards to support deployment of solutions for the business Create and automate reports by established deadlines and on an ad-hoc basis
12. Develops intermediate business nowledge of the functional area and processes to understand the application of data information to support business function
13. Leverages a basic understanding of multiple data structures and sources to perform moderately complex data manipulation using standard data extraction and analytical tools and techniques
14. Prior experience woring with multiple database technologies
15. Good understanding of logical/physical data models
16. Strong problem solving and troubleshooting sills are required
17. Effectively communicate issues, needs, and assist in troubleshooting
Sill Matrix ‚Äì Must have a minimum of the following :
Sills
No of years of experience
Data Mining and Analytics Experience 5+
SAS 5+
SAS Grid 5+
SQL 5+
Data Warehousing concepts 2+
ETL development and concepts 2+
Nice to have
1. Cloud Experience for e.g. Google cloud, AWS etc.
2. Domain experience in financial services, baning and regulatory environments
3. R &amp; Python experience
Please forward resume to mohindar (AT) bytesystems.com or Please leave a VM at +1 224 366 9905.
Job Type: Contract
Schedule:
Monday to Friday
Experience:
SAS: 9 years (Required)
SAS Grid: 9 years (Required)
Google cloud: 2 years (Preferred)
AWS: 2 years (Preferred)
R &amp; Python: 2 years (Preferred)
SQL: 9 years (Required)
Data Warehousing concepts: 5 years (Required)
financial services, baning and regulatory environment: 3 years (Preferred)
Data Mining and Analytics: 9 years (Required)
ETL development and concepts: 5 years (Required)
Contract Length:
5 - 6 months
Contract Renewal:
Possible
Additional Compensation:
Other forms
Wor Location:
One location
This Job Is Ideal for Someone Who Is:
Dependable -- more reliable than spontaneous
This Company Describes Its Culture as:
Outcome-oriented -- results-focused with strong performance culture
Benefit Conditions:
Waiting period may apply
Wor Remotely:
No</t>
  </si>
  <si>
    <t>Job Description
Reporting to the Supervisor, provides reporting and analysis, manages data collections; wors to understand and determine reporting needs of internal and external staeholders through consultation and analysis, evaluates information obtained, performs problem‚Äësolving and business modeling, and develops solutions; provides business and data analysis services; completes special assignments and activities as assigned.
Interprets data, analyzes results, and provides insights to determine operational impact and potential areas for performance improvement, and help inform decisions.
Develops metrics and designs reports visually displaying information and data, such as charts and graphs, to understand trends, outliers and patterns.
Integrates data from multiple sources to produce requested or required data elements and analyses
Ensures data integrity and quality of data reporting prior to distribution.
Manages data collection process by planning collections, updating collection planning documents, coordinating communication, and performing data quality reviews.
Collaborates with IT partners to understand IT systems as necessary to extract and analyze data and develop reports
Develops a deep understanding of the IT processes, departments, and data/reports, and wors closely with leadership to understand reporting needs.
Maintains report forms and formats, information dashboards, data generators, canned reports and other end-user information portals or resources
Provides support and assists in training staff on the use of department data systems.
Identify and define data quality and reporting improvements
Maes recommendations to management on reporting needs and solutions.
Develops reports and deliverables for management and communicates with all levels of staeholders
Provides ad-hoc data analysis and reporting support to IT
2-3 years‚Äô experience in data visualization and reporting, both designing and developing reports
nowledge of database structuring &amp; report building
nowledge of data mining and analysis using MS Access, MS Excel and/or Tableau.
MS Office (strong Excel and Access)
SQL
Tableau (or other data visualization tools)
Splun experience a plus
Bachelor‚Äôs degree in Information Technology, Business Administration, Finance, or Ris Management. Post-graduate education may substitute for wor experience.
General familiarity with a wor environment that supports and encourages defined guidelines, policies, and procedures
Strong nowledge of Excel, Word, Tableau, Access, and basic database concepts
Strong understanding of SQL databases with the ability to query data from disparate data sources
Ability to analyze complex data made of unstructured, semi-structured and structured datasets to drive insights
Extensive experience with Data Visualization, preferably in Tableau
Ability to quicly learn new systems and applications
Exceptional analytical and problem solving capabilities
Excellent verbal and written communication sills. Ability to effectively communicate ideas and insights.
Demonstrated ability to develop robust and actionable reporting to help drive impact and outcomes
Ability to wor independently, as well as in a collaborative and dynamic team environment
Must be able to multitas and shift priorities, as required, and wor effectively under pressure
Must be a self-starter, with the ability to wor in a fast paced environment, both independently and as part of a team
Powered by JazzHR
E5XPSNO4TX</t>
  </si>
  <si>
    <t>About Retail Business Services
Retail Business Services, LLC, is the services company of Ahold Delhaize USA, currently providing services to five East Coast grocery brands, including Food Lion, The GIANT Company, Giant Food, Hannaford and Stop &amp; Shop. Retail Business Services leverages the scale of the local brands to drive synergies and provides industry-leading expertise, insights and analytics to local brands to support their strategies with services including Information Technology, Merchandising, Mareting &amp; Sourcing Services, Private Brand Products, Pharmacy Services, Not for Resale, Store Services, Financial Services, Legal Services, Communications, Supply Chain and People Systems and Services. Retail Business Services operates across seven campuses in the Greater Charlotte, Harrisburg, D.C., Portland, Boston and Chicago Areas. For more information, visit www.retailbusinessservices.com. To stay updated with the latest news, follow Retail Business Services on LinedIn (@Retail-Business-Services) and Twitter (@RBServicesNews).
Position Summary:
The Data Science Systems Analyst plays a critical role in the industrialization of data science initiatives across the organization. Engages with Data Science teams through the entire lifecycle of all the projects within Business Intelligence &amp; Analytics department from data modeling, to data engineering, and finally data consumption
Principle Duties and Responsibilities:
Wors with data scientist to design, develop, test, and implement algorithms using the Data &amp; Analytics Platform.
Solves moderate to complex product errors, as well as designs and resolves product problems, following up in a timely manner with all appropriate customers and IT personnel.
Develop data engineering processes in azure using components lie Azure Data Factory, Azure Data Lae analytics, HDInsights, DataBrics etc.
Assists in assessing alternative software solutions for worability and technical feasibility.
Relates information from various sources to draw logical conclusions.
Assists in identifying the impact of proposed development/enhancements projects.
nowledge of data science tools and platforms (preferably Microsoft Azure)
nowledge of statistical and predictive modeling concepts and disciplines including machine learning algorithms
nowledge of industry-leading practices
Ability to propose analytic strategies and solutions as a business need
Analyzing source system data and data flows, woring with structured and unstructured data
Manipulating high-volume, high-dimensionality data from varying sources to highlight patterns, anomalies, relationships and trends
Must possess the ability to effectively communicate using strong verbal, written and listening sills
Must be able to adapt quicly to change without being afraid to tae on new responsibilities in a fast-paced team environment while being proactive and action-oriented
Ability to come up with creative technical ways to resolve application and system issues
Understanding agile development methodologies or concepts; experience with is a plus
Excellent diagnostic, debugging, and troubleshooting sills
Woring nowledge of any of the following languages: Python, Java, R, SQL, HQL, Gremlin, Cypher
Delivers SDLC Deliverables as defined.
Contributes to Business Case Development through information gathering and analysis.
Basic Qualification:
Bachelor‚Äôs degree in Computer Science, Information Systems, Business Administration, or other related field.
Minimum of 5 years IT experience encompassing the following:
o Woring experience with SDLC and deliverables associated with each phase.
o Experience in ML algorithms and Advanced SQL techniques
o Experience engineering data pipelines using latest technologies and techniques
o Experience in Data Visualization Best Practices
o Experience woring with industry-leading tools and technologies
o Experience in Azure Cloud technologies
o Experience in Big Data / Hadoop
Sills and Abilities:
Intellectual curiosity and great data intuition
The basics: Statistical Analysis, Data Mining and Processing, Programming, Machine Learning, Linear Algebra and Calculus, Data Visualization, Data Wrangling, Software Engineering
Adept at woring with unstructured data
Outstanding Written and Verbal Communication communications sills; able to articulate complex technical topics for non-technical audiences.
Ability to analyze complex situations and develop creative solutions.
Ability to multi-tas and self-direct.
Strong Organization Sills:
Ability to interact with non IT associates and management on projects.
Ability to plan and organize wor to meet pre-established deadlines.
Ability to wor with their peers, associates and all levels of management.
Ability to explain technical concepts in a non-technical fashion.
Strong problem-solving and critical thining sills; strong deductive and inductive reasoning.
Strong Analytical Aptitude:
Ability to wor with and influence peers and senior management.
Ability to wor in a fast-paced and deadline-oriented environment.
Self-motivated with critical attention to detail, deadlines and reporting.
Preferred Qualification:
Experience in a retail environment a plus.
Job Type: Full-time
Pay: Up to 1.00 per hour
Benefits:
401()
Dental Insurance
Health Insurance
Life Insurance
Paid Time Off
Vision Insurance
Schedule:
Monday to Friday</t>
  </si>
  <si>
    <t>Job Title: Data Analyst Alteryx Experience MUST
Location: Chicago IL 60601
Duration: 12 Months
Certification Required: Alteryx Development &amp; Certification
Job Description:
The Business Analyst will gain experience and nowledge of multiple company Process Models such as; Customer Service, Demand Planning, Integrated Business Planning, Logistics, Manufacturing, Procurement, Supply Planning, Financial Accounting, Sales and Master Data.
This unique role has split responsibilities that include managing information as an asset and project management responsibilities for strategies across the enterprise. This role will build upon their technical nowledge of business intelligence tools, enterprise data, and processes while developing functional leadership sills by managing projects simultaneously.
This role will interface with business staeholders, functional and technical subject matter experts, and Project Manager. Must be a highly motivated individual with a understanding of enterprise systems and is passionate about turning data into an asset for the organization.
Roles &amp; Responsibilities:
Collaborate in a team dynamic creating and delivery solutions to business needs that measure performance and provide analytical support to the organization
Provide troubleshooting and bacup support to reporting specialist role for ongoing tass
Collaborates with GPE's on usage of information to avoid waste
Play role in leading small to medium sized Projects across PM's
Facilitate/assist in the discussion of project scopes, business requirements, goals, tass and resource (people and cost) requirements
Position understands enterprise wide processes and maes appropriate recommendations to Business Partners, ultimately delivering Information as an Asset
Responsible for weely Project Status's and delivering Continuous Improvement
Enable best practice sharing by ensuring all projects are properly closed out and ey learning's are documented
Ensure SAP standard reporting is utilized where ever possible.
Develops new program specifications to support specific customer needs and system upgrades, including new releases and resolves problems with current systems.
Analyzes service requests to determine feasibility, extent of changes, resource requirements and project time estimates. Provides daily production support, including maintenance of routine production control parameters, completion of routine service requests and research problems
Required Qualification:
Associates degree
Required Experience:
Must have minimum of 1-3 Year Alteryx Development &amp; Certification.
1-3 Years of Experience Supports changes and enhancements from development through production; recommending and implementing system enhancements (e.g., screen appearance, report distribution and setup testing)
Preferred Experience:
Minimum 2-3 years of experience in Analytics
Strong nowledge of SAP and Microsoft Office suite (particularly Excel/Access) required
Demonstrated problem solver with systems savvy
MBA/APICS/Lean/6 Sigma experience preferred, strong desire for continuing education
Required Sills:
Strong collaboration, interpersonal, teamwor and communication sills
Demonstrated problem solver with systems savvy
Preferred Sills:
Passion for analytics.
About our Company: -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worforce solutions. With a firm grip on the entire spectrum of staffing solutions, we have placed more than 500,000 silled resources and delivered 15 million+ man-hours.
‚Äú22nd Century Technologies is an Equal Opportunity Employer" and ‚ÄúUS Citizens &amp; all other parties authorized to wor in the US are encouraged to apply."</t>
  </si>
  <si>
    <t>Sr. Business Analyst ‚Äì Data Privacy/GDPR/CCPA
Looing for an Expert Level BA with extensive experience in Business Process Flow and Documentation, with a winning attitude who is able to give and receive tas assignments. This is a direct hire role located in downtown Chicago and offers a competitive base salary, bonus and rich benefit pacage.
Job Responsibilities: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eliminations, while integrating new systems and processes with existing ones.
Partnering with internal and external customers to ensure systems provided meet the long-term business strategies
Provide project level analysis ‚Äì producing required project analysis documentation (business requirements, scope matrix, use cases, sequence diagrams, future state proposals, UAT plan)
Ability to analyze and synthesize business requirements, including recognizing patterns and conceptualizing processes
Serve as a liaison between Privacy and Operations/IT to assist or gather business requirements needed for system modifications, enhancement and implementations
Requirements:
Business Process modeling (BPM)
Use Case Modeling (UML)
Data Subject Rights
GDPR
HIPAA Compliance
#IND123</t>
  </si>
  <si>
    <t>Import, transform, validate and/or model data
Should have experience in SAS, SQL, Data Mining and Analytics, Data warehouse, ETL
Develop and deliver data sources and infrastructure to support the needs of predictive modeling and analytics as part of a cross-functional team
Connect raw data to business meaning and understand data generation and flows in the context of business impact. Communicate anomalies and wor towards resolution
Execute rapid development of new data and analytic wor tracs with fast iteration over quic sprints
Oversee the development of new concepts and proof of concept designs of moderate complexity
Ensure prototypes meet the organization standards to allow transfer to production, if applicable
Solve problems with a multidisciplinary approach, combining technical expertise with business nowledge
Develop, enhance and manage various analytical solutions to support strategic and tactical decisions.
Extract and transform raw data from various data sources into useful information to enable more effective strategic, tactical, and operational insights.
Determine best methods to gather, model, manipulate, and present data while gathering business requirements and translating business questions into business requirements
Develop quality control measures, testing measures, and the accuracy of data standards to support deployment of solutions for the business Create and automate reports by established deadlines and on an ad-hoc basis
Develops intermediate business nowledge of the functional area and processes to understand the application of data information to support business function
Leverages a basic understanding of multiple data structures and sources to perform moderately complex data manipulation using standard data extraction and analytical tools and techniques
Prior experience woring with multiple database technologies
Good understanding of logical/physical data models
Strong problem solving and troubleshooting sills are required
Effectively communicate issues, needs, and assist in troubleshooting</t>
  </si>
  <si>
    <t>Job Summary
Lead Product Owner (LPO) role in the Pharmacy Renewal program. This is a very important leadership role that reports to the Director of Product Engineering for the data platform. This is a state of the art data platform which has two sections: Data Engineering and Reports/Analytics. In the data engineering area our LPO leads a team of Product Owners (PO) and interacts with upstream application POs and their world in the perspective of events/messages and frame the related requirements for our data platform data modelers and architects. The products our LPO/PO own in the data engineering area are: Data model and the Data engineering pipes that populate the tables in the data lae.
LPO will now the big picture release objective and at the same time now how to arrive at the big picture through iterative smaller releases. The LPO along with PO will create the release boundaries, expected outcome/results in each release, and finally sign off the deliverables produced by the engineering team.
LPO will establish and maintain clear data contract and boundary with upstream applications for intae. If upstream applications change any of these post hand off, then we expect our LPO to follow proper change management process. We expect out LPO to now the dependency boundaries with upstream applications and be clear on the fact that they are LPO of the downstream data platform and their Products are the deliverables in data platform.
LPO will also lead the intae of reporting/analytics requirements section of our data platform. They will lead POs who will do the elaboration of the requirements and convert them to user stories for report development. As with data engineering deliverables, LPO will follow all the due diligence process in framing the iterative release boundaries of reporting requirements.
Our LPO will manage a portfolio of products/requirements and be able to create the actionable release boundaries and trac them in JIRA.
Our LPO will facilitate the timelines and manage expectations with other executives, customers, and other team members.
Job Responsibilities
Gathers and analyzes internal business requirements by means of interviews, worflow analyses and facilitated discussions with users.
Translates users' business requirements into detailed functional designs for development, testing and implementation.
Applies methodologies such as Unified Modeling Language ("UML") and Rational Unified Process ("RUP") and prepares detailed specifications using case statements and related documentation.
Identifies and communicates riss and issues impacting business rules, functional requirements and specifications.
Participates in and contributes to managing the scope of applications and related changes.
Assists quality assurance with functional test case reviews.
Collaborates with staeholders on the evaluation of the feasibility, effort and costs to implement requirements.
Creates training materials and may assist with user orientation and training.
Interacts with internal and external peers and managers to exchange complex information related to areas of specialization. Serves as a liaison between engineering, quality assurance and non-technical staeholders throughout the development and deployment process.
Anticipates and prevents problems and roadblocs before they occur.
Performs as subject matter advisor to less experienced team members. May participate in teaching and training members of wor team.
Mentors less experienced members of the team.
Walgreens (walgreens.com), one of the nation's largest drugstore chains, is included in the Retail Pharmacy USA Division of Walgreens Boots Alliance, Inc. (Nasdaq: WBA), a global leader in retail and wholesale pharmacy. Walgreens is proud to be a neighborhood health, beauty and retail destination supporting communities across the country, and was named to FORTUNE* magazines 2019 Companies that Change the World list. Approximately 8 million customers interact with Walgreens in stores and online each day. As of August 31, 2019, Walgreens operates 9,277 drugstores with a presence in all 50 states, the District of Columbia, Puerto Rico and the U.S. Virgin Islands, along with its omnichannel business, Walgreens.com. Walgreens also provides specialty pharmacy and mail services and offers in-store clinics and other health care services throughout the United States, most of which are operated by our health care strategic partners.
Basic Qualifications
Bachelor's degree and at least 4 years of experience as a Business Systems Analyst OR a High School Diploma / GED and at least 7 years of experience as a Business Systems Analyst.
At least 3 years of experience with technical design process and models.
At least 3 years of experience with requirements specification and development, such as process/functional requirements definition methods, JAD/RAD sessions, use case development, process flow diagrams.
At least 2 years of experience with SDLC / SW development processes, such as Unified Modeling Language ("UML") and / or Rational Unified Process ("RUP"), Agile, Waterfall).
Experience using consulting sills and developing client relationships.
Experience using analytical sills, resources and techniques to investigate information and to draw conclusions.
Experience in identifying operational issues and recommending and implementing strategies to resolve problems.
Willing to travel up to 10% of the time for business purposes (within state and out of state).
Preferred Qualifications
Bachelors degree in Computer Science, Information Technology, Mathematics
Bachelor's degree and at least 5 years of experience as a Business Systems Analyst OR a High School Diploma / GED and at least 8 years of experience as a Business Systems Analyst.
Master's Degree or MBA
Experience interacting at the executive level.
We expect out LPO to have in-depth nowledge of events/message and big data technologies
We expect you to be able to have enough technical sills to be able to extract and verify deliverables produced by data modeler, architect, and scrum teams developing data engineering pipelines
We expect our LPO to understand data very well including ability to get requirements related to encryption, data classification, RBAC, RLS, storage, velocity, SLA etc.
LPO will have experience woring in a large company that has cloud based technologies. We expect you to wor with architects and create well defined non-functional-requirements.
Expect to be ased technical questions during interview</t>
  </si>
  <si>
    <t>At least 5 years‚Äô experience woring on core Data Governance related projects from a non-technical standpoint
At least 3 years‚Äô experience with identification/creation/documentation of Data Governance policies &amp; Standards across the Enterprise Data Management practices
A clear understanding of an organization Data Governance operating model/structure
Ability to gather/analyze/document current organizations needs from a Data Governance standpoint
Excellent communications &amp; customer/staeholder relationship management sills
Hands-on experience woring with Data Quality &amp; MDM initiatives tied to Data Governance
At least 5 years of healthcare experience - MUST
Agile/Scrum Experience is a MUST
Expected Start Date: 6/7/2020
Job Types: Full-time, Contract
Pay: 70,000.00 - 80,000.00 per year
Experience:
Business Analyst: 5 years (Preferred)
Data Governance: 2 years (Required)
Healthcare Domain: 3 years (Preferred)
Heathcare Policy: 1 year (Preferred)</t>
  </si>
  <si>
    <t>Position Overview
At PNC, our people are our greatest differentiator and competitive advantage in the marets we serve. We are all united in delivering the best experience for our customers. As a Conversation Designer &amp; NLP Analyst within PNC's Strategic Services &amp; Enterprise Architecture organization, you will be based in Pittsburgh, Cleveland, Chicago, Charlotte, or Atlanta. This position is a part of the Intelligent Automation (Cognitive Automation using Digital Virtual Assistants &amp; Conversational AI ) Team. The individual will perform and supervise as lead Virtual Assistant (VA) SME for Conversational design &amp; Natural Language Processing/Understanding (NLP/NLU) design, development, testing, and continuous improvement. This will include critically analyzing the design of conversation flows and training data along with technical code based on the business requirements and other ris factors, including recommendations to address data deficits for improved precision on intent classification of data. Candidate should have a service oriented wor ethic while collaborating with various individuals of different levels of experience and stature within PNC. Attention to detail and an analytical mindset is necessary in order to produce complete and accurate results for our service partners. The candidate should have strong business analysis bacground with conversation, language, grammar proficiency, and a strong level of English language comprehension. The candidate should also have a desire to be involved in all aspects of the VA lifecycle: from blan canvas possibilities through concept prototyping to client discovery, implementation, and maturation.
ey Conversational AI Designer Responsibilities
‚Ä¢ Foster user-centered design and research culture, values, and methodologies.
‚Ä¢ Support multiple concurrent client projects and a small team of colleagues.
‚Ä¢ Garner VA insights and opportunities through worshops, research, and interviews.
‚Ä¢ Design business processes led by an understanding of end user wants and needs.
‚Ä¢ Develop conversational copy by planning, writing and editing dialogue that creates a more human-lie conversational experience.
‚Ä¢ Train machine learning models that enable a Virtual Assistant to continuously improve in its understanding of and responses to natural language dialog.
‚Ä¢ Review client chat logs, transcripts, recordings and research to improve implementations.
‚Ä¢ Wor towards continual process improvement and measurement/ benchmaring, with the goal of scaling solutions across business units.
‚Ä¢ Uphold and evolve internal nowledge creation, content standards, and best practices.
‚Ä¢ Be the ‚ÄúGo-To‚Äù person for Conversational Design advice, guidance, and assistance
ey NLP/NLU Designer &amp; Analyst Responsibilities
‚Ä¢ Develop an enterprise approach to intents/entities recognition including best practices for utterance-to-intents/entities design, mapping and learning.
‚Ä¢ Drive improvements in quality, classification, information structure, and natural language understanding
‚Ä¢ Provide in-depth NLP/NLU analysis and design for developing effective Machine Learning models
‚Ä¢ Own the creation and governance of methods used to design and optimize models and advise on how to mae measurable improvements.
‚Ä¢ Wor with business and MIS teams to create NLP training and test data: collect utterances, identify patterns &amp; concepts.
‚Ä¢ Stay current on advances within the industry in order to disseminate intent education to team members and partners
‚Ä¢ Monitor &amp; analyze chat history for continuous improvements
‚Ä¢ Setup &amp; enable MIS teams to conduct effective NLU regression testing
‚Ä¢ Be the ‚ÄúGo-To‚Äù person for NLP/NLU advice, guidance, and assistance
Job Description
Leads the implementation of analytical projects that leverage vast amounts of structured and unstructured data to extract actionable business insights.
Directs the data gathering, data processing and data mining of large and complex datasets.
Leads the development of algorithms using advanced mathematical and statistical techniques lie machine learning to predict business outcomes and recommend optimal actions to management.
Leads analytical experiments in a methodical manner to find opportunities for product and process optimization. Presents business insights to management using visualization technologies and data storytelling.
Partners with Data Architects, Data Analysts, Data Engineers and Visualization Experts to develop data-driven solutions for the business.
PNC Employees tae pride in our reputation and to continue building upon that we expect our employees to be:
Customer Focused - nowledgeable of the values and practices that align customer needs and satisfaction as primary considerations in all business decisions and able to leverage that information in creating customized customer solutions.
Managing Ris - Assessing and effectively managing all of the riss associated with their business objectives and activities to ensure they adhere to and support PNC's Enterprise Ris Management Framewor.
Competencies
Data Architecture ‚Äì nowledge and ability to create models and standards to govern which data is collected, and how it is stored, arranged, integrated, and put to use in data systems and in organizations.Data Mining ‚Äì nowledge of tools, techniques and practices in data mining technologies used to acquire essential business information.Disruptive Innovation ‚Äì nowledge of concepts, principles, and approaches of disruptive innovation; ability to adopt the nowledge into related processes and practices.Information Capture ‚Äì nowledge of the processes and the ability to identify, capture and document relevant business information in an auditable, organized, understandable and easily retrievable manner.Machine Learning ‚Äì nowledge of principles, technologies and algorithms of machine learning; ability to develop, implement and deliver related systems, products and services.Modeling: Data, Process, Events, Objects ‚Äì nowledge of and the ability to use tools and techniques for analyzing and documenting logical relationships among data, processes or events.Prototyping ‚Äì nowledge of and ability to implement prototyping disciplines, tools and techniques in evolutionary models within the target environment.Query and Database Access Tools ‚Äì nowledge of and the ability to use, support and access facilities for extracting and formatting a database management system.
Wor Experience
Roles at this level typically require a university / college degree, with 5+ years of industry-relevant experience. Specific certifications are often required. In lieu of a degree, a comparable combination of education and experience (including military service) may be considered.
Education
Masters
Disability Accommodations Statement:
The PNC worplace is inclusive and supportive of individual needs. If you have a physical or other impairment that might require an accommodation, including technical assistance with the PNC Careers website or submission process, please call 877-968-7762 and select Option 4: Recruiting or contact us via email at pathfinder@pnc.com.
The Human Resources Service Center hours of operation are Monday - Friday 9:00 AM to 5:00 PM ET.
Equal Employment Opportunity (EEO):
PNC provides equal employment opportunity to qualified persons regardless of race, color, sex, religion, national origin, age, sexual orientation, gender identity, disability, veteran status, or other categories protected by law.
California Residents
Refer to the California Consumer Privacy Act Privacy Notice to gain understanding of how PNC may use or disclose your personal information in our hiring practices.</t>
  </si>
  <si>
    <t>Data analyst with Bigdata experience
System requirements gathering experience,
strong communication sills
Must have hadoop, Hive, Data mapping sills,Scala, Spar, Zena</t>
  </si>
  <si>
    <t xml:space="preserve">29-38 </t>
  </si>
  <si>
    <t>Smith is an entrepreneurial company with global reach, a casual environment, and limitless paths for success. For over 35 years, we‚Äôve offered a place for driven, creative people to set and achieve ambitious goals in sales, procurement, and our supporting departments.
Opportunities await around the world. If you‚Äôre curious to see how you can help Smith grow while pursuing the next step in your own growth and development, apply today.
This Data Analyst will be responsible for data mining and building mining data tables, along with researching external methods, processes and software to provide business solutions tailored to new trends, demands and concepts. This person will need to have experience with the ETL process and strong experience with woring with data coming from various sources, channels and in different formats. The candidate will also need to have the ability to structure the data for a software architect, correspond directly with clients, project or department managers, and/or business leaders to identify analytical requirements. This person will also be woring with Project Managers, Architects, DBA, and Data Scientists. He or she must be comfortable utilizing both quantitative data, and qualitative nowledge. Other typical functions include but are not limited to:
Perform routine trend analyses and evaluations.
Analyze audit findings, identify trends and assist in the development of programs.
Brainstorm and form effective solutions to business problems.
Develop, maintain and assist in the implementation of programs and business solutions.
Monitor correction action follow-up from audits in business units.
Provide status reports to management, identify problem areas and verify compliance.
Clean, update and aggregate the data into more operable formatting.
Required Sills:
Bachelors Degree in MIS and/or CS.
Experience with tools such as SQL, Oracle &amp; MongoDB.
Any ETL too experience (ex: Informatica, Oracle Data Integrator or Warehouse Builder)
Ability to wor with relational and non-relational databases.
Ability to handle multiple tass simultaneously and switch between tass quicly.
Ability to facilitate discussion, drive consensus and build partnerships.
Detail oriented and able to wor in group projects and tae direction.
Excellent verbal and written communication sill is a must.
Experience as a Business Analysis is preferable.
If you lie wild growth and woring with happy, enthusiastic over-achievers, you'll enjoy your career with us!</t>
  </si>
  <si>
    <t>Monitors and manages large volumes of transactions, updates data in systems and performs reconciliations on a daily basis. Assists with various tass related to deal management. Communicates with internal and external parties, regarding deal-specific items.Required SillsEducation/Training (or equivalent):* Bachelor's Degree requiredExperience (Type of wor experience, minimum number of years):* Minimum 3 years experience in Accounting or FinanceTechnical or Administrative nowledge:* Highly proficient in Microsoft Suite* Basic Bloomberg nowledge desired* Basic nowledge of securitiesSpecial Sills and/or Abilities:* Excellent analytical and problem-solving sills* Strong verbal and written communication sills* Excellent attention to detail* Exercises independent judgment and multi-tas oriented* Taes initiative and ownership of job responsibilities* Must be able to wor well in a team environment* Must be able to perform essential job duties accurately and timely* Must adhere to deadlines and targets givenRequired Experience* Prepares daily reconciliation of cash transactions* Manages large volumes of transactions and monitors account balances* Actively researches discrepancies with various agents and clients* Liaison with counterparts to ensure accuracy of transaction flow and follows up on outstanding issues* Proactively and effectively communicates with clients, as needed* Processes and reconciles data in various systems* Wors closely with others to resolve issues effectively and timely* Prepares various reports needed by internal employees and handles client requests relating to cash management* Actively monitors securities settlement process and initiates resolution within scope of authority, as needed* Assists in monthly report preparation* Prepares deal hypotheticals, as needed* Other duties as assigned by Management</t>
  </si>
  <si>
    <t>Smith is an entrepreneurial company with global reach, a casual environment, and limitless paths for success. For over 35 years, we've offered a place for driven, creative people to set and achieve ambitious goals in sales, procurement, and our supporting departments.Opportunities await around the world. If you're curious to see how you can help Smith grow while pursuing the next step in your own growth and development, apply today.This Data Analyst will be responsible for data mining and building mining data tables, along with researching external methods, processes and software to provide business solutions tailored to new trends, demands and concepts. This person will need to have experience with the ETL process and strong experience with woring with data coming from various sources, channels and in different formats. The candidate will also need to have the ability to structure the data for a software architect, correspond directly with clients, project or department managers, and/or business leaders to identify analytical requirements. This person will also be woring with Project Managers, Architects, DBA, and Data Scientists. He or she must be comfortable utilizing both quantitative data, and qualitative nowledge. Other typical functions include but are not limited to:* Perform routine trend analyses and evaluations.* Analyze audit findings, identify trends and assist in the development of programs.* Brainstorm and form effective solutions to business problems.* Develop, maintain and assist in the implementation of programs and business solutions.* Monitor correction action follow-up from audits in business units.* Provide status reports to management, identify problem areas and verify compliance.* Clean, update and aggregate the data into more operable formatting.Required Sills:* Bachelors Degree in MIS and/or CS.* Experience with tools such as SQL, Oracle &amp; MongoDB.* Any ETL too experience (ex: Informatica, Oracle Data Integrator or Warehouse Builder)* Ability to wor with relational and non-relational databases.* Ability to handle multiple tass simultaneously and switch between tass quicly.* Ability to facilitate discussion, drive consensus and build partnerships.* Detail oriented and able to wor in group projects and tae direction.* Excellent verbal and written communication sill is a must.* Experience as a Business Analysis is preferable.If you lie wild growth and woring with happy, enthusiastic over-achievers, you'll enjoy your career with us!</t>
  </si>
  <si>
    <t>We are seeing a talented data specialist to join our highly motivated and innovative Data Engineering team, your efforts will be critical to the success of our client's global trading businesses. You will be responsible for the following:
Curate massive amounts of data for thousands of different tradable instruments, including stocs, bonds, futures, contracts, commodities, and more;
Perform manual steps and develop programs and processes to ensure the completeness and integrity of financial reference datasets;
Collaborate with team members to design and develop reliable data pipelines that produce high quality datasets;
Help drive continuous improvements to data quality procedures and a consistent approach to how data quality is measured, monitored and reported;
Create systematic and automated processes and tools that allow the team to scale and rapidly onboard new datasets;
Be part of a team to support the data used by production trading algorithms.
Basic Qualifications:
A bachelor's degree with a strong academic record, which includes university coursewor in programming and computing systems
Prior professional experience in an environment that prioritized data quality
Experience in UNIX/LINUX and Windows environments.
An understanding of the software development process and exposure to hands-on coding in a professional environment
Experience with SQL and woring with a relational database system, such as Microsoft SQL Server.
Proven problem-solving and analytical abilities including pattern detection, root cause analysis, and issue resolution
Strong communication sills
Able to wor in an evolving and fast-paced environment and adjust to multiple priorities and timelines
Preferred Qualifications:
While financial industry experience is a plus, we are open-minded in our search for critical thiners who are passionate about technology and data.
Experience with Python (and/or Java)
An understanding of how to design and develop effective data quality tests and measures
Relevant experience in data operations, with proven process improvement sills
Experience documenting business processes and worflows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</si>
  <si>
    <t>Company SummaryAt Crown Castle, we wor around the country to build and maintain the infrastructure behind the world's most revolutionary technologies. Our portfolio of communications infrastructure (towers, small cells, fiber) connects cities and communities to essential data, technology, and wireless service-bringing information, ideas and innovations to the people and businesses that need them. As the nation's largest provider of communications infrastructure and with more than 5,000 employees across the country, we've been building the connections that people depend on for 25 years. Crown Castle is an S&amp;P 500 company and one of the largest Real Estate Investment Trusts in the United States with an enterprise value of approximately 70 billion.Position Title: Date Quality Analyst - 4EPosition SummaryReporting to the Data Management Manager, this role supports business stewards in the implementation and use of data quality tools. He/she will be accountable for providing and implementing end-to-end solutions for large &amp; complex projects and executes Data Quality processes, and operationally supports the Data Quality Platform including issue analysis and remediation. He/she will also create reports to monitor the overall quality of our data, build data sets to support the reporting, and monitor thresholds to alert business partners. This person will troubleshoot and determine root cause of data issues in partnership with the broader team.Essential Job Functions* Design, implement and perform administration functions for Informatica Data Quality (IDQ)* Manage bacup and recovery of the domain metadata and appropriate shared file directories* Build underlying data staging to support the use of the data quality tools* Create and monitor data quality reports using the data quality tool* Refresh reports and identify gaps in meeting thresholds* Triage the data findings and wor with Data Stewards to identify root cause and assigns remediation* Triage the DQ findings for systems related causes* Log and trac issue remediation activities and create issue tracing reports and provides updatesEducation/CertificationsBachelor's Degree or equivalent experience in Business, Information / Computer Science, Mathematics, or related field preferredExperience/Minimum Requirements* Three (3) or more years hands-on experience with Informatica IDQ operation and/or administration* Two (2) or more years hands-on experience writing SQL leveraging ETL and data quality tools such as Informatica IICS, IDQ, APIs, Address Matching and enrichment services.* Understanding of data pipelines* Demonstrated data analyst sills* Experience with BI tools such as Tableau and PowerBiOther Sills/Abilities* Understanding and experience of data management processes and programs, e.g. data governance, data stewardship, data quality, master data management, data cataloging and business rule management.* Strong Oral, Written and Facilitation Communication Sills; High proficiency in MS Word, Visio, Excel.* Excellent organizational, analytical, critical thining and problem-solving sills* Highly self-motivated and service oriented with a cooperative and collaborative mindset* Excellent critical thining and troubleshooting sillsWoring Conditions: Wors in a normal office setting with no exposure to adverse environmental conditions.#LI-MP1</t>
  </si>
  <si>
    <t>Financial Analyst
Company Overview
Luminess is a Houston based Direct to Consumer beauty &amp; wellness company. Originally used in the fashion, print, television and film industries, Luminess has redefined the traditional beauty routine with its at home, flawless airbrush systems. Complementing the airbrush systems are a full line of innovative color cosmetics and sincare products. US growth in the last five years has built a strong brand recognition with over 5 million customers. Our products can be seen in the pages of publications lie InStyle, Allure, Cosmo, Vogue and in 2018 the brand was recognized in Womens Wear Daily as the company to watch in beauty.
Overview of the Role
In this newly formed role the Financial Analyst serves as a ey contributor reporting directly to the company Controller. The Financial Analyst will primarily focus on developing critical financial reporting tools and providing insights in to overall financial performance. We are looing for a self-driven, detail-oriented contributor with financial data analysis and reporting expertise.
Responsibilities:
Providing support for Accounting and Financial analytics and Reporting
Synthesize data from various sources to deliver actionable insights.
Utilize data science techniques to mine large structured and unstructured data sets, using analytical techniques to generate insights.
Identify patterns in raw data and develop models to predict the lielihood of a future outcome and/or to optimize business solutions.
Translate findings into accessible visuals, providing a clear view into interpreting the data.
Enable the business to mae clear financial choices, with a reasonable view into liely outcomes.
Analyze and interpret financial data and compile reports on current financials.
Define benchmars, generate insights, develop dashboards and monitor and report progress against them.
Perform monthly review and evaluate actual financial performance.
Analyze financial information to produce forecasts.
Qualifications:
Bachelors degree in accounting and a technical or quantitative discipline.
7+ years of hands-on accounting, finance analytics experience required.
Solid understanding of Financial and Accounting Industry terminology and concepts.
Proven analytical sills; ability to analyze raw data, draw conclusions, and develop actionable recommendations.
Demonstrated success presenting complex qualitative and quantitative data in a clear and compelling manner that inspires action.
Ability to effectively present complex subject matter to all levels of management.
Advanced Microsoft Excel sills required. Candidate should be able to create and use pivot tables, use advanced functions including VLOOUP and HLOOUP, Macros and VBA
Recent experience in visualization software lie Tableau preferred.
Job Type: Full-time
Pay: 65,000.00 - 70,000.00 per year
Experience:
Managing Data: 5 years (Required)
hands-on accounting, finance analytic: 7 years (Required)
advanced Excel (VLOOUP and HLOOUP, Macros and VBA): 3 years (Required)
financial and accounting industry terminology and concept: 4 years (Required)
Tableau: 1 year (Preferred)
Data Analysis: 5 years (Required)
Analytics: 1 year (Preferred)
business analysis: 1 year (Preferred)
sql: 1 year (Preferred)
financial analysis (reporting): 3 years (Required)
Analysis Sills: 1 year (Preferred)
Education:
Bachelor's (Required)
Wor authorization:
United States (Required)
Job distance:
Stafford, TX: Between 31 and 40 miles (Preferred)</t>
  </si>
  <si>
    <t>Job Title: Data Analyst
Location: Remote
Duration: Contract
Rate: DOE
Start Date: ASAP!
Job Description
Our client is looing for a financial/cost analyst to join the team on a contract basis to help eep trac of the various projects that in motion!
Responsibilities:
Compiles cost estimates by collecting, monitoring, and studying data; recommending actions.
Coordinates Purchase Order requisitions to support ongoing efforts.
Tracs Statement of Wor, Master Service Agreements and other documents as they move through approval process
Assists program leads in ensuring policy and procedures for financial spend are followed
Duties:
Determines cost of operations by establishing standard costs; collecting operational data.
Identifies financial status by comparing and analyzing actual results with plans and forecasts.
Guides cost analysis process by establishing and enforcing policies and procedures; providing trends and forecasts; explaining processes and techniques; recommending actions.
Improves financial status by analyzing results; monitoring variances; identifying trends; recommending actions to management.
Reconciles transactions by comparing and correcting data.
Maintains database by entering, verifying, and bacing up data.
Recommends actions by analyzing and interpreting data and maing comparative analyses; studying proposed changes in methods and materials.
Increases productivity by developing automated accounting applications; coordinating information requirements.
Protects operations by eeping financial information confidential.
Maintains technical nowledge by attending educational worshops; reviewing publications.
Contributes to team effort by accomplishing related results as needed</t>
  </si>
  <si>
    <t>Data Analyst (Internal Systems)
Location - Houston, TX
Type - Regular, full time
Pay Rate - Commensurate with experience
Travel - Periodic local and overnight travel
About cPanel
With over two decades of growth and experience under our belts, cPanel nows our industry, and we're looing for more people who are spirited, intelligent, friendly, and innovative to help us create more amazing things. We are a tight-nit team that constantly encourages and challenges each other, and above all of that, we sincerely believe in the value of the wor that we do.
Because cPanel management cares deeply about helping our employees thrive we offer:
A worplace committed to the cPanel's core values of Integrity, Respect, Collaboration, and Follow-Through
Robust development teams that are practicing Agile Scrum and have everything you need to tae a project from start to finish: Product Owners, Scrum Masters, Developers, QA, and Documentation writers all woring with the same end goal.
A mid-sized company where your success will have a real impact on the company's success
Free catered onsite lunch every day, snacs, a gym, a flexible wor schedule, and all the caffeine you can handle.
A dog-friendly office
Investments in our people by providing professional training, lunch and learns, conferences, and college reimbursement
1st-class wor environment utilizing a pod concept: each team has a centralized collaboration area surrounded by a private office for each team member.
Fantastic coworers who are passionate about creating great software.
An open-door policy to come by and tal about professional topics or just chit chat while you wor through an issue.
About the role:
The Data Scientist is innovative, experienced, and highly trained; passionate about moving our company to the next level of being data-driven and advancing our purpose. The Data Scientist will drive internal data analytics projects serving all areas of the company.
The Mission (what you'll be responsible for): The Tools (what nowledge, sills, abilities, and experiences we're looing for)
Utilize reporting/analytics to assist teams in building alternative business models and projections
Identify trends and correlation between business actions and business performance on different customer segments
Understand business context, identify critical business problems, and translate them into actionable information for staeholders.
Provide customer insights to drive changes across Mareting, Product and various teams and ultimately to improve customer value and ey business metrics
Identify business opportunities, conduct financial/ROI assessment and develop projection metrics for sales and opportunities
Wor with Mareting research and UX team to understand customer segments and their needs, profile our customer base and monitor the base composition change
Analyze fraud data and mae recommendations that decreases fraud/abuse
Create &amp; maintain dashboards with a variety of internal/external data sources
Adhere to the policies and procedures of the company
Exemplify the Core Values of Integrity, Respect, Collaboration and Follow-through
Eligibility Requirements
Advanced nowledge of SQL syntax and usage
Advanced nowledge of relational database design
Strong nowledge of report generation tools such as Jasper, Crystal Reports, or similar
Familiarity with Perl including database-driven web development
Familiarity with web development technologies including JavaScript, Ajax, and jQuery
Familiarity with Linux and underlying components
Education/Experience - Bachelor of Science in Computer Science required or equivalent experience
Four plus years of experience woring with SQL and Relational Databases
Two plus years of experience woring with report generation tools.
Two plus years experience in relevant business domains, including business intelligence tools, techniques and technology or experience in analytics, business analysis or comparable analytics solutions
At least one year of Perl development experience
In return for all the above, we offer the following:
Competitive Salary
Full Health, Vision, and Dental coverage
Flexible Spending Account
Free on-site lunch
Paid Vacation
Tuition Reimbursement
Casual Woring Environment
401 Matching
EEO Statement
At our company, we tae great pride in our diverse and talented worforce. We recognize that our continued success as a company depends largely on the collective strengths of our employees.
cPanel provides equal employment opportunities to all employees and applicants without regard to race, color, religious creed, sex, national origin, ancestry, citizenship status, pregnancy, childbirth, physical disability, mental disability, age, military status or status as a Vietnam-era or special disabled veteran, marital status, registered domestic partner or civil union status, gender (including sex stereotyping and gender identity or expression), medical condition (including, but not limited to, cancer-related or HIV/AIDS-related) or sexual orientation in accordance with applicable federal, state and local law. This policy applies to all terms and conditions of employment, including, but not limited to hiring, placement, termination, layoff, recall, transfer, leaves of absence, compensation and training. Privacy is taen seriously at cPanel, Inc. Information submitted is ept internally and not shared with third parties.
If this description fits you, apply below. It's relatively easy and painless.</t>
  </si>
  <si>
    <t>Position Description
Under supervision of the Data Warehouse Analytics Manager, the Data Analyst applies analytical methods to Harris County Public Health (HCPH) data from a variety of sources and maintains various data files. Assists in provision of data-driven information that contributes to the process of descriptive and analytic information routinely collected and reported regarding program evaluation, occurrence and emerging public health issues in the HCPH jurisdiction and Harris County.
Duties and Responsibilities:
Analyzing Data and Reports
Provides technical expertise in statistical analysis and epidemiological methods and techniques, as well as entering, cleaning, analyzing, and reporting data gathered through the data warehouse platform.
Geocodes data to develop sub-county disease rates and provides mapping to identify transmission patterns and detect possible disease clusters.
Assists with the creation of enterprise reports for HCPH and other forums.
Performs data cleaning and recoding for annual creation of analysis files and assists in the creation of documentation and guidelines for use.
Writes abstracts, presentations, and posters for scientific conferences.
Responds as directed to requests for special reports, data analysis, or presentations.
Demonstrates strong abilities to interpret data, identify trends, establish/utilize benchmar data, and present information in clear, concise, and useful formats, including data visualization and interpretation of information.
Develops, tests, and implements dashboard reporting to provide senior leadership and executive staff, as well as other internal and external customers, with performance data and trend information in an easily accessible and readily understandable format.
Other
Performs other duties as assigned, including special tass involved in responding to an emergency event.
Harris County is an Equal Opportunity Employer
https://hrrm.harriscountytx.gov/Pages/EqualEmploymentOpportunityPlan.aspx
If you need special services or accommodations, please call (713) 274-5445 or email ADACoordinator@bmd.hctx.net
Requirements
Bachelor‚Äôs degree from an accredited college or university in data analytics/science, demography, social science, health services research, biostatistics, applied statistics, epidemiology, or related field; and
Two (2) years of experience performing data collection, analysis, and reporting on social, economic, demographic, and health data in a public health, medical, or hospital setting.
Experience analyzing data using statistical software to calculate mortality or rates, measures of association, confidence intervals, and tests of significance.
Experience in data management, data documentation (e.g. metadata, technical notes, etc.) and data integrity maintenance.
Experience producing data products, translating technical information into easy-to-understand formats (e.g. dashboards or other visualization tools/techniques).
Ability to use business intelligence software such as PowerBI or comparable programs to extract data and analyze complex databases.
Experienced with statistical analysis software (SPSS, STATA, or SAS).
Must have intermediate competence in Microsoft Office software sills.
Intermediate ability to display data and statistics graphically to demonstrate trends.
Valid Driver‚Äôs License (Texas upon hire) along with a good driving record required for regular travel between locations.
NOTE: To qualify for this position, required education, experience, nowledge and sills must be clearly stated on your application's employment history. Resumes are welcome, but we do not use any information provided on your resume to qualify and refer you to the Hiring Department for consideration.
Preferences
Master's degree in biomedical sciences, statistics, epidemiology, or related science degree.
Experience in software design, modeling and coding (SQL, PowerBI).
General Information
LOCATION:
Houston
HOURS:
40 Hours per Wee
May require periodic overnight, out of county travel, long wor hours, or overtime during emergencies and disasters.
SALARY:
Commensurate with Experience
Based on 26 Pay Periods
Additional Information - Core Competencies
Organizational Leadership
Understands the organizational mission.
Understands ethics and public good; is concerned with public trust.
Demonstrates respect for the opinions and beliefs of others.
Collaboration
Demonstrates a sense of responsibility for the success of the group.
Collaborates with others to improve quality and address needs.
Innovation
Ability to adapt to change.
Interpersonal Abilities/Personal Characteristics
Uses sound judgment.
Self-motivated.
Organizes and maintains wor environment to allow for maximum productivity.
Communication
Communicates clearly and effectively, both orally and in writing.
Written and verbal English competency.
Able to read and follow directions.
Due to a high volume of applications positions may close prior to advertised closing date.
BENEFITS
Harris County offers a competitive benefits program, including comprehensive group health and related benefits plan as well as defined benefit retirement plan.
The following list of benefits is offered only to employees in regular (full-time) positions:
Medical
Dental
Vision
Wellness
Life Insurance
Long-term disability
Employee Assistance Program
10 days of vacation each year for the first five (5) years of service. Accrual rates increase based on years of service.
10 county holidays plus one (1) floating holiday
Professional development opportunities
Dependent Care Reimbursement Plan
Healthcare Reimbursement Account
457 Deferred Compensation Plan
The following benefits are also available to regular (full-time) employment and may be available to part-time employees:
Retirement pension (TCDRS)
Flexible schedules (varies by department)
Transportation Assistance (Metro RideSponsor Program)
In accordance with the Harris County Personnel Regulations, Group Health and related benefits are subject to amendment or discontinuance at any time. Commissioners Court reserves the right to mae benefit modifications on the County's behalf as needed.
For plan details, visit the Harris County benefits website:
https://hrrm.harriscountytx.gov/Pages/Medical.aspx
01
Do you have a Bachelor's Degree [or higher] from an accredited college or university?
Yes
No
02
If you answered Yes in response to the previous question, which of the following fields of study best relates to your degree in relevance to this position?
Data analytics/science
Demography
Social science
Health services research
Biostatistics
Applied statistics
Epidemiology
Related field
None of the Above
03
Please describe your educational bacground including the level of education completed, area of study, completed major and minor programs and/or relevant coursewor as it relates to this position.
04
Which of the following best describes your verifiable paid experience in performing data collection, analysis, and reporting on social, economic, demographic and health data in a public health, medical or hospital setting?
(To be considered, qualifying experience must be clearly documented on your application's employment history).
Less than two years
Two years, but less than three
Three years, but less than four
Four years, but less than five
Five years, but less than six
Six or more years
I do not have this type of experience
05
Please describe your verifiable experience performing data collection, analysis, and reporting on social, economic, demographic and health data in a public health, medical or hospital setting.
Please include: (a) your role(s), (b) types of organization(s), and (c) scope of duties and responsibilities.
If you do not have this experience, type "none" in the space provided.
06
Do you have experience analyzing data using statistical software to calculate mortality or rates, measures of association, confidence intervals and tests of significance?
(To be considered, qualifying experience must be documented on your application's employment history).
Yes
No
07
Please describe your experience analyzing data using statistical software to calculate mortality or rates, measures of association, confidence intervals and tests of significance.
Please include: (a) your role(s), (b) types of organization(s), and (c) scope of duties and responsibilities.
If you do not have this experience, type "none" in the space provided.
08
Do you have experience in data management, data documentation (e.g. metadata, technical notes, etc.) and data integrity maintenance?
(To be considered, qualifying experience must be clearly documented on your application's employment history).
Yes
No
09
Please describe what type of experience you have in performing data management, data documentation (e.g. metadata, technical notes, etc.) and data integrity maintenance.
Please include: (a) your role(s), (b) types of organization(s), and (c) scope of duties and responsibilities.
If you do not have this experience, type "none" in the space provided.
10
Do you have experience producing data products, translating technical information into easy-to-understand formats (e.g. dashboards or other visualization tools/techniques)?
(To be considered, qualifying experience must be documented on your application's employment history).
Yes
No
11
Please describe what type of experience you have performed in producing data products, translating technical information into easy-to-understand formats (e.g. dashboards or other visualization tools/techniques).
Please include: (a) your role(s), (b) types of organization(s), and (c) scope of duties and responsibilities.
If you do not have this experience, type "none" in the space provided.
12
Which of the following describes your level of proficiency using a personal computer and common office software? Please select your level of proficiency based on the following descriptions:
Advanced:
A person with this level of sills is able to produce very large, complex formal documents that require a table of contents, footnotes, endnotes, boomars, and other special elements; a wide range of graphic effects, and use advanced techniques for analyzing and manipulating data. Has full mastery of Macro commands and sills to tie the objects together into a cohesive system by using Macros and Visual Basic for Applications code. Maes interactive presentations by using hyperlins and action buttons.
Intermediate:
A person with this level of sills is able to customize toolbars, import and insert graphs, embed Excel data, and elaborate reports. Understands the concepts of databases and is able to wor with charts and to use the list management capabilities of Excel. Able to use complex query techniques, create efficient forms and reports, and create Macros to automate these forms. Maes interactive presentations by using hyperlins and action buttons.
Basic:
A person with this level of sills is able to use basic formatting, editing, printing functions, and understands the document page setup. Has the ability to enter and correct data, modify a worboo, format a worsheet, and use printing functions. Understands the different database concepts and structures and is familiar with data validation and is able to create a simple
presentation in PowerPoint, run it, and print it.
Entry Level:
A person with this level of sills has the ability to open, create, save and modify documents in Word, send and receive email in Outloo and create spreadsheets in Excel. Format documents for printing, comfortable using the printer menu to preview documents. Has ability to change the font, the margins, insert or delete pages and use the built-in spellchecer and grammar chec.
Advanced
Intermediate
Basic
Entry Level
Not proficient
13
Which of the following programs have you used during your employment? Select all that apply
PowerBi
GIS
Metadata
SQL
SPSS
SAS
STATA
StatCrunch
Other
None of the above
14
This position requires a valid driver's license. Upon hire, a Texas license must be obtained by start date.
Do you have a valid driver's license?
Yes
No
15
Please provide your current driver's license number, state and expiration date.
If you do not have a driver's license please enter N/A.
Required Question</t>
  </si>
  <si>
    <t>Icon has an immediate need for Data Analyst for a 6+ month contract in Houston, TX (77002). This position offers the possibility of extension and/or conversion to full-time employment, and pays up to 75/hour depending on experience.Summary:
The Enterprise Analytics &amp; Data Management team is part of the ***s Digital organization. Our mission is to accelerate business growth and drive operational efficiencies by extracting insights from data, predicting business outcomes and embedding intelligence into business processes. As a member of EADM you will deliver insights and solutions across the organization in areas such as routing, logistics, revenue management, customer experience, people analytics, business operations and more.
I. Job Summary:
The Data Analyst will participate in all aspects of the data management lifecycle, which includes sourcing, cleansing, strategy/assessment wor and project implementation wor related to enterprise planning and reporting. Additionally, the Data Analyst will provide insights beyond the data management lifecycle by woring with internal staeholders to turn data into actionable insights.
The ideal candidate should be highly silled in all aspects of data analytics, including sourcing, cleansing, generation, and visualization. Additionally, S/he should be committed to transforming data into readable, goal-driven reports for continued innovation and growth.
II. Essential Duties and Responsibilities:
‚Ä¢ Assist with developing data quality standards and process across all data domains and enhance/modify as needed.
‚Ä¢ Collaborate with data stewards to design and develop data quality measures and quality standardization, cleansing, and enrichment rules.
‚Ä¢ Identify, prioritize and implement new areas for data enrichment/quality using enterprise data from across the domains as well as external data.
‚Ä¢ Support remediation of prioritized data quality issues.
‚Ä¢ Evaluate organizational methods and provide source-to-target mappings and information-model specification documents for data sets.
‚Ä¢ Create best-practice reports based on data mining, analysis, and visualization.
‚Ä¢ Evaluate internal systems for efficiency, problems, and inaccuracies, developing and maintaining protocols for handling, processing, and cleaning data.
‚Ä¢ Wor directly with management and users to gather requirements, provide status updates, and build relationships.
‚Ä¢ Manages relationships with external suppliers of data and specialized analysis/research organizations.
‚Ä¢ Stitching together disparate pieces of data to form cohesive business cases for improvement.
‚Ä¢ Performs other duties as assigned.
III. Qualifications:
The requirements listed below are representative of the qualifications necessary to perform the job.
A. Education and Experience
‚Ä¢ Bachelor's degree in Computer Science, Social Science, Statistics, Data Science, Data Analytics, or Maret Research.
‚Ä¢ 2-4 years of experience in similar roles.
‚Ä¢ Proven analytic sills, including mining, evaluation, analysis, and visualization.
‚Ä¢ Technical writing experience in relevant areas, including queries, reports, and presentations.
‚Ä¢ Strong SQL or Excel sills with the ability to learn other analytic tools.
‚Ä¢ Prior experience with database and model design and segmentation techniques.
‚Ä¢ Practical experience in analysis using statistical pacages including Excel, SPSS, R, and SAS.
B. Certificates, Licenses, Registrations or Other Requirements:
‚Ä¢ None required
C. Other nowledge, Sills or Abilities Required:
‚Ä¢ Strong written and oral communication sills with ability to wor with users, peers and management.
‚Ä¢ Strong interpersonal sills.
‚Ä¢ Ability to wor independently and as part of a team to successfully execute projects.
‚Ä¢ Highly motivated, self-starter with problem solving sills.
‚Ä¢ Ability to multitas and meet aggressive deadlines efficiently and effectively.
‚Ä¢ Detail-oriented but does not lose sight of the big picture.
‚Ä¢ Demonstrate ability to learn and understand business processes quicly.
IV. Wor Environment:
Listed below are ey points regarding environmental demands and wor environment of the job. Reasonable accommodations may be made to enable individuals with disabilities to perform the essential functions of the job.
‚Ä¢ Required to use motor coordination with finger dexterity (such as eyboarding, machine operation, etc.) most of the wor day;
‚Ä¢ Required to exert physical effort in handling objects less than 30 pounds occasionally;
‚Ä¢ Required to be exposed to physical occupational riss (such as cuts, burns, exposure to toxic chemicals, etc.) rare;
‚Ä¢ Required to be exposed to physical environment which involves dirt, odors, noise, weather extremes or similar elements rare;
Job Requirements:</t>
  </si>
  <si>
    <t>HORNE is an industry leading provider of disaster recovery solutions for states, territories, and municipalities in the wae of natural and man-made disasters. We currently provide services from 13 locations across the US, Puerto Rico, and the US Virgin Islands. We are looing for a Data Analyst who will collaborate with program managers and our technology team to deliver world class reporting solutions that help us improve the delivery of federal assistance after a disaster. Your wor will help our clients gain meaningful insight into their rebuilding efforts and provide actionable intelligence that helps communities recover faster. With guidance from senior team members, you will be responsible for designing and building data visualization tools in response to client needs, program management requests, and internal practice management needs.
Primary Duties&amp; Responsibilities:
Design, develop, implement and maintain reporting solutions
Utilize reporting software (Power BI, Tableau, etc.) to automate and standardize report delivery tailored to the client‚Äôs needs
Anticipate program reporting needs and collaborate with our systems design team
Ensure data quality and integrity in databases
Wor with program managers to identify team training needs or process improvements that will improve reporting reliability and accuracy
Create complex functions, scripts, stored procedures and triggers to support reporting development and maintenance
Evaluate existing reporting solutions, collaborate with program managers and partners, implement improvements
Troubleshoot reporting accuracy or completeness issues
Wor with appropriate urgency and an attention to detail
Wor with the team to deliver world-class wor on time and within budget
Continuously enhance your sills and ultimately our capabilities through professional development, sills learning, and self-instruction
Wor Complexity:
Custom development of reporting solutions for complex disaster recovery programs including housing recovery operations, infrastructure rebuilding programs, economic development programs, financial management and oversight programs, and monitoring programs
Install, configure, and integrate solutions into the customer environment
Wor on multiple, small to large projects as a team member, or independently on small projects
Wor within aggressive timelines to deliver accurate and impactful reporting solutions
Wor may require limited travel
Qualifications and Requirements:
Bachelor‚Äôs degree in computer science or a related information technology field
nowledge of MS SQL programming with ability to design and implement complex reporting solutions
Experience with SQL Server
Good understanding of data and schema standards and concepts
Critical thining and problem-solving sills
Bonus:
Experience with Power BI or Tableau
Experience with data warehouse/ETL implementation and/or management
Experience with OnBase
Experience with low code development environments such as OutSystems or Appian
Experience with SSRS, Crystal Reports and/or Business Intelligence tools
Experience with cloud computing environments such as Azure, AWS or Google Cloud</t>
  </si>
  <si>
    <t>Carr Riggs &amp; Ingram, Cherry Beaert, LBMC</t>
  </si>
  <si>
    <t>Data Management and Quantitative Analysis - IC1 Under direct guidance, wors with internal and external datasets and client reference data and provides analysis in the development of statistical, financial and/or econometric models for analyzing asset performance, securities data, derivative pricing, ris exposure or other sophisticated concepts. Provides analytical support and prepares drafts of standard and ad hoc reports for assigned area. With general guidance, supports assigned area with basic statistical and quantitative analyses. May perform or oversee data management activities in support of more senior quantitative colleagues. Runs models, loos for exceptions, taes corrective action. Builds nowledge of technology tools used to conduct analyses. Applies techniques such as querying and macro development to extract data for populating models. Builds nowledge of processes and products and which analyses, methodologies and approaches best support assessment of performance, ris, or valuation. Interprets findings and prepares initial drafts of standard reports. No direct reports. Primarily responsible for the accuracy and quality of own wor. Wor contributes to the achievement of team goals.QualificationsBachelors degree or the equivalent combination of education and experience. Advanced degree in quantitative analysis preferred. 0-3 years experience preferred. Experience in quantitative finance and technology preferred.BNY Mellon is an Equal Employment Opportunity/Affirmative Action Employer.Minorities/Females/Individuals With Disabilities/Protected Veterans.Our ambition is to build the best global team - one that is representative and inclusive of the diverse talent, clients and communities we wor with and serve - and to empower our team to do their best wor. We support wellbeing and a balanced life, and offer a range of family-friendly, inclusive employment policies and employee forums.Primary Location: United States-Texas-HoustonInternal Jobcode: 70128Job: Corporate TrustOrganization: Corporate Trust-HR06320Requisition Number: 2001579</t>
  </si>
  <si>
    <t>McLane Global, based in Houston, TX, is a US based international and domestic food manufacturer, mareter, and supply chain expert. The McLane history spans over 125+ years of food sales and distribution experience. The company is in an impressive growth mode with 400%+ in the last 3 years. McLane Global has an aggressive plan for continued double digit growth over the next decade with a complex business model that includes revenue streams in several complementary lines of business. In the next 5 years, the company has aggressive location expansion plans.
The Opportunity:
Data Analyst is a member of the Logistics Team and reports directly to the Director of Logistics &amp; IT. The Data Analyst is responsible for developing and supporting company-wide information reporting, support customer EDI onboarding and production, and assisting the Business Application Owners for Dynamics AX. Using Power BI and other reporting applications, the individual will quicly and accurately develop, administer and support data reports and dashboards. This position understands the fundamentals of SQL databases and; also, the nuance of visual presentation of data to non-technical customers. We see candidates who are highly motivated, value teamwor, and possess strong business process sills. At McLane Global we value honesty, integrity, and high ethical principles. Our expectation is that all team members value the same.
The Responsibilities:
Responsible for the production and support of management and operational reporting from Dynamix AX as well as other custom and pacage application databases that require reporting.
Assist and support to Dynamics AX Application Owner for AX system administration and release management planning/testing.
Provide application direction and release management for other peripheral applications such as Voxware, Vendor-specific shipping software portals, and customized Precision Forms configurations.
Collaborate with Application Owner and the Dynamics AX Architect to build and support data reports and dashboards while assisting in gathering requirements from end users and validating report integrity.
Operate, manage and support the EDI system integrated with Dynamics AX as the EDI Application Owner
Daily operate, monitor and support the functionality and data quality of customer portals including Custom 3PL customer portal for accuracy and reporting of data
Collaborate with all departments to improve data quality, process and reports
Learn the importance of company culture, policies, and safety procedures to develop and maintain a clean, safe, and productive worplace.
What You Bring:
Information Systems Degree and/or equivalent experience
Two years or more of Microsoft Dynamics AX experience
Two years or more of Electronic Data Interchange (EDI) nowledge and experience
Woring nowledge of SQL database and query reporting tools
Sills and experience with Power BI and other reporting tools within a predominantly Dynamics AX environment
Experience preferred in Voxware, PDF Editor, Bartender Label, Precision Forms, CargoWise, Internet Truc Stop (ITS), and shipping software ‚Äì FedEx, UPS, USPS
Adept at woring independently, but also in a team environment
Must be willing to travel up to 10%
McLane Global is a high energy and fast paced team environment. Our team wins every day, wee, month, and year. Come be a part of a dynamic and inspiring team. Looing for a fun internship, in a collaborative and supportive environment? Our interns gain real world, hands-on experience in the world of logistics and supply chain.
Local Candidates Only
Job Type: Full-time
Pay: 65,000.00 - 85,000.00 per year
Experience:
Electronic Data Interchange (EDI): 2 years (Required)
Microsoft Dynamics AX: 2 years (Required)
Bartender Label: 1 year (Preferred)
Precision Forms: 1 year (Preferred)
CargoWise: 1 year (Preferred)
Internet Truc Stop (ITS): 1 year (Preferred)
PDF Editor: 1 year (Preferred)
Voxware: 1 year (Preferred)
Location:
Houston, TX 77090 (Required)
Language:
English (Required)
Wor authorization:
United States (Required)
Application Question:
Are you able to wor in the United States without employer visa sponsorship?
Benefits:
Health insurance
Dental insurance
Vision insurance
Retirement plan
Paid time off
This Company Describes Its Culture as:
Detail-oriented -- quality and precision-focused
People-oriented -- supportive and fairness-focused
Team-oriented -- cooperative and collaborative
Schedule:
Monday to Friday
On call
Other
Wor Remotely:
No</t>
  </si>
  <si>
    <t>Search ResultsPreviousNextAbout-HGACClose MenuHouston-Galveston Area CouncilAbout H-GACFinancial ReportsH-GAC BylawsH-GAC Contact InformationStaff RosterProgram Staff ContactAdvisory CommitteesAgendasBoard of DirectorsCalendarCareersH-GAC Contact FormH-GAC EventsH-GAC News &amp; MediaOpen RecordsRegional DirectoryRFP / RFQHouston-Galveston Area CouncilResidentsBusinessGovernmentSearchH-GAC Job ListingDescriptionJob Title: Data AnalystJob ID: CE14054Full/Part Time: Full TimeRegular/Temporary: RegularHouston-Galveston Area Council OverviewHome to more than 7 million people, the Houston-Galveston region is one of the fastest growing and most diverse regions in the country. Maing sure the region remains one of the nation's leading places to live, wor, and prosper doesn't just happen-it taes planning and partnerships.The Houston-Galveston Area Council serves as a forum where the region's leaders and decision-maers come together to address local and regional issues related to transportation, the environment, public safety, aging, community planning, worforce training, and economic development. To support these efforts, the Houston-Galveston Area Council employs a robust team whose members are highly qualified, resourceful, and passionate about enhancing the region's quality of life.If you are looing for a career where you can help mae a difference in urban, suburban, and rural communities, the Houston-Galveston Area Council has exciting opportunities for you. Learn more about why the Houston-Galveston Area Council is the right place for you to learn, grow, and excel.OpportunityH-GAC's Community &amp; Environmental Socio-Economic team has an exciting opportunity for a Data Analyst. H-GAC's Socio-Economic Modeling program produces a regional growth forecast, an essential tool used by local governments in transportation and other long-range planning. The program conducts the ongoing collection and analysis of employment, population, and land use data, and provides tools for local governments to access US Census Data.In this role, you will be responsible for developing and managing regional growth forecasting models with large data sets from various sources. The Data Analyst will provide complex analytical support and serve as a point of contact for internal and external requests for data. Quality control to ensure the accuracy and integrity of data and providing innovative solutions to improve forecasting efforts is an integral part of this job. Strong experience reading and writing SAS code for data processing and management is crucial for success in this role.RequirementsThe successful candidate will have at a minimum:Bachelor's degree in Economics, Sociology, Planning, Statistics or a related field of study.Three (3)-Five (5) years of experience in data frames, data set designs, maintaining large volumes of data, producing forecasting models and reporting.Master's thesis, doctoral dissertation or research wor relevant to this position may substitute for some wor experience.Experience in reading and writing SAS code for data processing and management.Strong bacground in demographic and economic theory and models.Exposure and understanding of various theories, principles and presentation techniques.Preferred qualifications include:Five (5)-Eight (8) years of experience in a previous data analytics role.Strong hands on experience in BASE SAS, SAS SQL, and SAS MACRO.Proven experience with population, employment and land use forecast modeling.Apply online via: https://h-gac.com/careersH-GAC is an equal opportunity/AA employer. All qualified applicants will receive consideration for employment without regard to race, color, religion, gender, national origin, or protected veteran status.Are you a returning applicant?Previous Applicants:Email:Password:If you do not remember your password clic here .Bac to Search ResultsNew SearchH-GAC CareersEmployee BenefitsJob ListingsCareersLegal DisclaimerPrivacy PolicySite FeedbacIntranet¬©2020Houston-Galveston Area Council</t>
  </si>
  <si>
    <t>Overview
Data Analyst &amp; Healthcare Analytics
Location: Pearland Administrative Office
Department: S Plan Advantage- Health Care Finance
Job Type: Full Time
COMPANY PROFILE
elsey-Seybold Clinic. Changing the way health cares.
elsey-Seybold Clinic is Houston's premier multispecialty group practice, founded in 1949 by Dr. Mavis elsey. With more than 21 clinic locations and more than 400 physicians, 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
JOB SUMMARY
The Healthcare Finance (HCF) department exists to monitor and improve the financial performance of elsey-Seybold's product lines and health plans. The HCF Analytics team is a customer service-focused department providing consultation to the S executive team as well as to select operational and functional departments. The HCF Analytics team wors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silled, motivated and inquisitive individuals that deliver complex analysis of financial and utilization data to support revenue enhancement and identify cost savings opportunities. The Analyst II provides financial data, reporting and other actionable information to the HCF Management Team and other departments regarding the business units, process, products and/or service lines as directed by the manager. The Analyst II is able to independently identify areas requiring additional investigation and perform analyses with less guidance than more junior analysts. Responsibilities related to this position include:
Creating/producing financial reports, analysis and financial reconciliations required to understand the ey drivers of the relevant business unit or service line.
Helping to develop the systems and processes that are the foundation for reporting and analysis.
Providing analytical support to internal customers including the Central Business Office, Pharmacy Services, Business Planning, Accounting, Managed Care Contracting, Claims, Mareting, and Utilization Management departments and partnering with the Business Intelligence team to automate and improve reporting.
Discussing findings with internal customers.
Acting as a subject matter and technical resource for more junior analysts.
EDUCATION REQUIREMENTS &amp; EXPERIENCE REQUIREMENTS
(A = basics; B = preferred)
Education
A.
Bachelor's Degree in Finance, Economics, Mathematics, Healthcare Administration, or related field; or Associate's Degree with equivalent wor experience
B.
Experience
A.
3-5 years of experience in data analysis, decision support, medical economics, healthcare informatics, or managed healthcare or equivalent combination of education and experience to demonstrate ability to succeed in healthcare analytics
Demonstrated initiative and problem solving sills
Demonstrated analytical/modeling sills with ability to convert raw data into actionable business insights
B.
Demonstrated ability to analyze and report on business units, products or service lines
Experience in the healthcare industry with understanding of data in healthcare organizations (including claims data, ICD10, Medicare Advantage, Health Insurance Maretplace, capitated payment models)
Licenses
A.
B.
Special Sills
A.
Advanced proficiency in Microsoft Excel
Basic nowledge of Microsoft Power Point and Microsoft Word
Experience with SQL or other programming tools (including Visual
B.
Experience writing, debugging and documenting complex queries against relational databases
Experience with Statistical Software (including SAS, R, Minitab, SPSS)
Other
A.
B.
WORING ENVIRONMENT
Office</t>
  </si>
  <si>
    <t>elsey-Seybold Medical Group
3.6</t>
  </si>
  <si>
    <t>Data Analysts, Stafford, TX: Analyze, architect, design &amp; dev data warehouse &amp; BI Reporting solutions using Microsoft BI Stac including SQL Server, Oracle, SSIS, SSRS, SSAS(MDX &amp; DAX) and Power BI. Convert functional reqs to high &amp; low level design documents. Bach degree or foreign equiv degree in Info Sys, Comp Sci or related+ 24 mos rel exp. 2 years of experience developing data warehousing, BI projects, w/Power BI, in SSPS Statistics &amp; Rapid Minor. Microsoft SQL Server Certification is required. Travel/relocate to various unanticipated locations.
Send res to Pareto Systems LLC
4434 Bluebonnet Dr, Ste 158, Stafford, TX 77477.</t>
  </si>
  <si>
    <t>Arthur Lawrence is urgently looing for a Business Analyst Data Governance for a client in Houston, TX. indly review the job requirements below. Your immediate application will enable us to place you successfully. Must-Have(s) 5+ years of experience woring as a Business Analyst in the domain of Data Governance 5+ years of experience with Informatica Data Governance (Axon), EDC, IDQ, MDM Hands-on experience with data quality tools for data profiling, identity resolution cleansing Ability to configure AXON EDC including Business glossaries, dashboards, search, Axon maps, policies, and databases Solid understanding and hands-on experience with data governance principles, data management, data collection, analysis, and interpretation Nice to Have(s) Bachelor s degree in Business Finance, Accounting, or Management Information System Informatica certification is highly preferred Interested candidates can directly contact Ruhail at resumearthurlawrence.net or by dialing (281) 768-2715 About Us Arthur Lawrence is a management and technology consulting firm providing enterprise-wide business transformation and business applications implementation services. Our in-depth technical nowledge and broad experience of woring with world-class companies enables organizations to leverage our capabilities in developing winning strategies and cost-effective solutions. We are an UN Women Empowerment Principle Signatory and are certified from National Minority Supplier Development Council. Acnowledgements from Industry Peers Winner of Entrepreneur 360 Award (2019) IAOP Award Raned in top 100 internationally Arthur Lawrence raned within the Inc 5000 twice in 2016 and 2017 as one of the fastest growing companies of America. Named one of the top ten fastest growing businesses in Houston in 2016. Raned 25th in the HBJ s Fast 100 Private Companies Award in 2017.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For more information, visit</t>
  </si>
  <si>
    <t>Research emerging tech. Find new trends. Create amazing content.
If you are interested in following the growth of the Houston tech economy and pacaging those insights into readable and understandable research content, then eep reading.
The role you'll play:
As HX's BI Manager, you will be given the opportunity to produce digestible and actionable insights into the emerging technologies and the maret trends of tomorrow. In this role you will help influence city-wide programming, policy, and initiatives to accelerate the growth of our ecosystem.
Encouraged to apply: Candidates with startup experience or those who exhibit a hunger to learn and grow their domain nowledge. Brownie points for candidates with experience (tangentially or otherwise) in Venture Capital.
About the BI Team:
Woring on BI efforts at Houston Exponential is lie having a front row seat to the future of Houston. There is no team quite lie ours anywhere, inside or outside of tech. It's a unique opportunity to both wor at an agile, exciting startup and spend your day analyzing the technologies, startups, funding data and maret trends of tomorrow in the local Houston landscape. To do so, you will have full access to millions of data points across multiple platforms. You will be surrounded by some of the most curious and driven people you will ever meet and held up to the highest standards every day. Our team members come from bacgrounds as diverse as VC, consulting, economic development, product management, and medical research. Each member of the team has a voice in the development of strategic initiatives and are encouraged to do so!
Your main tass:
Manage a small data team to provide oversight and management of a proprietary database.
Write data-driven research and reports that combine our proprietary data with outside data sets to identify ey trends and analyze the momentum of startups, large enterprises, investors, and startup development organizations
Assist with internal reports and dashboards.
Understand and develop forward-looing analyses and insights for top industrial areas.
Develop and give presentations to discuss trends and needs
Support PR requests with data and category nowledge
Must be passionate and nowledgeable about technology and related disciplines such as venture capital and M&amp;A
What you bring to the table:
You consider yourself to have high EQ, are intrinsically curious, and are not afraid to challenge data points in order to drive to the right answers.
Must be a startup / tech gee passionate about all things tech
Ability to synthesize data and develop meaningful conclusions and predictive insights
Strong communication/presentation sills and leadership abilities. You should feel comfortable speaing to staeholders as an authority on the business and the category
Ability to multi-tas and manage the details while eeping an eye on the big picture
Strong MS Excel and Powerpoint sills
Experience with relational databases and dashboarding technologies such as Chart.io or Power BI
What Houston Exponential is All About:
Houston is at an inflection point emerging as one of the nation's ey technology innovation hubs. Houston Exponential (HX) plays a pivotal role in that success. HX is an independent 501c3 nonprofit that wors to accelerate the growth of Houston's rapidly expanding technology innovation ecosystem.
We now that diversity maes for the best problem-solving and creative thining. We are dedicated to adding new perspectives to the team and encourage everyone to apply if your experience is close to what we are looing for.
Equal Opportunity Employer: HX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t>
  </si>
  <si>
    <t>Job Title: Data Analyst
Job ID: CE14054
Full/Part Time: Full Time
Regular/Temporary: Regular
Houston-Galveston Area Council Overview
Home to more than 7 million people, the Houston-Galveston region is one of the fastest growing and most diverse regions in the country. Maing sure the region remains one of the nation‚Äôs leading places to live, wor, and prosper doesn‚Äôt just happen‚Äîit taes planning and partnerships.
The Houston-Galveston Area Council serves as a forum where the region‚Äôs leaders and decision-maers come together to address local and regional issues related to transportation, the environment, public safety, aging, community planning, worforce training, and economic development. To support these efforts, the Houston-Galveston Area Council employs a robust team whose members are highly qualified, resourceful, and passionate about enhancing the region‚Äôs quality of life.
If you are looing for a career where you can help mae a difference in urban, suburban, and rural communities, the Houston-Galveston Area Council has exciting opportunities for you. Learn more about why the Houston-Galveston Area Council is the right place for you to learn, grow, and excel.
Opportunity
H-GAC‚Äôs Community &amp; Environmental Socio-Economic team has an exciting opportunity for a Data Analyst. H-GAC‚Äôs Socio-Economic Modeling program produces a regional growth forecast, an essential tool used by local governments in transportation and other long-range planning. The program conducts the ongoing collection and analysis of employment, population, and land use data, and provides tools for local governments to access US Census Data.
In this role, you will be responsible for developing and managing regional growth forecasting models with large data sets from various sources. The Data Analyst will provide complex analytical support and serve as a point of contact for internal and external requests for data. Quality control to ensure the accuracy and integrity of data and providing innovative solutions to improve forecasting efforts is an integral part of this job. Strong experience reading and writing SAS code for data processing and management is crucial for success in this role.
Requirements
The successful candidate will have at a minimum:
Bachelor‚Äôs degree in Economics, Sociology, Planning, Statistics or a related field of study.
Three (3)-Five (5) years of experience in data frames, data set designs, maintaining large volumes of data, producing forecasting models and reporting.
Master‚Äôs thesis, doctoral dissertation or research wor relevant to this position may substitute for some wor experience.
Experience in reading and writing SAS code for data processing and management.
Strong bacground in demographic and economic theory and models.
Exposure and understanding of various theories, principles and presentation techniques.
Preferred qualifications include:
Five (5)-Eight (8) years of experience in a previous data analytics role.
Strong hands on experience in BASE SAS, SAS SQL, and SAS MACRO.
Proven experience with population, employment and land use forecast modeling.
Apply online via: https://h-gac.com/careers
H-GAC is an equal opportunity/AA employer. All qualified applicants will receive consideration for employment without regard to race, color, religion, gender, national origin, or protected veteran status.</t>
  </si>
  <si>
    <t>Description
ROSEN USA, based in Houston, TX sees to employ an In-Line Inspection ‚Äì Data Analyst.
Requirements
Responsibilities:
Through the performance of daily tass, and in cooperation with other department process functions, execute all aspects of the L1 XYZ Analysis process per ROSEN policies and procedures.
Receive pipeline DGPS data from ROSEN Sub-processes, chec for quality and quantity using ROSEN proprietary software, procedures, and specifications.
Perform reference and marer setup through correlation of XYZ data.
Perform navigation to create pipeline maps.
Wor with ROSEN Sub-processes to write final quality statements.
Qualifications or Sills:
A two - year degree in a technical discipline or equivalent wor experience in a related area is preferred.
Satisfactory completion of the required training and experience as required by ANSI/ASNT ILI-PQ-2005 per applicable technology.
GIS, ArcGIS and Google Earth nowledge preferred
Intermediate Microsoft Office sills, particularly Microsoft Word and Excel.
Excellent interpersonal sills ‚Äì ability to wor well within a team environment.
Excellent troubleshooting sills.
Strong communication sills ‚Äì both written and verbal.
Strong analytical and interpretive sills.
Detail oriented/organizational sills required.
Ability to grasp new concepts quicly and easily.
Our Offer
Local Houston area applicants only, relocation and/or sponsorship not available.
No agency solicitations or referrals please.</t>
  </si>
  <si>
    <t>See notes for additional details.
Beyond Outsourcing... This is OneSourcing... EAG OneSource (1Source) is a dynamic and growing IT and Bac Office Outsourcing firm focused on driving customer success. As an EAG OneSource team member, you will leverage your customer service, management and technical experience while driving continuous value both for your clients and 1Source. Gain the satisfaction of nowing that you are creating an immediate and positive impact for your customers on a daily basis by joining the talented and driven team of E&amp;P professionals at 1Source!
EAG OneSource is currently seeing a Data and Reporting Analyst with strong Spotfire, Power BI and SQL experience.
As a Data &amp; Reporting Analyst, you can expect to: " Manage the full life cycle of assigned projects, including research, data mining, data analytics, design, development, testing, implementation, and documentation " Conduct in-depth interviews with subject matter experts to fully understand the requirements, document business needs and convert them to technical specifications " Create reports, dashboards, and other visualizations using Spotfire, Microsoft technologies (SQL, SSAS, SSRS, Power BI) and other BI platforms " Provide accurate wor estimates " Troubleshoot existing issues and provide solutions for both simple and complex reports " Verify data integrity and report accuracy ensuring client satisfaction " Respond directly to support issues and service requests " Assist in identifying trends in Business Intelligence and staying at the forefront of technology " Provide exceptional client service while building relationships with clients and internal team members " Other duties as assigned
Position Requirements " Bachelor's Degree " 2+ experience in data analytics, experience in the oil and gas industry is preferred " 2+ years of Power BI experience " 2+ years of Spotfire experience " Advanced nowledge of SQL " Custom report writing proficiency in SSRS " Tableau, Alteryx, or Qli experience a plus " Land, Accounting ERP bac-end nowledge or experience a plus " Exceptional Time Management sills " Ability to independently lead analytic efforts requiring minimal supervision " Strong attention to detail, excellent organization sills, and ability to manage multiple projects under tight deadlines " Analytical mind with a problem-solving aptitude " Exceptional quality assurance, processes and execution
" Strong and effective inter-personal and communication sills and the ability to interface professionally with a diverse group of clients, including management and senior level executives " Ability to identify opportunities, produce code and present solutions in a timely/fast-paced manner " Entrepreneurial spirit and self-motivated " Aptitude to learn new technology, products and concepts " Strong in all major Microsoft Office product (Word, Power Point, Excel) and Microsoft Visio " Must be based in Houston " Must be eligible to wor for ANY employer in the United States; we are unable to sponsor H1B applicants at this time
Compensation " Competitive salary, commensurate with experience. " Comprehensive benefits pacage including: o Medical o Dental o Vision o 401()
Get Started Today Explore your opportunity to become a Data and Reporting Analyst at EAG 1Source. Apply online or email your questions to recruiting@eag1Source.com.
About EAG OneSource EAG is an IT and Bac Office Outsourcing firm headquartered in Houston, TX. We focus on serving the upstream energy marets. Our mission is to deliver cost-effective business solutions to the oil and gas industry while providing a challenging and fulfilling experience to our employees. We see individuals who enjoy expanding their nowledge of the oil and gas industry and related technologies, woring as part of a team and participating in complex projects.
People are EAG OneSource's most valuable asset. We offer a competitive and comprehensive salary and benefits pacage to all employees, and invest in employee professional growth by providing a variety of educational and training opportunities.</t>
  </si>
  <si>
    <t>Position Type :
Full time
Type Of Hire :
Experienced (relevant combo of wor and education)
Education Desired :
Bachelor of Business Administration
Travel Percentage :
0%
Job Description
Are you curious, motivated, and forward-thining? At FIS youll have the opportunity to wor on some of the most challenging and relevant issues in financial services and technology. Our talented people empower us, and we believe in being part of a team that is open, collaborative, entrepreneurial, passionate and above all fun.
What You Will Be Doing
Preparing daily reconciliation of cash transactions
Managing large volumes of transactions and monitoring account balances
Actively research discrepancies with various agents and clients
Liaison with counterparts to ensure accuracy of transaction flow and follow up on outstanding issues
Proactively and effectively communicate with clients, as needed
Process and reconcile data in various systems
Actively monitor securities settlement process and initiate resolution within scope of authority, as needed
Assist in monthly report preparation
What You Bring:
Excellent analytical and problem-solving sills
Strong verbal and written communication sills
Excellent attention to detail
Independent judgment and multi-tas oriented
Minimum 0-3 years experience in Accounting, Finance or related field
What We Offer You
The chance to wor on some of the most challenging, relevant issues in financial services &amp; technology
Time to support charities and give bac in your community
A fantastic range of benefits designed to help support your lifestyle and well-being
A broad range of professional education and personal development opportunities
A wor environment built on collaboration, flexibility and respect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t>
  </si>
  <si>
    <t>Fiserv, First Data, Jac Henry &amp; Associates</t>
  </si>
  <si>
    <t>My client is looing for a Business Analyst (Data Integration/Salesforce) to join their growing team!
Title: Business Analyst (Data Integration/Salesforce)
Location: Remote
Type: 6+ month contract
Our client is looing for an Salesforce Business Analyst to help them with the following initiatives:
Must Haves:
Experience integrations between Salesforce and other systems is very ey. Solid understanding of data systems, including data relationships and data modeling with the ability to learn and understand various data environments. End to end implementation experience, systems development, implementation, integration experience, including between different business systems as well as woring with integration tools, QA testing, system design and analysis, project management, conducting training, strong analytical sills and communication sills.
Job Summary:
Conducts business process analysis, detailed requirement gathering, document user stories, prioritize baclog and preliminary cost/benefit analyses in an effort to align information technology solutions with business initiatives.
II. Essential Duties and Responsibilities include the following. To perform this job successfully, an individual must be able to perform the assigned essential duties satisfactorily. Other minor duties may be assigned and duties may vary by department.
" Possess a fundamental understanding of end-to-end customer experience integration and dependencies.
" Wors in an Agile environment and continuously reviews the business needs, refines priorities, outlines milestones and deliverables, and identifies opportunities and riss.
" Develops, owns, and executes product roadmap.
" Translates product roadmap features into well-defined product requirements including features, epics, user stories, and acceptance test criteria.
" Prioritizes and maintains the sprint baclog for assigned products, balancing the requirements of staeholders.
" Wor collaboratively with team members to design a solution that will meet business requirements and fulfill user stories
" Acts as a liaison between technical staff and business owners.
" Collaborate with developers to test and verify that solutions will meet the business requirements
" Participate in ey meetings including discovery sessions, sprint demos, user acceptance testing, and end user training
Please send resumes to Felix.Fermin@mondo.com</t>
  </si>
  <si>
    <t>SUMMARY
Reporting to the Chief Human Resources Officer, the Compensation and HR Data Analyst will be the driving force in establishing a global Compensation benchmaring system, and for developing/providing valuable People Analytics reports and insight to HR leadership and company management.
The primary components of the role are:
Research job requirements and evaluate job levels and compensation to ensure the company is competitive in the areas of total compensation. This role will be responsible for conducting compensation analysis both periodically and for ad hoc requests due to hiring/recruiting activity as well as promotions and internal comparisons.
Focus in the first 6 months is developing and building a company-wide (multi-country) job grading system with mapping to Radford survey data.
Compile analyze and distribute ey People metrics which help optimize recruiting and HR efforts and drive improvements in the Employee Experience at Avetta.
Build new opportunities to maximize the value of People Analytics and reporting.
ESSENTIAL DUTIES AND RESPONSIBILITIES:
Wors with regional HR and management to establish standards for reviewing/gathering/documenting job information including required sills and behavioral competencies for each position in the organization; ensuring description accurately reflects the wor being performed and the value created by incumbents.
Establish job equivalencies/grades.
Benchmars jobs against Radford survey data and other maret intelligence to determine competitive compensation ranges for each position.
Prepares and maintains job grades and compensation scales.
Collects and compiles People metrics and data from a variety of sources, including ADP Worforce Now, internal surveys, onboarding &amp; exit interviews, employment records, government labor statistics, competitor's practices, and other sources.
Analyzes data and statistics for trends and patterns with attention to recruitment, hiring practices, motivation/engagement, and turnover.
MINIMUM QUALIFICATIONS:
At least two years of experience in related areas such as job classification and compensation analysis.
Bachelor's degree in Human Resources, Business Administration, or related field required. (4+ years direct HR Data Analyst experience can be considered in lieu of degree)
nowledge of quantitative and qualitative research methods.
nowledge of human resource laws, regulations, and best practices.
Data Analysis.
Previous experience with ADP Worforce Now is beneficial, but not required.
Advanced/Expert level MS Excel; proficient in MS PowerPoint.
Capacity and capability to quicly learn the organization's HRIS, payroll, and similar employee management software.
Detail-oriented who can wor autonomously exercising initiative and follow-through.
Able to exhibit a high level of confidentiality and personal integrity.
Powered by JazzHR</t>
  </si>
  <si>
    <t>Enable AI based identification and fix Data Quality issues
Assist with DQ strategy development, process design, high-level DQ use case requirements, and implementation.
Champion DQ practices throughout the enterprise by building/maintaining relationships with staeholders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 with Data Modelers to ensure DQ requirements are factored into data model designs
Setup Data Quality Management processes across Data landscape in-scope.</t>
  </si>
  <si>
    <t xml:space="preserve">47-76 </t>
  </si>
  <si>
    <t>Role: Data Quality Analyst
Location: Houston TX
Duration: 12+ Months Contract
Enable AI based identification and fix Data Quality issues
Assist with DQ strategy development, process design, high-level DQ use case requirements, and implementation.
Champion DQ practices throughout the enterprise by building/maintaining relationships with staeholders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 with Data Modelers to ensure DQ requirements are factored into data model designs.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</si>
  <si>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AdTmuEFqP5</t>
  </si>
  <si>
    <t>Job Description
Job Title: Data Warehouse Analyst III
Design, develop, test, maintain, and support batch applications using Oracle PL/SQL for Retail Commissions and Amortization.
Essential Duties/Responsibilities:
‚Ä¢ Develop Oracle PL/SQL pacages, stored procedures, functions, objects, tables, views, synonyms based on requirements.
‚Ä¢ Unit test, System test, Integration test, and Parallel test of the Oracle PL/SQL code.
‚Ä¢ Optimize code by following performance tuning techniques considering limitations of current environment.
‚Ä¢ Use Oracle Analytical functions, merge statements, with clause, oracle partitioning, job logging, exception handling, performance tuning and so on in the Oracle PL/SQL code.
‚Ä¢ Use analytics sills to troubleshoot and resolve problems quicly
‚Ä¢ Wor with Team Lead and other members of the Commissions IT team to understand requirements, identify source data, understand the source tables and relationships, adhere to consistent coding standards, do code reviews, and provide daily status updates.
‚Ä¢ Wor with the Commissions Project team to understand the reporting requirements for each worstream and build, test, and UAT according to their expectations.
‚Ä¢ Wor effectively in a team environment. Develop strong woring relationship with members of Commissions IT team, Commissions Project team, Project Management team, and Business.
‚Ä¢ Get familiarized with the ServiceNow ticeting system for opening, handling, and closing ticets and change requests.
‚Ä¢ Experienced in any source code versioning tool
‚Ä¢ Follow SOX procedures for code deployment.
‚Ä¢ Create ControlM job documents and wor with ControlM to get them created and scheduled.
‚Ä¢ Monitor batch processes daily/weely/monthly and resolve job failures as quicly as possible. Wor with ControlM group on re-run/re-start instructions. Willingness to perform this off hours during weedays and weeends.
‚Ä¢ Provide production support of the application and satisfy requests for data updates, ad-hoc reports or minor enhancements.
‚Ä¢ Communicate status and escalate issues or delays that would impact deadline as early in the process as possible.
Education:
Bachelor‚Äôs degree in computer science, software engineering or relevant business discipline from an accredited four-year college or university or equivalent wor experience.
Experience:
Experience including but not limited to
15+ years of experience in Software development
10+ years of experience in Oracle 10g or 11g
10+ years of experience in Oracle PL/SQL development
3+ years of experience in a Data Warehouse environment
Strong Analytical sills
Troubleshooting sills
o Team Player
Additional sills:
‚Ä¢ Flexibility, Dedication, Consistency, Integrity, and Enthusiasm a must.
‚Ä¢ Excellent verbal and written communication sills are required in order to interact with other team members, Team Lead, End user, Business, Project Manager, and other teams.
Location = Houston, TX (downtown, no paring provided)
Rate = 55 - 74 on a W2 contract
Length = 6+ Months (Possible extension or hire for the right candidate)
Must be able to wor on a W2</t>
  </si>
  <si>
    <t>The Data Analyst will analyze large amounts of data, expose and measure the current performance of Operations, find and quantify opportunities for improvement, dive deep into existing data to root cause unexpected performance, build metrics, business cases, and standard reports around ey business staeholder initiatives. The Data Analyst will support Operations to produce and deliver continuous improvement through rigorous analysis to drive critical organizational decisions.
The ideal candidate must:
Be an advanced user of data querying tools, and an expert at synthesizing and communicating insights and recommendations to audiences of varying levels of technical sophistication
Be highly analytical, have an extremely high level of customer focus and passion for process improvement, and demonstrate the ability to execute the required sills, influence, educate, and drive results in a fast paced, ambiguous environment
Required Sills
Translate business questions and concerns into specific quantitative questions that can be answered with available data using sound methodologies. In cases where questions cannot be answered with available data, wor with engineers to produce the required data
Develop, launch and manage in-depth PI's, dashboards and reports for all team functions at both management and individual level
Perform data validation to ensure accuracy and appropriateness of operational activities related to existing business processes or new implementation projects.
Tracing and evaluating changes and updates to source production system changes after release
Data visualization ‚Äì design and develop Tableau dashboards to support ongoing business need
Retrieve, synthesize, and present critical data in a format that is immediately useful to answering specific questions or improving system performance.
Required Experience
GENERAL QUALIFICATIONS
Bachelor‚Äôs degree in Statistics, Economics, Math, Finance, Engineering, Computer Science or a related quantitative field
At least 4 years of experience and high levels of proficiency in SQL, and query optimization
Strong experience with automated self-service reporting tools (e.g. Tableau)
nowledge of data modeling and advance visualization tools (MS Power BI, Tableau, MS Access) experience
At least 4 years of experience articulating business questions and using quantitative techniques and driving insights for business
Ability to operate successfully and independently in a fast-paced environment
Self-starter, possess high aptitude to accept complex assignments, analyze problems, provide effective solutions and lead project implementation
PREFERRED QUALIFICATIONS
Master‚Äôs degree in Statistics, Applied Mathematics, Operations Research, Economics or a related quantitative field.
5+ years‚Äô experience with 2+ years Analytics and Process Improvement-related initiatives
Intermediate to Advanced nowledge of relational databases and ability to independently extract data using multiple tables, joins, and various complex data manipulation query logic statements.
Experience leading small to medium sized projects involving complex data sets and high variability
Ability to aggregate complex data in a clear and consistent manner, experience in generating regular service performance reports for the senior management
Job Location
Houston, US-TX</t>
  </si>
  <si>
    <t>Job description
Tittle: Data Quality Analyst
wor location - Houston TX
Client: AIG
Setup Data Quality Management processes across Data landscape in-scope.
Enable AI based identification and fix Data Quality issues
Assist with DQ strategy development, process design, high-level DQ use case requirements, and implementation.
Champion DQ practices throughout the enterprise by building/maintaining relationships with staeholders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 with Data Modelers to ensure DQ requirements are factored into data model designs</t>
  </si>
  <si>
    <t>Master Data Management (MDM) Data Analyst Houston, TX 6 Month Contract 45 an hour on a W2 W2 Only The Master Data Management (MDM) Data Analyst will wor closely with the Solution Architect and will be responsible for the development, management, coordination and maintenance of master data architecture, practices, procedures, reporting, analysis and execution. The individual will coordinate and collaborate with all functional areas to ensure effective and accurate processing of master data details and ensure strict governance of master data activities in accordance with documented procedures Responsibilities sect Create and maintain documentation of Master Data processes for all domains sect Interact with various domains, vendortool SMEs and other internal departments on a regular basis sect Reports on monthly ey metrics, and ad-hoc reporting nerds sect Analyzes and applies appropriate data review processes to audit and cleanse master data sets including duplicate records and compliance with naming and address standards sect Assist with ad-hoc reporting needs from business users sect Analyze Customer, Vendor, and Material requests that are received for validity, proper approvals, documentation, and duplication. Communicate with requestor if any additional information is required. Advise and train sales administration, customer service, and other employees on the processes and procedures for Customer creation requests sect Perform complex analyses (analytical, quantitative and qualitative) sect Build solutions as needed sect Full lifecycle implementation experience sect nowledge of end-to-end MDM development process sect Coordinate and perform assigned day to day tass for the creation, maintenance and data quality of master data including customer, vendor, employee, material and profile records while verifying input accuracy in accordance with written and controlled MDM procedures sect Create, maintain and verify North America customer and vendor records, as well as employee grades sect Security and User access controls monitoring sect Audit and verify incoming information to ensure accuracy and completeness prior to processing into production systems while tracing and maintaining all bacup copies in an organized fashion sect Analyzes, monitors and answers email questions that come through the group inbox and shares responsibility with team members for problem resolution Qualifications sect Bachelor's degree or equivalent combination of education and experience sect Bachelor's degree in information science, data management, computer science or related field preferred sect Six or more years of experience in data analysis or computer programming sect Experience woring with industry standards, regulations, and guidelines in database warehousing and other relevant systems sect Experience woring with company hardware and software products to mae sound financial recommendations sect Experience woring with information security practices and available security software pacages sect Experience woring with domain structures, user authentication, and digital signatures sect Experience woring with relational databases Preferred sect Ensure master data integrity in ey systems as well as maintaining the processes to the data quality sect Identify areas for data quality improvements and help to resolve data quality problems through the appropriate choice of error detection and correction, process control and improvement, or process design strategies sect Ensures quality of master data in ey systems, as well as development and documentation of processes with other functional data owners to support ongoing maintenance and data integrity sect Good personal computer and business solutions software sills sect Good communication sills to communicate with customers, team members, external data providers, and management sect Good sills in data administration, design, and architecture sect Good analytical and problem-solving sills sect Ability to wor independently and as part of a team</t>
  </si>
  <si>
    <t>Shift Type
Job Title
Data Analyst (LiDar, Ortho/Imagery)
Education
Bachelor's Degree
Location
Houston - Houston, TX 77032 US (Primary)
Career Level
Experienced (Non-Manager)
Category
GIS Analytics
Date Needed By
Job Type
Full-time
Travel
Job Description
Position Summary
The Data Analyst is responsible for the analysis of remotely sensed data, including but not limited to LiDAR and aerial photography from all types of sensors which could include aerial, terrestrial and/or static platforms. The Data Analyst is responsible for the Quality Assurance /Quality Control of post-acquisition LiDAR data in preparation for final product generation
ey Accountabilities
LiDAR Analyst:
Feature coding - 2D/3D feature coding and or quality control of collected LiDAR data
Planimetric collection - Using CAD software to create vectors for mapping purposes
PLS‚ÄìCADD project and .ba file - creation of the final deliverables for clients
Experience using Microstation/PLS-CADD is desirable
Ortho/Imagery Analyst:
Preparation and processing of ortho imagery and associated deliverables
Preparation and processing of oblique imagery and associated deliverables
Quality Control of imagery prepared by others
Understanding of projections and datum transformations
Experience using Microstation/ESRI/Imagery processing software pacages
GIS Analyst:
Using internal GIS software prepare/review and process input GIS data to final products
Understanding of projections and datum transformations
Experience in ESRI software ey
Other:
Promotes and behaves in a fashion to support GeoDigital‚Äôs Cultural Pillars
Complies with company policies and procedures
Performs other tass as required
# of Hires Needed
1
Exemption Type
Hiring Manager
Job Requirements
Sills, Qualifications, and Competencies
Related wor experience
Post-secondary educational in Geography, GIS, Geomatics or other related discipline, or equivalent wor experience
High level of computer literacy
Wor Environment
Wors in a fast paced office environment with multiple priorities and competing demands; potential set-bacs in project completion due to internal or external issues, resourcing and re-allocation.
Regular office hours with some requirements for additional wor during busy times.
May wor for long periods reviewing data on computer.
Assets
Training and/or experience woring with PLS CADD
Experience woring in Utilities industries
Disclaimer
This job description is not designed to be a complete list of all activities required to be successful in the above position. GeoDigital retains the right to change or assign other activities to this position.
Wage Amount</t>
  </si>
  <si>
    <t>A ForeFlight Aircraft Data Analyst collects, analyzes and evaluates aircraft data (performance, weight &amp; balance and more). A person in this role will use various techniques and tools to capture aircraft data and create models which are applied within ForeFlight.
Great emphasis is placed on the ability to self-chec all wor and provide high quality and accurate results within ForeFlight‚Äôs Aircraft Data requirements and within a timely fashion. Deep nowledge of aircraft types, capabilities, and the aviation industry as a whole is beneficial.
Duties and Responsibilities
Wor independently to collect, analyze, evaluate and model aircraft flight planning performance and weight &amp; balance data from a variety of sources.
Maintain flight planning performance and weight &amp; balance databases for a library of aircraft.
Develop software tools to assist in aircraft modeling efforts and data quality control.
Assimilate customer feedbac for use as a benchmar in evaluating model accuracy.
Wor cooperatively with internal teams to assist and provide guidance and expertise with any aircraft data related issues.
Other duties as assigned by team lead &amp; manager.
Sills &amp; Requirements
Private pilot license required, Instrument rating a benefit
Deep nowledge of aircraft manuals (POH/AFM), associated performance and weight &amp; balance data, and procedures within, including reading, interpreting, and using technical/graphical charts and data.
Comfortable familiarity with aircraft performance, weight and balance and other aircraft data and associated concepts.
Uncompromising dedication to provide results with the highest accuracy
Strong spreadsheet sills (pivot table, use of advanced functions, VBA/Javascript).
Strong problem-solving and mathematical sills, especially in context of interpreting graphical and tabular data and how to model these data for use within algorithms.
Programming and git version control experience a big plus.
Python experience a plus.
Atlassian product nowledge, including Confluence, Bitbucet and JIRA, a plus.
Effective verbal and written communication sills.
Effective eyboard sills.
Professionalism, organization, time management sills.
Education/Experience
Requires a bachelor‚Äôs degree in area of specialty and 1-2 years of experience in the field or in a related field.</t>
  </si>
  <si>
    <t>‚Ä¢ 3 to 5 years of experience in the areas of Embedded Analytics (SAP Business Intelligence, data warehouse and analytical reporting) and at least 3 years in utilizing visualization tools in an SAP environment
‚Ä¢ Must be able to perform as the functional and technical SAP Analytics SME
‚Ä¢ Experience woring closely with client technical heads, business heads, and business analysts to understand and document business and technical requirements and constraints
‚Ä¢ Ability to wor on multiple tass/opportunities concurrently is required
‚Ä¢ Experience with advanced analytics such as predictive, AI, and machine learning is preferred
Candidates should be flexible / willing to wor across this delivery landscape which includes and not limited to Agile Applications Development, Support and Deployment.
Applicants for employment in the US must have valid wor authorization that does not now and/or will not in the future require sponsorship of a visa for employment authorization in the US by Capgemini.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server based databases in development and test environments including database software installation, database creation, performance and capacity design, bacup and recovery design, security design.
‚Ä¢ Qualifications: 3 ‚Äì 7 (2 years min relevant experience in the role) years experience, Bachelor‚Äôs Degree.
‚Ä¢ Should be proficient in Software Engineering Techniques, Software Engineering Architecture, Software Engineering Lifecycle and Data Management.
‚Ä¢ Should have progressing sills in Business Analysis, Business nowledge, Software Engineering Leadership, Architecture nowledge and Technical Solution Design.
Capgemini is an Equal Opportunity Employer encouraging diversity in the worplace.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 the following lin for more information on your rights as an Applicant - http://www.capgemini.com/resources/equal-employment-opportunity-is-the-law
About Capgemini
A global leader in consulting, technology services and digital transformation, Capgemini is at the forefront of innovation to address the entire breadth of clients‚Äô opportunities in the evolving world of cloud, digital and platforms. Building on its strong 50 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It is a multicultural company of 200,000 team members in more than 40 countries. The Group reported 2018 global revenues of EUR 13.2 billion.
Visit us at www.capgemini.com. People matter, results count.</t>
  </si>
  <si>
    <t>Are you interested in helping Texas create communities that are more resilient in the face of future disasters?‚ÄØJoin the ICF team and mae a difference! Our growing Disaster Management Division maes BIG things happen every day. ICF is seeing an Environmental Data Analyst to help the State of Texas‚ÄØmanage federal grants‚ÄØto carry out strategic and high-impact activities to mitigate disaster riss and reduce future losses in its communities.
ey Responsibilities:
Independently performing a variety of qualitative and quantitative analyses related to administration of Community Development Bloc Grant disaster recovery (CDBG-DR) and mitigation (CDBG-MIT) funds.
Retrieving, analyzing and interpreting a large volume of complex water resources data from a variety of sources, analyzing results and providing ongoing reports, including pipeline and status reports.
Performing quality control/ quality assurance on environmental datasets to ensure consistency and accuracy.
Identifying root causes of pipeline delays and proposing solutions.
Developing and implementing data collection systems, reports and other strategies that optimize efficiency and data quality.
Evaluating information and datasets to determine the ris of non-compliance.
Reviewing procedures and other documents to ensure consistency with processes, datasets, and measures from external sources.
Minimum Requirements
Bachelor‚Äôs degree in environmental science, environmental policy, public administration, or a related quantitative discipline.
Expert level nowledge of MS Excel (including the use of pivot tables and advanced formulas).
Preferred Qualifications
Ability to communicate complex quantitative analysis in a clear, precise, and actionable manner.
Sill in managing multiple projects and staeholder interests with timeliness, accuracy, and quality.
GIS experience.
Professional Sills
Excellent writing and presentation sills, with extensive experience writing both technical financial opinions and clear communications of financial principles to a non-financial audience
This job is a Section 3 eligible job opportunity. We encourage applications from individuals that are low income and/or living in Public Housing.
Woring at ICF
Woring at ICF means applying a passion for meaningful wor with intellectual rigor to help solve the leading issues of our day. Smart, compassionate, innovative, committed, ICF employees tacle unprecedented challenges to benefit people, businesses, and governments around the globe. We believe in collaboration, mutual respect, open communication, and opportunity for growth. If you‚Äôre seeing to mae a difference in the world, visit www.icf.com/careers to find your next career. ICF‚Äîtogether for tomorrow.
ICF is an equal opportunity employer that values diversity at all levels. (EOE ‚Äì Minorities/Females/ Protected Veterans Status/Disability Status/Sexual Orientation/Gender Identity)
Reasonable Accommodations are available for disabled veterans and applicants with disabilities in all phases of the application and employment process. To request an accommodation please email icfcareercenter@icf.com and we will be happy to assist. All information you provide will be ept confidential and will be used only to the extent required to provide needed reasonable accommodations. Read more about non-discrimination: EEO is the law and Pay Transparency Statement.
Woring at ICF
Woring at ICF means applying a passion for meaningful wor with intellectual rigor to help solve the leading issues of our day. Smart, compassionate, innovative, committed, ICF employees tacle unprecedented challenges to benefit people, businesses, and governments around the globe. We believe in collaboration, mutual respect, open communication, and opportunity for growth. If you‚Äôre seeing to mae a difference in the world, visit www.icf.com/careers to find your next career. ICF‚Äîtogether for tomorrow.
ICF is an equal opportunity employer that values diversity at all levels. (EOE ‚Äì Minorities/Females/ Protected Veterans Status/Disability Status/Sexual Orientation/Gender Identity). For more information, please read our EEO &amp; AA policy.
Reasonable Accommodations are available for disabled veterans and applicants with disabilities in all phases of the application and employment process. To request an accommodation please email icfcareercenter@icf.com and we will be happy to assist. All information you provide will be ept confidential and will be used only to the extent required to provide needed reasonable accommodations. Read more about non-discrimination: EEO is the law and Pay Transparency Statement.
Texas Remote Office (TX99)</t>
  </si>
  <si>
    <t>We are seeing a talented Data Analyst Manager to join our highly motivated and innovative Data Engineering team. You will manage the processes and people responsible for our client's foundational data environment, including activities related to data ingestion, cleansing, transformation and quality.
Responsibilities:
Develops and leads a team of analysts with the sills, capabilities, and passion necessary to successfully drive and sustain a data focused culture
Develops and implements quality controls and departmental standards to ensure uninterrupted day-to-day data operations
Defines, develops and provides insights, metrics and analysis to drive the decision-maing process that supports our client's business operations
Partners with internal Business Partners to understand business needs and define future data requirements
Facilities a data-driven, statistical approach to problem solving, including gathering, analyzing and reporting data
Leads and executes process and data improvement projects
Focuses on automation and utilizing technology to provide repeatable solutions
Basic Qualifications:
A bachelor's degree in an analytical or technical discipline with a strong academic record
5+ years of analyst experience obtained through progressive analytical and operational wor experience
3+ years of direct leadership experience
Experience in both UNIX/LINUX and Windows environments
Experience with SQL and woring with a relational database system, such as Microsoft SQL Server
Proven problem-solving and analytical abilities including pattern detection, root cause analysis, and issue resolution
Strong communication sills
Able to wor in an evolving and fast-paced environment and adjust to multiple priorities and timelines
Preferred Qualifications:
Financial domain experience in a trading environment
Database/ETL experience
Experience with Python (and/or Java)
Experience documenting business processes and worflows
An understanding of how to design and develop effective data quality tests and measures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</si>
  <si>
    <t>Job Description
Location: Houston, TX
Duration: 6 Months
Description:
Design, develop, test, maintain, and support batch applications using Oracle PL/SQL for Retail Commissions and Amortization.
Essential Duties/Responsibilities:
‚Ä¢ Develop Oracle PL/SQL pacages, stored procedures, functions, objects, tables, views, synonyms based on requirements.
‚Ä¢ Unit test, System test, Integration test, and Parallel test of the Oracle PL/SQL code.
‚Ä¢ Optimize code by following performance tuning techniques considering limitations of current environment.
‚Ä¢ Use Oracle Analytical functions, merge statements, with clause, oracle partitioning, job logging, exception handling, performance tuning and so on in the Oracle PL/SQL code.
‚Ä¢ Use analytics sills to troubleshoot and resolve problems quicly
‚Ä¢ Wor with Team Lead and other members of the Commissions IT team to understand requirements, identify source data, understand the source tables and relationships, adhere to consistent coding standards, do code reviews, and provide daily status updates.
‚Ä¢ Wor with the Commissions Project team to understand the reporting requirements for each worstream and build, test, and UAT according to their expectations.
‚Ä¢ Wor effectively in a team environment. Develop strong woring relationship with members of Commissions IT team, Commissions Project team, Project Management team, and Business.
‚Ä¢ Get familiarized with the ServiceNow ticeting system for opening, handling, and closing ticets and change requests.
‚Ä¢ Experienced in any source code versioning tool
‚Ä¢ Follow SOX procedures for code deployment.
‚Ä¢ Create ControlM job documents and wor with ControlM to get them created and scheduled.
‚Ä¢ Monitor batch processes daily/weely/monthly and resolve job failures as quicly as possible. Wor with ControlM group on re-run/re-start instructions. Willingness to perform this off hours during weedays and weeends.
‚Ä¢ Provide production support of the application and satisfy requests for data updates, ad-hoc reports or minor enhancements.
‚Ä¢ Communicate status and escalate issues or delays that would impact deadline as early in the process as possible.
Education:
Bachelor‚Äôs degree in computer science, software engineering or relevant business discipline from an accredited four-year college or university or equivalent wor experience.
Experience:
Experience including but not limited to
15+ years of experience in Software development
10+ years of experience in Oracle 10g or 11g
10+ years of experience in Oracle PL/SQL development
3+ years of experience in a Data Warehouse environment
Strong Analytical sills
Troubleshooting sills
Team Player
Additional sills:
‚Ä¢ Flexibility, Dedication, Consistency, Integrity, and Enthusiasm a must.
‚Ä¢ Excellent verbal and written communication sills are required in order to interact with other team members, Team Lead, End user, Business, Project Manager, and other teams.</t>
  </si>
  <si>
    <t>Job description:
Woring within IT to translate business requirements, going through a strategizing and ideation stage with the team before beginning on creating the application or solution.
Creating Tableau dashboard reports, woring with data bacend developers, creating business intelligence reports and visualizations.
Preforming system administration wors on Tableau system.
Conduct training sessions to improve team members Tableau development sills, develop and update technical documentation.
Requirements:
7 + years of experiences in BI dashboard development in which at least 3+ years are Tableau related
Strong problem-solving sills with detail oriented mind set
Expert in dashboard build, report design and development using Tableau
Strong admin experience with Tableau including user management, reports/dashboard automation
Strong sills in using PL/SQL to build data pipelines to feed reports
Great document and communication sills to host training
Education:
Bachelor degree in computer science, information technology or similar subject
Certified Tableau developer/admin is a plus</t>
  </si>
  <si>
    <t>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tass and data review processes with limited supervision within targeted timelines and thrive in a demanding, quicly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staeholders, soliciting and incorporating feedbac when required
Provide technical guidance to junior analysts
The Data Analyst (Healthcare Analytics) will have the opportunity to mae a significant impact through the discovery, development, and implementation of leading-edge analytics that answer important business questions. The analyst will collaborate with ey corporate and health plan business partners for the purpose of identifying and delivering robust reporting and analytics capabilities to drive improved business performance.
Education/Experience:
Bachelor‚Äôs degree in business, economics, statistics, mathematics, actuarial science, public health, health informatics, healthcare administration, finance or related field or equivalent experience. Master's degree preferred. 4 years of experience woring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nowledge of query development using SQL or other coding languages. nowledge of basic statistical, analytical, or data mining techniques including basic data modeling, trend analysis, and root-cause analysis preferred. Woring nowledge of analytical tools, including R, Python, SAS, ArcGIS, QGIS, Microstrategy, Tableau, Hadoop, or related tools preferred. Woring nowledge of relational databases preferred. Woring 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woring closely with accounting &amp; finance business partners, using analytic techniques &amp; tools to explore financial performance trends, or regulatory reporting with external agencies preferred; Familiarity with claims data, utilization, rate setting, ris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 Adjustment
Experience in ris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</si>
  <si>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Description Design, develop, test, maintain, and support batch applications using Oracle PLSQL for Retail Commissions and Amortization. Essential DutiesResponsibilities -Develop Oracle PLSQL pacages,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sills to troubleshoot and resolve problems quicly -Wor with Team Lead and other members of the Commissions IT team to understand requirements, identify source data, understand the source tables and relationships, adhere to consistent coding standards, do code reviews, and provide daily status updates. -Wor with the Commissions Project team to understand the reporting requirements for each worstream and build, test, and UAT according to their expectations. -Wor effectively in a team environment. Develop strong woring relationship with members of Commissions IT team, Commissions Project team, Project Management team, and Business. -Get familiarized with the ServiceNow ticeting system for opening, handling, and closing ticets and change requests. -Experienced in any source code versioning tool -Follow SOX procedures for code deployment. -Create ControlM job documents and wor with ControlM to get them created and scheduled. -Monitor batch processes dailyweelymonthly and resolve job failures as quicly as possible. Wor with ControlM group on re-runre-start instructions. Willingness to perform this off hours during weedays and weeends. -Provide production support of the application and satisfy requests for data updates, ad-hoc reports or minor enhancements. -Communicate status and escalate issues or delays that would impact deadline as early in the process as possible. Requirements Experience including but not limited to - 15+ years of experience in Software development - 10+ years of experience in Oracle 10g or 11g - 10+ years of experience in Oracle PLSQL development - 3+ years of experience in a Data Warehouse environment - Strong Analytical sills - Troubleshooting sills o Team Player Additional sills -Flexibility, Dedication, Consistency, Integrity, and Enthusiasm a must. -Excellent verbal and written communication sills are required in order to interact with other team members, Team Lead, End user, Business, Project Manager, and other teams.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 with local maret expertise help you find the technology jobs that match your sills and priorities - fast. By woring with us, you have access to challenging opportunities, competitive compensation and benefits, and training to enhance your sill sets. From philanthropy to environmental stewardship to employee programs, Robert Half is proud to have an active role in the communities in which we live and wor. Our company has appeared on FORTUNE's "Most Admired Companies" list every year since 1998. Download our mobile app to tae your job search on the go! Contact your local Robert Half Technology office at 888.490.4429 or visit www.roberthalf.comjobstechnology to apply for this job now or find out more about other job opportunities. All applicants applying for U.S. job openings must be authorized to wor in the United States. All applicants applying for Canadian job openings must be authorized to wor in Canada. 2020 Robert Half Technology. An Equal Opportunity Employer MFDisabilityVeterans. By clicing 'Apply Now' you are agreeing to Robert Half Terms of Use httpswww.roberthalf.comterms-of-use .</t>
  </si>
  <si>
    <t>Arthur Lawrence is urgently looing for MDM Data Analyst for a client in Houston, TX. indly review the job requirements below. Your immediate application will enable us to place you successfully. Must have 6+ years of experience woring as Data Analyst and having expertise with industry standards, regulations, and guidelines in database warehousing and other relevant systems. Proven experience of creating and maintaining documentation of Master Data processes for all domains. Prior woring experience with domain structures, user authentication, digital signatures, and relational databases. Expertise to ensure quality of master data in ey systems, as well as development and documentation of processes with other functional data owners to support ongoing maintenance and data integrity. nowledge of end-to-end MDM development process and experience of Full lifecycle implementation. Bachelor's degree or equivalent combination of education and experience. Nice to Have Bachelor's degree in information science, data management, computer science or related field. Note Applicants must have valid wor authorization in the United States and must be local to the given location, as visa sponsorship is not available at this time. Contact Information Talent Advocate Jordan Contact 213-457-0534 Email resumearthurlawrence.net About Us Arthur Lawrence is a management and technology consulting firm providing enterprise-wide business transformation and business applications implementation services. Our in-depth technical nowledge and broad experience of woring with world-class companies enables organizations to leverage our capabilities in developing winning strategies and cost-effective solutions. We are an UN Women Empowerment Principle Signatory and are certified from National Minority Supplier Development Council. Acnowledgements from Industry Peers Winner of Entrepreneur 360 Award (2019) IAOP Award Raned in top 100 internationally Arthur Lawrence raned within the Inc 5000 twice in 2016 and 2017 as one of the fastest growing companies of America. Named one of the top ten fastest growing businesses in Houston in 2016. Raned 25th in the HBJ s Fast 100 Private Companies Award in 2017.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For more details visit www.arthurlawrence.net</t>
  </si>
  <si>
    <t>Beyond Outsourcing This is OneSourcingEAG OneSource (1Source) is a dynamic and growing IT and Bac Office Outsourcing firm focused on driving customer success. As an EAG OneSource team member, you will leverage your customer service, management and technical experience while driving continuous value both for your clients and 1Source. Gain the satisfaction of nowing that you are creating an immediate and positive impact for your customers on a daily basis by joining the talented and driven team of E&amp;P professionals at 1Source!EAG OneSource is currently seeing a Data and Reporting Analyst with strong Spotfire, Power BI and SQL experience.As a Data &amp; Reporting Analyst, you can expect to:* Manage the full life cycle of assigned projects, including research, data mining, data analytics, design, development, testing, implementation, and documentation* Conduct in-depth interviews with subject matter experts to fully understand the requirements, document business needs and convert them to technical specifications* Create reports, dashboards, and other visualizations using Spotfire, Microsoft technologies (SQL, SSAS, SSRS, Power BI) and other BI platforms* Provide accurate wor estimates* Troubleshoot existing issues and provide solutions for both simple and complex reports* Verify data integrity and report accuracy ensuring client satisfaction* Respond directly to support issues and service requests* Assist in identifying trends in Business Intelligence and staying at the forefront of technology* Provide exceptional client service while building relationships with clients and internal team members* Other duties as assignedPosition Requirements* Bachelors Degree* 2+ experience in data analytics, experience in the oil and gas industry is preferred* 2+ years of Power BI experience* 2+ years of Spotfire expertise* Advanced nowledge of SQL* Custom report writing proficiency in SSRS* Tableau, Power BI, Alteryx, or Qli experience a plus* Land, Accounting ERP bac-end nowledge or experience a plus* Exceptional Time Management sills* Ability to independently lead analytic efforts requiring minimal supervision* Strong attention to detail, excellent organization sills, and ability to manage multiple projects under tight deadlines* Analytical mind with a problem-solving aptitude* Exceptional quality assurance, processes and execution* Strong and effective inter-personal and communication sills and the ability to interface professionally with a diverse group of clients, including management and senior level executives* Ability to identify opportunities, produce code and present solutions in a timely/fast-paced manner* Entrepreneurial spirit and self-motivated* Aptitude to learn new technology, products and concepts* Strong in all major Microsoft Office product (Word, Power Point, Excel) and Microsoft Visio* Our ideal candidate is Houston-based but we will consider candidates outside of Houston who are available to travel up to 50% of the time* Must be eligible to wor for ANY employer in the United States; we are unable to sponsor H1B applicants at this time</t>
  </si>
  <si>
    <t>Omnichannel Mareting Data Analyst</t>
  </si>
  <si>
    <t>About the Position
OVERVIEW
Sun &amp; Si is a leading outdoor retailer specializing in equipment, apparel, footwear, and accessories to enhance our customers' active lifestyles. The company operates 34 stores across 13 states and offers online sales at www.sunandsi.com. Our core stores feature a broad selection of products for year-round outdoor lifestyle activities including si, bie, board, run, swim, and surf, while our Northeast stores sell si and snowboard equipment and apparel in the winter and outdoor lifestyle furniture in the summer. Our commitment to providing exceptional service, unparalleled expertise, and the highest quality products is the cornerstone of our unique approach and our 100% Performance Guarantee.
Summary
Sun &amp; Si is looing for an Omnichannel Data Analyst. The ideal candidate for this position will have an inept ability to create and support business partners with actionable reporting and analysis of the ey business metrics. The candidate will have the ability to comprehend and execute Omnichannel needs, mareting strategies, and web-based selling techniques with proficiency.
RESPONSIBILITIES
Support Omnichannel and mareting teams to understand strategic direction, and provide web analytics data and fulfill reporting requests
Analyze customer engagement and retention to drive purchase funnel improvements and customer life cycles.
Utilizing BI tools such as Tableau, Looer, or DOMO - with Looer being the main tool we use.
Mareting Ad Tech - paid search, paid social, programmatic, email understandings
Utilize Data viz to become more prevalent in the way we are reporting insight.
Use data analysis and visualization to deliver business insights and drive decision-maing
Maintain ey metrics reporting for tracing the performance of the business.
Prioritize, and respond to ad-hoc requests for web performance analysis from staeholders on the occasion
Review and suggest optimized tagging strategies to enable self-serve analysis throughout the organization
Create and publish analysis, reports, and dashboards
** Note: Additional responsibilities may be added based on business needs.
REQUIREMENTS
1-3 years of experience analyzing data for eCommerce and mareting preferred
Strong Google Analytics nowledge and optimization of GA reporting suites preferred
Experience with data visualization and a demonstrated ability to communicate analytics effectively to a wide audience
Experience with SQL is preferred
Bachelors Degree preferred- Having a course or two in statistics would be preferable.
Acts as a strong advocate for the customer and wors collaboratively across disciplines to drive the best customer experience
Experience managing multiple competing priorities and/or projects. Proven ability to adapt and react quicly to changing business needs.
Experience with eCommerce applications preferred (e.g. Websphere, Demandware, Google Analytics, Magento, etc.)
Strong analytical sills, written and verbal communication sills
Proficient with Microsoft Office: especially Excel
** All prospective employees must submit to a criminal bacground chec and drug screen.</t>
  </si>
  <si>
    <t>Sun and Si Sports
3.6</t>
  </si>
  <si>
    <t>Position Description
Under the supervision of the Data/Tech Deputy Director for the Harris County Justice Administration Department, the Senior Data Analyst will be responsible for designing, developing, testing, maintaining, and supporting County data analytics and reporting solutions in compliance with the O‚ÄôDonnell Consent Decree.
The Senior Data Analyst will manage inter-agency data integration and reporting needs as required by the Federal Court Monitor and County staeholders. Identifies, analyzes, and reports trends across data sets and conduct research and data collection to support the goals of the Consent Decree.
Duties and Responsibilities:
Designs and develops enterprise and departmental business intelligence, data warehousing, and reporting solutions required by the consent decree
Develops and implements reporting and analytic requirements while woring with business users and consent decree staeholders in compliance with federal consent decree deadlines
Develops and implements the Extract Transform Load (ETL) process, reports, and queries in support of business analytics as required by the federal consent decree
Performs other duties as assigned
Harris County is an Equal Opportunity Employer
https://hrrm.harriscountytx.gov/Pages/EqualEmploymentOpportunityPlan.aspx
If you need special services or accommodations, please call (713) 274-5445 or email ADACoordinator@bmd.hctx.net
Requirements
Bachelor's degree in a quantitative field such as Computer Science, Engineering, Statistics, Mathematics or Management Information Systems; and
A minimum of five (5) years of experience woring in an analytical position involving ETL and Business Intelligence (BI) application development, to include Data Warehouse Design
nowledge, Sills &amp; Abilities:
In-depth nowledge of Enterprise data systems, SQL, writing and managing stored procedures
Experience in managing and administration of SQL databases
Experience in enterprise ETL tools, such as SSIS (SQL Server Integration Services) or Informatica
Experience with Cloud based technology such as Snowflae
Experience in developing PI dashboards and applications using Power BI or Tableau
Experience in creating ad hoc reports from multiple databases and distribution of reports using SQL Server Reporting Services (SSRS)
Must be detail oriented and highly organized
NOTE: To qualify for this position, required education, experience, nowledge, and sills must be clearly documented on your application's employment history. You may attach a resume to the application as supporting documentation but ONLY information stated on the application will be used for consideration. "See Resume" will not be accepted for qualifications.
Preferences
nowledge of statistics, Python or R, and Java Script
General Information
LOCATION:
Downtown Houston, TX
HOURS:
40 Hours per Wee
Occasional Nights and Weeends as Needed
SALARY:
Commensurate with experience
Based on 26 pay periods
Due to a high volume of applications positions may close prior to the advertised closing date.
BENEFITS
Harris County offers a competitive benefits program, including comprehensive group health and related benefits plan as well as defined benefit retirement plan.
The following list of benefits is offered only to employees in regular (full-time) positions:
Medical
Dental
Vision
Wellness
Life Insurance
Long-term disability
Employee Assistance Program
10 days of vacation each year for the first five (5) years of service. Accrual rates increase based on years of service.
10 county holidays plus one (1) floating holiday
Professional development opportunities
Dependent Care Reimbursement Plan
Healthcare Reimbursement Account
457 Deferred Compensation Plan
The following benefits are also available to regular (full-time) employment and may be available to part-time employees:
Retirement pension (TCDRS)
Flexible schedules (varies by department)
Transportation Assistance (Metro RideSponsor Program)
In accordance with the Harris County Personnel Regulations, Group Health and related benefits are subject to amendment or discontinuance at any time. Commissioners Court reserves the right to mae benefit modifications on the County's behalf as needed.
For plan details, visit the Harris County benefits website:
https://hrrm.harriscountytx.gov/Pages/Medical.aspx
01
Do you have a Bachelor's degree in a quantitative field such as Computer Science, Engineering, Statistics, Mathematics or Management Information Systems?
Yes
No
02
Please describe your educational bacground including the level of education completed, area of study, and completed major and minor programs.
03
Which of the following best describes your years of experience woring in an analytical position involving ETL and Business Intelligence (BI) application development, to include Data Warehouse Design?
(To be considered, qualifying experience must be documented on your application's employment history)
Less than one year
One year or more but less than two
Two years or more but less than three
Three years or more but less than four
Four years or more but less than five
Five years or more but less than six
Six or more years
I do not have this experience
04
Describe your years of experience woring in an analytical position involving ETL and Business Intelligence (BI) application development, to include Data Warehouse Design
05
Describe your experience in the management and administration of SQL databases.
If you do not have this experience, please type "none" in the space provided.
06
Describe your experience with enterprise ETL tools, such as SSIS (SQL Server Integration Services) or Informatica.
If you do not have this experience, please type "none" in the space provided.
07
Describe your experience with Cloud-based technology such as Snowflae.
If you do not have this experience, please type "none" in the space provided.
08
Describe your experience in developing PI dashboards and applications using Power BI or Tableau.
If you do not have this experience, please type "none" in the space provided.
09
Describe your experience creating ad hoc reports from multiple databases and distribution of reports using SQL Server Reporting Services (SSRS).
If you do not have this experience, please type "none" in the space provided.
10
Do you have nowledge of statistics, Python or R, and Java Script?
Yes
No
11
Describe your nowledge of statistics, Python or R, and Java Script.
If you do not have this nowledge, please type "none" in the space provided.
Required Question</t>
  </si>
  <si>
    <t>Job Description:
¬∑ BS/BA degree with 6+ years of experience
¬∑ Advanced nowledge of application, data and infrastructure architecture disciplines
¬∑ Understanding of architecture and design across all systems
¬∑ Woring proficiency in developmental toolsets
¬∑ nowledge of industry wide technology trends and best practices
¬∑ Ability to wor in large, collaborative teams to achieve organizational goals, and passionate about building an innovative culture
¬∑ Proficiency in one or more Database Platforms / Language: SQL, Oracle, Teradata, Hadoop, Cassandra and Hive, Data Modeling: ERWin, TOAD, Collaboration Tools: Confluence, JIRA
¬∑ Understanding of software sills such as business analysis, development, maintenance and software improvement
¬∑ Gather and Publish Data Dictionaries: Maintain data models in ER/win. Capture data models from existing databases, and record descriptive information into Erwin.
¬∑ Identify business needs, organize and define data, create and maintain Conceptual, Logical and Physical data models; Maintain appropriate Version Control on data models.
¬∑ Participate in the de-normalization of the data model, ensuring that business rules which are impacted during de-normalization are implemented via an alternate mechanism (i.e. trigger, application code).
¬∑ Closely wor with the App Dev team and DBA to create an appropriate Conceptual, Logical and Physical Data Model.
¬∑ Present data designs and project approaches to the DRB for review and approval, and ensure all DRB artifacts are created.
¬∑ Generate DDL and validate that the DDL is implemented properly.
¬∑ Identify opportunities to reuse data and reduce redundancy in data across the enterprise
Job Type: Contract
Wor Remotely:
Temporarily due to COVID-19</t>
  </si>
  <si>
    <t>Enlist as a soldier into the United States Army and become a certified Signals Collector / Analyst responsible for the detection, acquisition, location and identification of foreign electronic intelligence. They exploit non-voice communications and other electronic signals to provide strategic/tactical intelligence. This is not a civilian contractor position. No experience necessary. Position is entry level.
JOB DUTIES:
Operate signal intelligence equipment and prepare logs/reports
Search the radio frequency spectrum to analyze target communications, categories and foreign signals
Perform basic signal analysis to determine signal parameters
ORGANIZATIONAL REQUIREMENTS:
Between 17-34 years old.
No felonies (Defer Adjudication included).
Current High School Senior, High school graduate or GED equivalent.
Permanent resident or US citizen.
Meet physical standards based on gender and age.
Pass the Armed Services Vocational Aptitude Battery (ASVAB) test
PAID TRAINING:
10 wees of Basic Training.
15 wees of Technical School with on-the-job instructions.
BENEFITS:
30 days paid vacation annually.
Full Healthcare coverage for you and Family.
Educational benefits worth over 72,000.
Obtain Industry standard recognized certifications.</t>
  </si>
  <si>
    <t>Fort nox, Y</t>
  </si>
  <si>
    <t>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tass and data review processes with limited supervision within targeted timelines and thrive in a demanding, quicly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staeholders, soliciting and incorporating feedbac when required
Provide technical guidance to junior analysts
Qualifications:
The Data Analyst (Healthcare Analytics) will have the opportunity to mae a significant impact through the discovery, development, and implementation of leading-edge analytics that answer important business questions. The analyst will collaborate with 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nowledge of query development using SQL or other coding languages. nowledge of basic statistical, analytical, or data mining techniques including basic data modeling, trend analysis, and root-cause analysis preferred. Woring nowledge of analytical tools, including R, Python, SAS, ArcGIS, QGIS, Microstrategy, Tableau, Hadoop, or related tools preferred. Woring nowledge of relational databases preferred. Woring 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woring closely with accounting &amp; finance business partners, using analytic techniques &amp; tools to explore financial performance trends, or regulatory reporting with external agencies preferred; Familiarity with claims data, utilization, rate setting, ris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 Adjustment
Experience in ris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</si>
  <si>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Hi ,√Ç
This is Smith√Çfrom Yochana Solutions; We are looing Data Warehouse Analyst Located in Houston, TX thebelow mentioned job description.√Çindly forward me your resume, rate and contact details for further process at smith@yochana.com√Çor reach me at 949-201-1313.
Position: Data Warehouse Analyst
Location: Houston, TX
Duration: Long Term contact
√Ç
Note: Visa USC/GC
Need locals to TX
√Ç
Job Description:
Design, develop, test, maintain, and support batch applications using Oracle PL/SQL for Retail Commissions and Amortization.
Essential Duties/Responsibilities:
√¢ Develop Oracle PL/SQL pacages, stored procedures, functions, objects, tables, views, synonyms based on requirements.
√¢ Unit test, System test, Integration test, and Parallel test of the Oracle PL/SQL code.
√¢ Optimize code by following performance tuning techniques considering limitations of current environment.
√¢ Use Oracle Analytical functions, merge statements, with clause, oracle partitioning, job logging, exception handling, performance tuning and so on in the Oracle PL/SQL code.
√¢ Use analytics sills to troubleshoot and resolve problems quicly
√¢ Wor with Team Lead and other members of the Commissions IT team to understand requirements, identify source data, understand the source tables and relationships, adhere to consistent coding standards, do code reviews, and provide daily status updates.
√¢ Wor with the Commissions Project team to understand the reporting requirements for each worstream and build, test, and UAT according to their expectations.
√¢ Wor effectively in a team environment. Develop strong woring relationship with members of Commissions IT team, Commissions Project team, Project Management team, and Business.
√¢ Get familiarized with the ServiceNow ticeting system for opening, handling, and closing ticets and change requests.
√¢ Experienced in any source code versioning tool
√¢ Follow SOX procedures for code deployment.
√¢ Create ControlM job documents and wor with ControlM to get them created and scheduled.
√¢ Monitor batch processes daily/weely/monthly and resolve job failures as quicly as possible. Wor with ControlM group on re-run/re-start instructions. Willingness to perform this off hours during weedays and weeends.
√¢ Provide production support of the application and satisfy requests for data updates, ad-hoc reports or minor enhancements.
√¢ Communicate status and escalate issues or delays that would impact deadline as early in the process as possible.
√Ç
√Ç
√Ç
Thans and Regards,
√Ç
Smith
√Ç
Sr. Technical Recruiter
Yochana Solutions INC
23000 Commerce Dr, Farmington hills, MI-48335
Direct No: 949-201-1313
smith@yochana.com || www.yochana.com
Note: This is not an unsolicited mail. If you are not interested in receiving our e-mails then please reply with subject line Remove
√Ç
√Ç
√Ç
√Ç
√Ç</t>
  </si>
  <si>
    <t>SM Logics Inc is a leading next-generation IT products, platforms, and services company delivering guaranteed business outcomes, seamless customer experience, actionable insights and IP-led digital transformation. We bring unparalleled nowledge of domains, marets, and technology platforms, to enable our clients realize their business goals. MDM Architect Dallas, TX Job Description Looing for a Business Analyst who has good experience in Data Governance and Participate in the development and implementation of enterprise metadata standards, guidelines, and processes to ensure quality metadata and support for ongoing data governance. Experience of 5+yrs in Informatica Data Governance (Axon), EDC, IDQ experience. Experience in MDM and configuring EDC and Axon Experience in DQ Tools. Experience with data governance principles, data management, data collection, analysis and interpretation sills. SM Logics Inc Inc. is an Equal Opportunity Employer. MFDisabilityVeterans If interested, please send your resumes to praveensmlogics.com or cal 469-405-5885 Praveen Sr Technical Recruiter</t>
  </si>
  <si>
    <t>primary role is to assemble, sort and decipher information into "database queries or data fields for computer analysisA data analyst uses the information he collects to provide statistical results that address problems presented by a client. The client will then use the data prepared by the data analyst to advance research, assess issues of importance or present to other interested parties. ey accountabilities include: -Generate advanced Excel worboos with complex formulas and create flow profile charts/graphs based on calculated data -Analyze oil, gas and/or water flow profiles and include in customer frac reports -Write and review technical frac reports for customers in a timely manner -Generate final frac reports including all data, analysis, and charts/graphs -Assists in all aspects of frac data report requirements for customers Sills nowledge / Attributes required -Excellent written English and technical report writing sills. -Proficient in the use of the Microsoft Office. -Strong communication and interpersonal sills. -Ability to be a self-starter who can wor with minimal direct supervision, tae ownership of projects, and coordinate the inflow of data from the various sources. -Strong organizational sills and attention to detail. -Must be flexible and willing to help on miscellaneous assigned projects. -Familiar with the technical aspects of oil drilling, stimulation, and production preferred.</t>
  </si>
  <si>
    <t>Job ID 1188875
Category Data Analytics
Schedule Full-time
Description:
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tass and data review processes with limited supervision within targeted timelines and thrive in a demanding, quicly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staeholders, soliciting and incorporating feedbac when required
Provide technical guidance to junior analysts
Qualifications:
The Data Analyst (Healthcare Analytics) will have the opportunity to mae a significant impact through the discovery, development, and implementation of leading-edge analytics that answer important business questions. The analyst will collaborate with ey corporate and health plan business partners for the purpose of identifying and delivering robust reporting and analytics capabilities to drive improved business performance.
Education/Experience:
Bachelor‚Äôs degree in business, economics, statistics, mathematics, actuarial science, public health, health informatics, healthcare administration, finance or related field or equivalent experience. Master's degree preferred. 4+ years of experience woring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nowledge of query development using SQL or other coding languages. nowledge of basic statistical, analytical, or data mining techniques including basic data modeling, trend analysis, and root-cause analysis preferred. Woring nowledge of analytical tools, including R, Python, SAS, ArcGIS, QGIS, Microstrategy, Tableau, Hadoop, or related tools preferred. Woring nowledge of relational databases preferred. Woring 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woring closely with accounting &amp; finance business partners, using analytic techniques &amp; tools to explore financial performance trends, or regulatory reporting with external agencies preferred; Familiarity with claims data, utilization, rate setting, ris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 Adjustment
Experience in ris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</si>
  <si>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Manages high-profile client relationships in the fixed income maret while managing complex structured finance transactions. Assists with advanced duties related to deal management. Communicates effectively with clients and proactively addresses client questions and concerns.
Required Sills
Education/Training (or equivalent):
Bachelor's Degree required
Experience (Type of wor experience, minimum number of years):
Minimum 5 years wor experience in Accounting or Finance
Technical or Administrative nowledge:
Highly proficient with Microsoft software
Advanced Excel sills required
Basic Bloomberg nowledge desired
Advanced nowledge of securities
Special Sills and/or Abilities:
Excellent analytical and problem-solving sills
Strong verbal and written communication sills
Excellent attention to detail
Exercises independent judgment and multi-tas oriented
Taes initiative and ownership of job responsibilities
Must be able to wor well in a team environment
Must be able to perform essential job duties accurately and timely
Must adhere to deadlines and targets given
Required Experience
Prepares daily reconciliation of cash transactions
Manages complex structured finance transactions in the fixed income maret
Maintains good client relationships with portfolio managers, underwriters, investors, rating agencies and other related third parties to the transactions
Interprets and comprehends complex legal documents that govern structured finance deals
Provides accurate and timely monthly reporting that is in compliance with deal documents
Prepares and analyzes hypothetical transactions according to deal requirements
Proactively manages deals by understanding clients' needs and deal documents
Manages and grows client base by providing excellent quality service that results in repeat business
Wors closely with others internally to create and streamline processes and procedures</t>
  </si>
  <si>
    <t>OverviewCBO Data AnalystLocation: Pearland Administrative OfficeDepartment: Health Care FinanceJob Type: Full TimeCOMPANY PROFILEelsey-Seybold Clinic. Changing the way health cares.elsey-Seybold Clinic is Houston's premier multispecialty group practice, founded in 1949 by Dr. Mavis elsey. With 19 clinic locations and more than 400 physicians, 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Consulting Analytics team serves as the go-to resource for providing reporting, support, and analysis to external departments with the ultimate goal of identifying and supporting initiatives to further the elsey Triple Aim - value, quality, and the patient experience. The team develops in-depth expertise in enterprise data assets and in mining patient and healthcare provider data to deliver actionable insights to supported business units.The Central Business Office (CBO) analyst will serve as a primary resource for providing reporting, support, and analysis to the CBO, which is responsible for billing and collections of insurance and self-pay accounts for 400+ physicians and two Ambulatory Surgery Centers in the greater Houston area. The analyst in this position will develop a thorough understanding of the revenue cycle (insurance verification, charge and claim creation, payment posting, insurance follow-up, and refunds) and the related systems used within the organization. The position requires development of an in-depth nowledge of Epic Resolute Professional Billing and the associated Clarity SQL reporting warehouses.Daily activities will require heavy use of Excel, including advanced formulas, pivot tables, Power Pivot, and Visual Basic and/or macros, writing and editing SQL queries via SQL Server Management Studio (SSMS), and basic nowledge of Access and Crystal Reports to maintain and troubleshoot existing processes. In addition, the position requires development of SSRS and Power BI proficiency. Technical sills can be acquired on the job.EDUCATION REQUIREMENTS &amp; EXPERIENCE REQUIREMENTS(A = basics; B = preferred)EducationA.Bachelor's Degree in Finance, Economics, Mathematics, Healthcare Administration, or related field; or Associate's Degree with equivalent wor experienceB.ExperienceA.* 1-4 years of experience in data analysis, decision support, medical economics, healthcare informatics, or managed healthcare or equivalent combination of education and experience to demonstrate ability to succeed in healthcare analytics* Demonstrated initiative and problem solving sills* Demonstrated analytical/modeling sills with ability to convert raw data into actionable business insightsB.* Demonstrated ability to analyze and report on business units, products or service lines* Experience in the healthcare industry with understanding of data in healthcare organizations (including claims data, ICD10, Medicare Advantage, Health Insurance Maretplace, capitated payment models)LicensesA.B.Special SillsA.* Advanced proficiency in Microsoft Excel* Basic nowledge of Microsoft Power Point and Microsoft Word* Experience with SQL or other programming tools (including Visual Basic and Excel macros)B.* Experience writing, debugging and documenting complex queries against relational databases* Experience with Statistical Software (including SAS, R, Minitab, SPSS)* nowledge of Crystal Reports, Microsoft Access, or SSRSOtherA.* Fluent in English both verbal and written, effective communicator* High level of accuracy with excellent attention to detail* Strong organizational and time management sills* Proven ability to wor in a dynamic setting and balance multiple priorities while meeting deadlinesB.Ability to communicate complex information in a clear and concise mannerWORING ENVIRONMENTOffice</t>
  </si>
  <si>
    <t>elsey Seybold Clinic
3.6</t>
  </si>
  <si>
    <t xml:space="preserve">74-123 </t>
  </si>
  <si>
    <t>About Us
Harris Health is a nationally recognized health system comprising three teaching hospitals and an extensive networ of ambulatory care centers serving the people of Harris County, Texas, since 1966. Staffed by the faculty, fellows and residents from two nationally raned medical schools, Baylor College of Medicine and The University of Texas Health Science Center at Houston (UTHealth), Harris Health is the first healthcare system in Houston to receive the prestigious National Committee for Quality Assurance (NCQA) designation for its networ of patient-centered medical homes.
Each year, Harris Health provides more than 1.8 million total outpatient visits through its more than 40 ambulatory care facilities. Additionally, Harris Health sees more than 177,000 emergency visits at its Level 1 and Level 3 trauma centers and 35,000 hospital admissions through its two hospitals: Ben Taub and LBJ.
Established by voter referendum to enhance the level of charity care available in the community, Harris Health System has often received national recognition for serving those in need and for its achievements in operational excellence, such as being named to the 2011, 2012, 2013 and 2014 Most Wired Hospitals lists by the American Hospital Association‚Äôs Hospitals &amp; Health Networs magazine.
Additionally, Harris Health System is pleased that each of its hospitals ‚Äî Ben Taub and Lyndon B. Johnson ‚Äî achieved Pathway to Excellence‚Ñ¢ designation by the American Nurses Credentialing Center.
Job Profile
JOB SUMMARY:
The Lead Quality Data Analyst collaborates with and provides consultation to Harris Health System Nursing Leadership and wors closely with the Director of Nursing Quality to design and implement tools and processes to facilitate standard and accurate data collection, analysis, and reporting of data in accordance with professional and regulatory standards. This individual designs, builds, manages, and modifies systems and data bases at the system level. This individual coordinates data activities for Nursing across the system, including formatting and presenting data as usable information; tracing and trending information and creating and generating reports from various data sources. This individual provides oversight control over nursing data and is responsible for the data integrity and the data repositories. This individual also provides consultation to the Harris Health System Leadership related to audit activities, benchmaring, process evaluation, and outcomes development.
The Lead Quality Data Analyst upholds high standards of integrity, ethical behavior, mentors others, role models professionalism and participates in activities such as professional organizations, research and the community.
MINIMUM QUALIFICATIONS:
Education/Specialized Training/Licensure:
a. Masters Degree required;
b. Training in database design, process design, audit tool design;
c. Excel, Access, Scantron software, PowerPoint, SPSS, Ris Pro, Word, Share Point, Readiness Rounds, V-Survey, infoEDGE; and
d. Five plus (5+) years applicable experience.
Wor Experience: Five plus (5+) years in related data analyst or quality role preferred in health care setting.
Equipment Operated: Computer, scanner, fax printers, copiers, etc.
SPECIAL REQUIREMENTS:
Communication Sills:
Above Average Verbal (Heavy Public Contact)
Exceptional Verbal (e.g., Public Speaing)
Writing /Composing (Correspondence / Reports)
Other Sills:
Analytical CRT
Design Medical Terms Mathematics
PC Research Statistical
Word Proc
Advanced Education:
Masters Degree
Wor Schedule:
Flexible On Call
Other Requirements:
a. Advanced database experience in maintaining and troubleshooting;
b. Computer literacy at an advanced level;
c. Experience in analyzing and presenting data in documents, graphs and verbally; and
d. Advance customer service sills.
Benefits and EEOC
Harris Health System's benefits program is designed to provide you with more flexibility and choices in meeting your specific needs. Harris Health System's benefits program allows you to protect your income in case of illness, death and disability, and to help you save for retirement.
It is the policy of Harris Health System to provide equal opportunity for all applicants for employment regardless of political affiliation, race, color, national origin, age, sex, religious creed or disability. Applicants may request any reasonable accommodation(s) to participate in the application process.
Job Category
Professional</t>
  </si>
  <si>
    <t>Job Description
Our Client, a Fortune 200 Corporation based in Sugarland TX has Immediate Opportunities for experienced Master Data Management Data Analysts to join their team on a long-term contract basis. Initially all wor will be remote based. This team will deliver insights and solutions across the organization in areas such as fleet management, revenue management, customer experience, people analytics, business operations and more.
The Data Analyst wors closely with the Solution Architect and will be responsible for the development, management, coordination and maintenance of master data architecture, practices, procedures, reporting, analysis and execution. Coordinate and collaborate with all functional areas to ensure effective and accurate processing of master data details and ensure strict governance of master data activities in accordance with documented procedures
¬ß Create and maintain documentation of Master Data processes for all domains
¬ß Interact with various domains, vendor/tool SMEs and other internal departments on a regular basis
¬ß Reports on monthly ey metrics, and ad-hoc reporting nerds
¬ß Analyzes and applies appropriate data review processes to audit and cleanse master data sets including duplicate records and compliance with naming and address standards
¬ß Assist with ad-hoc reporting needs from business users
¬ß Analyze Customer, Vendor, and Material requests that are received for validity, proper approvals, documentation, and duplication. Communicate with requestor if any additional information is required. Advise and train sales administration, customer service, and other employees on the processes and procedures for Customer creation requests
¬ß Perform complex analyses (analytical, quantitative and qualitative)
¬ß Build solutions as needed
¬ß Full lifecycle implementation experience
¬ß nowledge of end-to-end MDM development process
¬ß Coordinate and perform assigned day to day tass for the creation, maintenance and data quality of master data including customer, vendor, employee, material and profile records while verifying input accuracy in accordance with written and controlled MDM procedures
¬ß Create, maintain and verify North America customer and vendor records, as well as employee grades
¬ß Security and User access controls monitoring
¬ß Audit and verify incoming information to ensure accuracy and completeness prior to processing into production systems while tracing and maintaining all bacup copies in an organized fashion
¬ß Analyzes, monitors and answers email questions that come through the group inbox and shares responsibility with team members for problem resolution
Required:
¬ß Bachelor's degree or equivalent combination of education and experience
¬ß Bachelor's degree in information science, data management, computer science or related field preferred
¬ß Six or more years of experience in data analysis or computer programming
¬ß Experience woring with industry standards, regulations, and guidelines in database warehousing and other relevant systems
¬ß Experience woring with company hardware and software products to mae sound financial recommendations
¬ß Experience woring with information security practices and available security software pacages
¬ß Experience woring with domain structures, user authentication, and digital signatures
¬ß Experience woring with relational databases
Preferred:
¬ß Ensure master data integrity in ey systems as well as maintaining the processes to the data quality
¬ß Identify areas for data quality improvements and help to resolve data quality problems through the appropriate choice of error detection and correction, process control and improvement, or process design strategies
¬ß Ensures quality of master data in ey systems, as well as development and documentation of processes with other functional data owners to support ongoing maintenance and data integrity
¬ß Good personal computer and business solutions software sills
¬ß Good communication sills to communicate with customers, team members, external data providers, and management
¬ß Good sills in data administration, design, and architecture
¬ß Good analytical and problem-solving sills
Company Description
ABOUT DELPHI-US
Delphi-US provides world class talent acquisition solutions to our clients nationwide. We are experts in Information Technology, Engineering, Professional, and select specialized talent recruitment. With a collective 30+ years in our field, Delphi-US brings true best practices to the industry, and a fundamental approach that drives excellence in results for our clients and consultants. nown as 'The Peacemaers in The Talent War', Delphi-US sees to join the best and brightest of our nowledge worforce to select employers of choice throughout the United States.</t>
  </si>
  <si>
    <t>JD:
√Ç
DATA WAREHOUSE ANALYST III
√Ç
* 15+ years of experience in Software development
√Ç
* 10+ years of experience in Oracle 10g or 11g
√Ç
* 10+ years of experience in Oracle PL/SQL development
√Ç
* 5+ years of experience in Unix shell script development
√Ç
* 5+ years of experience in a Data Warehouse environment
√Ç
* Strong Analytical and Troubleshooting sills
√Ç
* Team Player
√Ç</t>
  </si>
  <si>
    <t>Job Description
Smith Hanley Associates
Senior Data Analyst
Houston, TX
80,000 - 115,000
Contact: Nancy Darian, ndarian@smithhanley.com
Houston manufacturing company is seeing a Senior Data Analyst to optimize production and logistics processes. You will query data, develop models and analysis, and provide reports and insights to improve operational performance. Use your full time manufacturing or operations analytics experience in this challenging role.
NOTE: Visas cannot be transferred or sponsored.
Responsibilities of the Senior Data Analyst:
--Use SQL to mine large datasets, develop reports and dashboards and provide insights, leading to improved manufacturing and logistics processes.
--Conduct analytically driven experiments using R or Python to determine optimal business solutions.
--Present findings and recommendations to manufacturing and logistics leaders.
--Produce powerful visualizations using Tableau or other software.
--Use statistics to highlight root causes of performance failures.
Qualifications of the Senior Data Analyst:
--Minimum of 2 years of full time analytics experience in a manufacturing environment.
--Solid Python or R as well as SQL and Tableau experience in a full time business setting.
--Proven ability to model and manipulate large datasets to produce measurable process improvements.
--Proficiency in statistical techniques.
--Experience woring with production and logistics teams to solve business challenges.
--Master's degree in a quantitative field (statistics,engineering, math or other).
--Superior communication and influencing sills.
If this job isn't for you, see our other open positions at www.jobs.smithhanley.com.
Smith Hanley Associates taes pride in being the premier recruiting agency serving the mareting analytics industry. For more information, please visit our website at www.smithhanley.com.</t>
  </si>
  <si>
    <t>force, PageGroup, Robert Half</t>
  </si>
  <si>
    <t>Job Description
Allredi is an industrial manufacturer and distributor with locations across the United States and Canada, newly created as a product of the merger of two leaders in abrasives, APE Companies and Marco Group International. Our organization specializes in industrial distribution and manufacture of industrial abrasive equipment. From our foundation of strong relationships, we have built a nationwide networ that puts vast inventory and ready service close to our customers.
We are seeing to add a Master Data Analyst to our Supply Chain group in the Pasadena, TX headquarters. The Master Data Analyst is vital to the organization‚Äôs ability to meet inventory demands, as they will own the integrity and accuracy of master data records in the ERP system. This may include inventory product maintenance, new product setup, vendor master file, manufactured parts, and raw materials.
ey responsibilities of this role will be:
Maintain the integrity of the ERP Product Master Data records.
Communicate effectively with colleagues in all departments in order to maintain item data in the system.
Maintain vendor master data records including addition of new vendors.
Development and build-out of inventory data including weights, dimensions, etc.
¬∑Maintain electronic records of all data requests including but not limited to creation, vendor info records, classifications, GL lins, deletions/blocs, item number sequence, item description format and change / update requests.
Provide analysis of data records, item specs, organize descriptions into formal consistent standards and enter into the ERP system.
Analyze, create and upload formulated item descriptions needed to manage and maintain the inventory/product master data records for the Company.
Maintain and monitor the integrity of the product taxonomy data and structure.
Process approved requests for new item setup, new vendor setup, stoc additions, and stocing level changes quicly to support branch order fulfillment.
Provide support to Sr. Product Manager as required.
Create, download, and analyze product data as needed to support inventory and purchasing decisions.
The ideal candidate will fit the following profile:
Bachelor's degree
2-4 years of experience in an inventory master data environment
Strong data analysis experience within purchasing and inventory
APICS or ISM certification preferred
Woring nowledge of ERP systems, preferably Sage
Excellent organizational sills and ability to prioritize
Strong attention to detail and analytical sills
Ability to draw evidence-based conclusions from data and advise management or supply chain colleagues based on conclusion
Ability to communicate effectively with multiple departments and functions and desire to foster productive relationships
Team player and self-motivated with ability to get up to speed quicly
Able to wor under pressure and meet deadlines ‚Äì problem resolution
Strong computer sills including Microsoft products especially Excel
Able to manage and analyze large amounts of data
Able to build strong business relationships with vendors and other functional areas to achieve objectives.
Previous experience in a distribution business environment
Allredi is an equal opportunity employer. No third parties please.
Company Description
Allredi is an industrial manufacturer and distributor with locations across the United States and Canada, newly created as a product of the merger of two leaders in abrasives, APE Companies and Marco Group International. Our organization specializes in industrial distribution and manufacture of industrial abrasive equipment. From our foundation of strong relationships, we have built a nationwide networ that puts vast inventory and ready service close to our customers.</t>
  </si>
  <si>
    <t>Job Title Data Warehouse Analyst III Design, develop, test, maintain, and support batch applications using Oracle PLSQL for Retail Commissions and Amortization. Essential DutiesResponsibilities bull Develop Oracle PLSQL pacages, stored procedures, functions, objects, tables, views, synonyms based on requirements. bull Unit test, System test, Integration test, and Parallel test of the Oracle PLSQL code. bull Optimize code by following performance tuning techniques considering limitations of current environment. bull Use Oracle Analytical functions, merge statements, with clause, oracle partitioning, job logging, exception handling, performance tuning and so on in the Oracle PLSQL code. bull Use analytics sills to troubleshoot and resolve problems quicly bull Wor with Team Lead and other members of the Commissions IT team to understand requirements, identify source data, understand the source tables and relationships, adhere to consistent coding standards, do code reviews, and provide daily status updates. bull Wor with the Commissions Project team to understand the reporting requirements for each worstream and build, test, and UAT according to their expectations. bull Wor effectively in a team environment. Develop strong woring relationship with members of Commissions IT team, Commissions Project team, Project Management team, and Business. bull Get familiarized with the ServiceNow ticeting system for opening, handling, and closing ticets and change requests. bull Experienced in any source code versioning tool bull Follow SOX procedures for code deployment. bull Create ControlM job documents and wor with ControlM to get them created and scheduled. bull Monitor batch processes dailyweelymonthly and resolve job failures as quicly as possible. Wor with ControlM group on re-runre-start instructions. Willingness to perform this off hours during weedays and weeends. bull Provide production support of the application and satisfy requests for data updates, ad-hoc reports or minor enhancements. bull Communicate status and escalate issues or delays that would impact deadline as early in the process as possible. Education Bachelorrsquos degree in computer science, software engineering or relevant business discipline from an accredited four-year college or university or equivalent wor experience. Experience Experience including but not limited to - 15+ years of experience in Software development - 10+ years of experience in Oracle 10g or 11g - 10+ years of experience in Oracle PLSQL development - 3+ years of experience in a Data Warehouse environment - Strong Analytical sills - Troubleshooting sills o Team Player Additional sills bull Flexibility, Dedication, Consistency, Integrity, and Enthusiasm a must. bull Excellent verbal and written communication sills are required in order to interact with other team members, Team Lead, End user, Business, Project Manager, and other teams. Location Houston, TX (downtown, no paring provided) Rate 60 - 74 on a W2 contract Length 6+ Months (Possible extension or hire for the right candidate) Must be able to wor on a W2</t>
  </si>
  <si>
    <t>Company SummaryCrown Castle wors around the country to build and maintain the infrastructure behind the world's most revolutionary technologies. Crown Castle owns, operates and leases more than 40,000 cell towers and over 80,000 route miles of fiber supporting small cells and fiber solutions across every major US maret. This nationwide portfolio of communications infrastructure connects cities and communities to essential data, technology and wireless service - bringing information, ideas and innovations to the people and businesses that need them. Crown Castle is an S&amp;P 500 company and one of the largest Real Estate Investment Trusts in the United States with an enterprise value of more than 80 billion.Position Title: Senior Data Governance Analyst - 6EPosition SummaryReporting to the Manger, Data Management this role supports the day-to-day operations of the Data and Analytics Governance Program including its processes, operations, adoption, compliance and metrics reporting. Typical activities include administrative support for Governance Council meetings, tracing and monitoring of agreements, actions, program change control items, issues and program baclog, creation and distribution of program reports and metrics, performing various ad-hoc analyses and facilitating woring groups and council discussions as needed.Essential Job Functions* Draft and communicates enterprise policies and processes* Monitor data and metadata standards* Identify, triage and analyze data standards requests* Escalate issues to the Governance lead as required* Manage governance operations: scheduling governance meetings, creating governance tracing reports, and action items* Create, manage, and publish the data standards PIs* Maintain the governance tools (e.g. portals, case management lists, etc.)* Facilitate Governance Council* Manage Data Steward and Data Governance program activities across the enterprise* Liase with business partners, audit, change management to facilitate adoption of governance and literacy* Conduct program-related ad-hoc analysisEducation/Certifications* Bachelor's Degree or equivalent experience in Business, Information / Computer Science, Mathematics, or related field preferredExperience/Minimum Requirements* Five (5) or more year hands-on experience in a Business Analyst, Stewardship, Data Management or Governance role* Strong understanding and experience of data management processes and programs, e.g. data governance, data stewardship, data quality, master data management, data cataloging and business rule management.* Expertise in data and metadata standards* Expertise in data management domain sufficient to understand all phases of a project and the specific of the solutions* Expertise in technology standards and best practices in data management including reportingOther Sills/Abilities* Strong Oral, Written and Facilitation Communication Sills; High proficiency in MS Word, Visio, Excel.* Excellent organizational, analytical, critical thining and problem solving sills* Highly self-motivated and service oriented with a cooperative and collaborative mindset* een attention to detail* Project and/or program management Certification a plus* Expertise in policy creation and management a plus* Experience with Tableau and Power BI, Data Catalogs, SharePoint preferredWoring Conditions: Wors in a normal office setting with no exposure to adverse environmental conditions.#LI-MP1</t>
  </si>
  <si>
    <t>Job Title Data Warehouse Analyst Location Houston, TX Contract 6+ Months NO OPTCPT PLEASEhellip Description Design, develop, test, maintain, and support batch applications using Oracle PLSQL for Retail Commissions and Amortization. Essential DutiesResponsibilities bull Develop Oracle PLSQL pacages, stored procedures, functions, objects, tables, views, synonyms based on requirements. bull Unit test, System test, Integration test, and Parallel test of the Oracle PLSQL code. bull Optimize code by following performance tuning techniques considering limitations of current environment. bull Use Oracle Analytical functions, merge statements, with clause, oracle partitioning, job logging, exception handling, performance tuning and so on in the Oracle PLSQL code. bull Use analytics sills to troubleshoot and resolve problems quicly bull Wor with Team Lead and other members of the Commissions IT team to understand requirements, identify source data, understand the source tables and relationships, adhere to consistent coding standards, do code reviews, and provide daily status updates. bull Wor with the Commissions Project team to understand the reporting requirements for each worstream and build, test, and UAT according to their expectations. bull Wor effectively in a team environment. Develop a strong woring relationships with members of Commissions IT team, Commissions Project team, Project Management team, and Business. bull Get familiarized with the ServiceNow ticeting system for opening, handling, and closing ticets and change requests. bull Experienced in any source code versioning tool bull Follow SOX procedures for code deployment. bull Create Control-M job documents and wor with Control-M to get them created and scheduled. bull Monitor batch processes dailyweelymonthly and resolve job failures as quicly as possible. Wor with the Control-M group on re-runre-start instructions. Willingness to perform these off-hours during weedays and weeends. bull Provide production support of the application and satisfy requests for data updates, ad-hoc reports or minor enhancements. bull Communicate status and escalate issues or delays that would impact the deadline as early in the process as possible. Education Bachelorrsquos degree in computer science, software engineering Experience Experience including but not limited to - 15+ years of experience in Software development - 10+ years of experience in Oracle 10g or 11g - 10+ years of experience in Oracle PLSQL development - 3+ years of experience in a Data Warehouse environment - Strong Analytical sills - Troubleshooting sills o Team Player Additional sills bull Flexibility, Dedication, Consistency, Integrity, and Enthusiasm a must. bull Excellent verbal and written communication sills are required in order to interact with other team members, Team Lead, End user, Business, Project Manager, and other teams. Thans and Regards, Chris  INFOMERICA INC 252 Towne Village Dr., Cary, NC-27513 Contact 919-439-9960 chrisinfomericainc.com mailtochrisinfomericainc.com httpwww.infomericainc.com httpwww.infomericainc.com</t>
  </si>
  <si>
    <t>Servient is looing for an eDiscovery Analyst to join its growing team. The eDiscovery Analyst is responsible for ingesting ESI into the Servient application, performing exports and productions and assisting the Project Management team with the successful delivery of services to our clients.
ey Responsibilities:
Processes unstructured electronic data (emails, MS Office documents, etc.).
Performs metadata and text extraction, deduplication, deNISTing, etc.
Performs TIFF/PDF Conversion, Exception Handling and quality control.
Provides guidance to others on software issues, file formats, etc.
Investigates and troubleshoots software and process related issues.
Assists with providing clients with exports and productions.
Assists with application testing.
Sills and Experience Required:
Proficiency with data management services (e.g. loading data into database applications, conducting database search queries, developing reports for legal teams, and providing options with unique data).
Strong analytical and problem solving sills and demonstrate ability to wor independently and in a team environment, follow detailed instructions, and meet established deadlines.
Strong communication sills (both verbal and written), service-oriented and a "can-do" attitude.
Bachelor's degree in Computer Science, Information Management or similar.
About Servient:
We are a software product company that is built around Machine Learning and heavily focused on modern technologies namely Hadoop, HBase, Solr and Storm. We always stay on the cutting edge of technology using agile development methodologies. We are one of a handful of companies that have a modern technology stac functional in a production environment to solve complex web scale business problems.
Apply Now</t>
  </si>
  <si>
    <t>OverviewSenior Data Operations AnalystLocation: Pearland Administative OfficeDepartment: S Plan Advantage - Health CareJob Type: Full-timeCOMPANY PROFILEelsey-Seybold Clinic. Changing the way health cares.elsey-Seybold Clinic is Houston's premier multispecialty group practice, founded in 1949 by Dr. Mavis elsey. With more than 21 clinic locations and more than 400 physicians, 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Healthcare Finance (HCF) department exists to monitor and improve the financial performance of elsey-Seybold's (S) product lines and health plans. The HCF Analytics team is a customer service-focused department providing consultation to the S executive team as well as to select operational and functional departments. The HCF Analytics team wors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silled, motivated and inquisitive individuals that deliver complex analysis of financial and utilization data to support revenue enhancement and identify cost savings opportunities.The Senior Analyst will provide data, systems support, and analysis related to ris adjustment and quality data submissions. The team operates the CMS Encounter Data and HEDIS vendor software solutions and implements reporting and analysis specific to Medicare ris adjustment, RAPS, EDPS and HEDIS. The team analyzes and researches all encounter data errors and submission issues, collaborating with internal departments to wor toward error resolution. The Senior Analyst is able to independently identify areas requiring investigation, define and perform analyses, and recommend solutions with little to no guidance.ey responsibilities of this position include:‚Ä¢ Encounter Data Analyst: Creating submissions and evaluating encounter data to identify errors created by operational, claims, and eligibility processes. Woring with cross-functional teams to resolve errors and ensure completeness and accuracy of submissions.‚Ä¢ HEDIS/Quality Reporting Analyst: Mapping, verifying, and loading HEDIS data sources to calculate measure results and prepare member level detail to support audited reporting and quality improvement initiatives.‚Ä¢ System Support Analyst: Helping to develop and maintain the systems and processes that are the foundation of ris adjustment and quality data operations‚Ä¢ Report Writer: Developing, producing, and analyzing reports and data required to understand submission status and rejection issues related to ris adjustment and quality data submissions‚Ä¢ Acting as a subject matter and technical expert for more junior analysts.EDUCATION REQUIREMENTS &amp; EXPERIENCE REQUIREMENTS(A = basics; B = preferred)EducationA.Bachelor's Degree in Finance, Economics,Mathematics, Healthcare Administration,Computer Science or related fieldB.Associates Degree in Radiologic TechnologyExperienceA.5+years of experience in dataanalysis, decision support, medicaleconomics, healthcare informatics,or managed healthcare orequivalent combination ofeducation and experience todemonstrate ability to succeed indata operations‚Ä¢ Demonstrated initiative andproblem-solving sills with ability toconvert raw data into actionablebusiness insights‚Ä¢ Demonstrated data extract andtransformation sillsB.* Experience in the healthcare industrywith understanding of data inhealthcare organizations (includingclaims data, ICD10, MedicareAdvantage, Health InsuranceMaretplace, capitated paymentmodels)‚Ä¢ Experience with ANSI 5010 837 dataspecificationsLicensesA.B.Special SillsA.* Advanced proficiency in MicrosoftExcel‚Ä¢ 3+ years' experience with SQL orother programming tools (includingVisual Basic and Excel macros)‚Ä¢ Experience writing, debugging anddocumenting complex queriesagainst relational databases‚Ä¢ Basic nowledge of MicrosoftPower Point and Microsoft WordB.* Familiarity with EPIC and Clarityreporting data warehouse‚Ä¢ nowledge of Crystal Reports,Microsoft Access, or SSRSOtherA.* Fluent in English both verbal andwritten, effective communicator‚Ä¢ High level of accuracy withexcellent attention to detail‚Ä¢ Strong organizational and timemanagement sills‚Ä¢ Proven ability to wor in a dynamicsetting and balance multiplepriorities while meeting deadlines‚Ä¢ Superior analytical sills‚Ä¢ Ability to communicate complexinformation in a clear and concisemannerB.WORING ENVIRONMENTClinical</t>
  </si>
  <si>
    <t>Job Description
Premier Medical Resources is looing to add a new Accounts Receivable Analyst to our growing team in Houston, TX! The ideal candidate will be responsible for maintaining our database by entering new and updated information into computer database for effective record eeping.
About Premier Medical Resources
Premier Medical Resources, LLC is a healthcare management company, headquartered in NW Houston near the Jersey Village area. PMR provides services to a networ of healthcare clinics and hospitals around Texas. These services include staffing, logistics, operations, human resources, billing, accounts receivable, legal, IT, scheduling, and more.
ESSENTIAL FUNCTIONS:
Answers telephone and deal with inquiries
Responds and comply to requests for information including sending faxes and e-mails
Post payment for incoming requests
Invoices outside parties regarding incoming request, as applicable
Follows up with pending/outstanding invoices and payments
Follows through with mailing and postage for completed files
Collects and organizes medical records for closed cases
Updates information and scans into database
Manages filing and record eeping activities
Ensures completeness and accuracy of tass and projects
Contributes to team effort by accomplishing related results as needed
eeps wor area clean and organized
Protects patient and family privacy rights and maintains confidentiality of patient records in accordance to policy and procedure and HIPAA requirements
Adheres to the company standards of business conduct
Follows all safety rules on the job. Reports all accidents promptly and corrects minor safety hazards. Communicates with peers and management regarding any hazards identified in the wor place
NOWLEDGE, SILLS, AND ABILITIES:
nowledge of administrative and clerical procedures and systems such as word processing, managing files and records, and other office procedures and terminology
nowledge of computer and relevant software applications
Strong attention to detail: being careful about detail and thorough in completing wor tass
Ability to adapt with flexibility: being open to change (positive or negative) and to considerable variety in the worplace
Ability to wor independently by guiding oneself with little or no supervision and depending one oneself to get things done
Exceptional customer service and phone etiquette
Energetic with a desire to learn and develop new sills
MINIMUM QUALIFICATIONS:
High School diploma required and/or some college preferred
0-2 years of customer service experience and phone etiquette
Proficiency in administrative/clerical procedures and computer software applications
BENEFITS:
We are offering a comprehensive benefits pacage including:
Medical Insurance
Dental Insurance
Vision Insurance
Long Term Disability Insurance
Short Term Disability Insurance
Employee Assistance Program
PTO + Holidays
Job Posted by ApplicantPro</t>
  </si>
  <si>
    <t>DData Governance Business Analyst
Houston, TX 77002
Pay Rate: 70/hr - 80/hr
Contract: Through ‚Äì 12/20 (FTE Conversion or Extension)
The Enterprise Analytics &amp; Data Management team is part of the ***‚Äôs Digital organization. Our mission is to accelerate business growth and drive operational efficiencies by extracting insights from data, predicting business outcomes and embedding intelligence into business processes. As a member of EADM you will deliver insights and solutions across the organization in areas such as routing, logistics, revenue management, customer experience, people analytics, business operations and more.
I. Job Summary
The Data Governance Business Analyst plays a critical role in establishing policies and requirements of master data and resolves data quality issues. They will wor closely with business partners to turn data into critical information and nowledge that can be used to mae sound business decisions. This individual must function in a fast-paced environment, be adaptable to the many changing processes and technology related to the various data warehouse environments. The ideal candidate for this position understands business processes and how data drives those processes, has a strong commitment to quality, is detail oriented and understands how to leverage tools, such as software to execute projects and tass efficiently.
II. Essential Duties and Responsibilities
Execute standard onboarding of technical and business metadata into the Informatica EDC and Axon environments, ensuring the population of data lineage and linage between the technical and business metadata.
Participate in the development and implementation of enterprise metadata standards, guidelines, and processes to ensure quality metadata and support for ongoing data governance.
Provide excellent customer service and support to end users and form productive relationships with internal customers by listening, clarifying, and responding effectively.
Providing administration support for Informatica EDC/Axon/IDQ and in future other data governance related products (MDM) which includes installation, configuration, upgrades and business continuity support.
Facilitate discussion with data staeholders on data governance processes and translate those requirements into Axon worflows.
Participate in training sessions for business and technology partners covering enterprise metadata standards, guidelines, and processes
Document data governance policies and master data entry processes
Perform data alignment analyses to support data governance
Design tools and processes to facilitate maintenance of data quality in Informatica IDQ.
Perform other duties as assigned.
III. Supervisory Responsibilities
None required.
IV. Qualifications
The requirements listed below are representative of the qualifications necessary to perform the job.
Bachelor‚Äôs degree in Business, Finance, Accounting, Management Information systems or related field
3-5 years of progressive business experience
Must have 3+ years of hands on Informatica Data Governance (Axon), EDC, IDQ experience.
Must have 3+ MDM experience.
Must have 2+ years of practical experience configuring EDC and Axon, including business glossaries, dashboards, policies, search, Axon maps
Experience in data quality tools, including data profiling, cleansing and identity resolution.
A. Domain Experience
Demonstrated understanding of data governance principles.
Demonstrated experience with data management.
Demonstrated proficiency of data (types, content reliability, etc.).
Demonstrated problem solving and data collection, analysis, and interpretation sills.
Demonstrated understanding of underlying databases.
B. Certificates, Licenses, Registrations or Other Requirements
None required; Informatica Certification highly desired
C. Other nowledge, Sills or Abilities Required
Strong written and oral communication sills with ability to wor with users, peers and management.
Strong interpersonal sills.
Must be a team player as this role requires woring with multiple teams.
Highly motivated, self-starter with problem solving sills.
Ability to multitas and meet aggressive deadlines efficiently and effectively.
Detail-oriented but does not lose sight of the big picture.
Demonstrate ability to learn and understand business processes quicly.
V. Wor Environment
Listed below are ey points regarding environmental demands and wor environment of the job. Reasonable accommodations may be made to enable individuals with disabilities to perform the essential functions of the job.</t>
  </si>
  <si>
    <t>Position Summary:
Utilizing analytical and data management tools, performs intermediate level data creation, management, analysis and troubleshooting activities in support of multiple research projects and studies. Performs statistical analyses associated with research projects.
The candidate will wor under the close direction of PI and other senior staff for team; utilizing analytical and data management tools, performs intermediate level data creation, management, analysis and troubleshooting activities in support of multiple research projects and studies. Performs statistical analyses associated with research projects.
Internal Medicine, Infectious Disease
Non Exempt
TMC Location
Full Time
Position ey Accountabilities:
Responsible for managing/maintaining data for multiple projects or research efforts.
Creates, supports, and troubleshoots tools or software used to manage data.
Develops and maintains quality controls for all research databases
Designs database queries and compiles, analyzes, and reports statistical data for research projects.
Interfaces with vendors and offsite researchers and coordinators.
Other duties as assigned.
Clinical research experience; electronic data entry systems experience. Detailed nowledge of query design, report creation, and graphic representations of data. nowledge and experience managing complex databases.
Experience providing analysis of data. Bilingual (Spanish). GCP/HSP certifications.
Certification/Sills:
Detailed nowledge of query design, report creation, and graphic representations of data.
nowledge and experience managing complex databases.
Experience providing analysis of data.
Minimum Education:
Bachelor‚Äôs degree in business, computer science, or related field or related experience in lieu of education.
Minimum Experience:
Three years of experience with complex databases. May substitute required experience with equivalent years of education beyond the minimum education requirement
Physical Requirements:
Exerts up to 50 pounds of force occasionally and/or up to 20 pounds frequently and/or up to 10 pounds constantly to move objects.
This position may include wor involving potentially hazardous chemical, biological or radioactive agents.
Security Sensitive:
This job class may contain positions that are security sensitive and thereby subject to the provisions of Texas Education Code ¬ß 51.215</t>
  </si>
  <si>
    <t>Data Management and Quantitative Analysis - IC3 Under moderate guidance, wors with internal and external datasets and client reference data and provides analysis in the development statistical, financial and/or econometric models for analyzing asset performance, securities data, derivative pricing, ris exposure or other sophisticated concepts. Provides analytical support and prepares drafts of standard and ad hoc reports for assigned area. With moderate guidance, supports assigned area with more advanced statistical and quantitative analyses. Serves as resource to less experienced colleagues. Runs models, loos for exceptions, taes corrective action. Uses technology tools to conduct analyses. Applies techniques such as SQL and querying and macro development to extract data for populating models. Has a good understanding of the relevant processes and products in assigned area and which analyses, methodologies and approaches best support assessment of performance, ris, or valuation. Interprets findings and prepares initial drafts of standard reports. Prepares ad-hoc reports at the request of managers and/or other leaders. Translates complex technical concepts and analyses to non-technical audiences. Reviews accuracy of reports and calculations performed by less experienced colleagues. No direct reports. Provides guidance to more junior analysts. Primarily responsible for the accuracy and quality of own wor. Wor contributes to the achievement of team goals.QualificationsBachelors degree or the equivalent combination of education and experience. Advanced degree in quantitative analysis preferred. 5-7 years experience preferred. Experience in quantitative finance and technology preferred.BNY Mellon is an Equal Employment Opportunity/Affirmative Action Employer.Minorities/Females/Individuals With Disabilities/Protected Veterans.Our ambition is to build the best global team - one that is representative and inclusive of the diverse talent, clients and communities we wor with and serve - and to empower our team to do their best wor. We support wellbeing and a balanced life, and offer a range of family-friendly, inclusive employment policies and employee forums.Primary Location: United States-Texas-HoustonInternal Jobcode: 70126Job: Corporate TrustOrganization: Corporate Trust-HR06320Requisition Number: 2002910</t>
  </si>
  <si>
    <t>OverviewHCC Data AnalystLocation: Pearland Administrative OfficeDepartment: S Plan Advantage- Healthcare Finance Job Type: Full TimeCOMPANY PROFILEelsey-Seybold Clinic. Changing the way health cares.elsey-Seybold Clinic is Houston's premier multispecialty group practice, founded in 1949 by Dr. Mavis elsey. With 19 clinic locations and more than 400 physicians, 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CA Financial Operations team serves as the primary resource for providing reporting, support, and analysis related to the financial performance of elseyCare Advantage, a Medicare Advantage health plan. The team's core areas of focus include CMS payment processes related to the Monthly Membership Report (MMR) and Plan Pay Report (PPR), medical cost and utilization trend analysis, and CMS ris adjustment (HCC) and 5-Star analysis and initiative support.The HCC Analyst will serve as the primary resource for providing reporting, support, and analysis related to ris score based on the CMS-HCC model for elseyCare Advantage. The analyst in this position will develop a thorough understanding of the Medicare ris adjustment model and provide operational support to the HCC Coding team to identify provider coding trends and areas of opportunity, use clinical and claims data to identify members requiring chart review or care gap closure, and monitor changes in the disease burden of the population as a result of membership changes, aging of the population, and implementation of coding initiatives. The position requires development of an in-depth nowledge of Epic Tapestry claims data, Epiccare visit documentation data, data from an in-house custom chart review application, and pharmacy claims data.Daily activities will require heavy use of Excel, including advanced formulas, pivot tables, Power Pivot, and Visual Basic and/or macros, writing and editing SQL queries via SQL Server Management Studio (SSMS). In addition, the position requires development of SSRS and Power BI proficiency.EDUCATION REQUIREMENTS &amp; EXPERIENCE REQUIREMENTS(A = basics; B = preferred)EducationA.Bachelor's Degree in Finance, Economics, Mathematics, Healthcare Administration, or related fieldB.ExperienceA.* 5+ years of experience in data analysis, decision support, medical economics, healthcare informatics, or managed healthcare or equivalent combination of education and experience to demonstrate ability to succeed in healthcare analytics‚Ä¢ Demonstrated initiative and problem solving sills‚Ä¢ Demonstrated analytical/modeling sills with ability to convert raw data into actionable business insightsB.* Demonstrated ability to analyze and report on business units, products or service lines with minimal supervision/direction‚Ä¢ Experience in the healthcare industry with understanding of data in healthcare organizations (including claims data, ICD10, Medicare Advantage, Health Insurance Maretplace, capitated payment models)LicensesA.B.Special SillsA.* Advanced proficiency in Microsoft Excel‚Ä¢ Basic nowledge of Microsoft Power Point and Microsoft Word‚Ä¢ Experience with SQL or other programming tools (including Visual Basic and Excel macros)‚Ä¢ Experience writing, debugging and documenting complex queries against relational databasesB.* Experience with Statistical Software (including SAS, R, Minitab, SPSS)‚Ä¢ Familiarity with EPIC and Clarity reporting data warehouse‚Ä¢ nowledge of Crystal Reports, Microsoft Access, or SSRSOtherA.* Fluent in English both verbal and written, effective communicator‚Ä¢ High level of accuracy with excellent attention to detail‚Ä¢ Strong organizational and time management sills‚Ä¢ Proven ability to wor in a dynamic setting and balance multiple priorities while meeting deadlines‚Ä¢ Superior analytical sills‚Ä¢ Ability to communicate complex information in a clear and concise mannerB.WORING ENVIRONMENTOffice</t>
  </si>
  <si>
    <t>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POSITION SUMMARY
Radiology Partners has an open position for a Business Analyst on the IT Data Warehouse team. The position will report to the Manager, IT Data Warehouse and be responsible for woring with many areas within the IT and Clinical teams with a focus on worflow and requirements.
POSITION DUTIES AND RESPONSIBILITIES
General
Obtain an expert level of data flow
Assist with root cause analysis for data integrity issues
Able to wor with physicians and various levels of support staff
Assist in documentation creation
Assist in building non-standard data flows
Create, maintain and improve data processing and documentation
Assist in analyzing and auditing data flow ‚Äì maing recommendations for quality improvement
Highly detail-oriented with the ability to trac and manage multiple wor efforts concurrently
Ability to effectively align wor with staeholder priorities and execute in a fast-paced environment
Data flow
Develop an in-depth understanding of our customer‚Äôs and Rad Partner‚Äôs internal data flows
Document existing customer data flows using data flow charts
Document existing internal RP data flows
Facilitate woring sessions with customers
Wor with internal and external customers to propose changes to data flow
Wor with project managers and project teams to plan and implement data flow changes
Conduct nowledge transfer sessions with Development teammates on existing and proposed internal and external data flows
Conduct and facilitate data flow sessions internally and with our customers
Assist in the integration out of new sites
Requirements Gathering
Gather and document requirements for practice information enhancements and integrations
Gather and document requirements for existing data integrations to the DWH including feature / release requests
Wor with Development staff and end user to understand requests and translate into requirements
Wor with Development staff to develop estimates
Wor with Project Managers to develop projects plans including deliverables and due dates
Wor with support team to develop test plans and participate in testing
Assist in setting development priorities and bug fixes
Wor with our vendors to request and prioritize changes and enhancements
DESIRED TECHNICAL AND PROFESSIONAL SILLS AND EXPERIENCE
5+ years combined IT and healthcare experience
Understanding of data flow between EHR / EMR and PACS, voice recognition applications, etc.
Experience with data architecture, data warehousing, and data modeling, within the healthcare sector, a plus
Familiarity with SSIS, SSRS, Tableau, Control-M, Jira, confluence, bit-bucet a plus
nowledge of HIPAA data privacy practices and laws a plus
Proficient in Business Analyst sills:
o Interaction with all levels of the business
o Creation of Issue statements, project objectives
o Documentation of data flows
o Gathering and documenting requirements
o Crafting and implementing solutions
Able and interested in woring a flexible schedule. We can wor in the office and from home.
CCPA Notice: When you submit a job application or resume, you are providing the Practice with the following categories of personal information that the Practice will use for the purpose of evaluating your candidacy for employment: (1) Personal Identifiers; and (2) Education and Employment History.
Job Type: Full-time
Benefits:
401()
Dental Insurance
Disability Insurance
Flexible Spending Account
Health Insurance
Life Insurance
Paid Time Off
Parental Leave
Professional Development Assistance
Relocation Assistance
Vision Insurance
Schedule:
Monday to Friday
Experience:
business analyst: 1 year (Preferred)
Education:
Bachelor's (Preferred)
Wor authorization:
United States (Preferred)
Wor Remotely:
Yes</t>
  </si>
  <si>
    <t>To support our Global Business Performance team within the Advanced Materials division, we are looing for a Software Developer Business Analyst for TM1 with a strong nowledge of VBA (AccessExcel) and SQL. Your main tass and responsibilities are For two reporting areas (Production and Purchasing) trouble shoot current tool in case of errors and support monthly reloads (Access Excel and SQL) Support business requests such as data extraction or report adjustments Document logic of current tool to prepare for migration to TM1 Understand tables and queries functions Identify improvement simplification options Rebuild the tools in TM1 Requirements Degree in Data Science (Information System, Computer Science) is required. Experience and sound nowledge in Business, Finance, Accounting or other technical discipline is a plus Very strong command of Access, Excel, MS Excel VBA and SQL is a must nowledge of Webi is a strong asset nowledge of data maintenance and data extraction Previous experience with report tool migration between systems is a plus 2-5 years of experience in a similar position Fast comprehension of business activities is needed along with a problem-solving approach Very good analytical, communication and interpersonal sills Innovative team player, detailed oriented and woring with high level of accuracy Fluent in English, any other language is an asset</t>
  </si>
  <si>
    <t>Overview
Healthcare Information and Data Analyst II
Location: Pearland Administrative Office
Department: S Plan Advantage- Health Care Finance
Job Type: Full Time
COMPANY PROFILE
elsey-Seybold Clinic. Changing the way health cares.
elsey-Seybold Clinic is Houston's premier multispecialty group practice, founded in 1949 by Dr. Mavis elsey. With more than 21 clinic locations and more than 400 physicians, 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
JOB SUMMARY
The Healthcare Finance (HCF) department exists to monitor and improve the financial performance of elsey-Seybold's product lines and health plans. The HCF Analytics team is a customer service-focused department providing consultation to the S executive team as well as to select operational and functional departments. The HCF Analytics team wors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silled, motivated and inquisitive individuals that deliver complex analysis of financial and utilization data to support revenue enhancement and identify cost savings opportunities. The Analyst II provides financial data, reporting and other actionable information to the HCF Management Team and other departments regarding the business units, process, products and/or service lines as directed by the manager. The Analyst II is able to independently identify areas requiring additional investigation and perform analyses with less guidance than more junior analysts. Responsibilities related to this position include:
Creating/producing financial reports, analysis and financial reconciliations required to understand the ey drivers of the relevant business unit or service line.
Helping to develop the systems and processes that are the foundation for reporting and analysis.
Providing analytical support to internal customers including the Central Business Office, Pharmacy Services, Business Planning, Accounting, Managed Care Contracting, Claims, Mareting, and Utilization Management departments and partnering with the Business Intelligence team to automate and improve reporting.
Discussing findings with internal customers.
Acting as a subject matter and technical resource for more junior analysts.
EDUCATION REQUIREMENTS &amp; EXPERIENCE REQUIREMENTS
(A = basics; B = preferred)
Education
A.
Bachelor's Degree in Finance, Economics, Mathematics, Healthcare Administration, or related field; or Associate's Degree with equivalent wor experience
B.
Experience
A.
3-5 years of experience in data analysis, decision support, medical economics, healthcare informatics, or managed healthcare or equivalent combination of education and experience to demonstrate ability to succeed in healthcare analytics
Demonstrated initiative and problem solving sills
Demonstrated analytical/modeling sills with ability to convert raw data into actionable business insights
B.
Demonstrated ability to analyze and report on business units, products or service lines
Experience in the healthcare industry with understanding of data in healthcare organizations (including claims data, ICD10, Medicare Advantage, Health Insurance Maretplace, capitated payment models)
Licenses
A.
B.
Special Sills
A.
Advanced proficiency in Microsoft Excel
Basic nowledge of Microsoft Power Point and Microsoft Word
Experience with SQL or other programming tools (including Visual Basic and Excel macros)
B.
Experience writing, debugging and documenting complex queries against relational databases
Experience with Statistical Software (including SAS, R, Minitab, SPSS)
nowledge of Crystal Reports, Microsoft Access, or SSRS
Other
A.
Fluent in English both verbal and written, effective communicator
High level of accuracy with excellent attention to detail
Strong organizational and time management sills
Proven ability to wor in a dynamic setting and balance multiple priorities while meeting deadlines
B.
Ability to communicate complex information in a clear and concise manner
WORING ENVIRONMENT
Office</t>
  </si>
  <si>
    <t>Job Description
Our client is a leading full-service provider of cost-effective management solutions for used healthcare materials and unused dispensed medications generated outside the hospital and large healthcare facility setting.
The Company sees a Jr. Software Developer to join our focused IT team. In this role, you will mae an impact by combining traditional development with user-centric design and research sills. Our fast-moving multi-disciplinary team balances their time between supporting users and listening to their evolving needs to adjust the systems that support the business. You will help integrate existing accounting and warehouse operations systems that are the bacbone of the company with modern web services and develop new solutions that allow the business to continue to grow. You are a great creator, collaborator, and communicator with a curious mind and an ability to wor both within and outside a strict production timeline. As part of a fast-moving team, you can wor across multiple groups and successfully uncover critical insights that can be level up the business. In return, you will end up with a clear understanding of each facet of the business, be able to watch your projects grow, now how you are maing an impact, and build your career.
Responsibilities:
‚Ä¢ Wor across multi-disciplinary teams from operations, accounting, and warehouse to understand how to evolve and support our current ERP systems
‚Ä¢ Partner with a senior developer to support current development projects
‚Ä¢ Understand the array of technical constraints, user goals, and business requirements that shape relevant current and future products
Requirements:
‚Ä¢ 1+ years of experience in Web Development
‚Ä¢ 3+ years of experience in relevant development experience
‚Ä¢ BS/BA in Computer Science or equivalent education or experience
‚Ä¢ Experience with the following technologies: SQL Server or other RDBMS, Python, C#, and .Net Core
‚Ä¢ Familiar with accounting and terminology: AR, AP, GL, Financial reporting, Audits and documentation
‚Ä¢ Strong coding, debugging, and problem-solving sills
‚Ä¢ Independent, with internal drive and self-motivated to mae an impact as part of a team
‚Ä¢ Self-learner with a passion for technologies
Preferred:
‚Ä¢ Experience with the following technologies: Sage 500 ERP, MS SQL Server, Salesforce, IIS, web APIs
We offer a comprehensive benefits pacage including medical, dental, vision, short- and long-term disability, 401 with match, paid holidays and vacations.</t>
  </si>
  <si>
    <t>Leading Consumer Goods Company Looing For Financial Analyst - Data Mining, Analytics, Reporting
This Jobot Job is hosted by: Josh Raymond
Are you a fit? Easy Apply now by clicing the "Apply Now" button and sending us your resume.
Salary: 65,000 - 80,000
A bit about us:
We're an established, yet growing, consumer goods company that provides personal beauty products. We're based in the United States and have a global customer base along with impressive YoY growth. Due to growth, our elite Finance team is looing for a Financial Analyst to join the team. In this highly visible role, you'll be reporting directly to our Controller and will be responsible for creating ey financial reporting tools and providing insight into the financial performance of our company.
If you're a Financial Analyst with 7+ years of experience, then please read on...
Why join us?
Competitive Compensation!
Great Benefits!
Company Matched 401()!
Growth Opportunities!
Job Details
What you'll be doing...
Develop mission-critical reporting tools that provide insight into the health of the company
Provide support for Accounting &amp; Financial Analytics and Reporting
Leverage your experience synthesizing data to deliver actionable insights
Mine large structured &amp; unstructured data sets using data science &amp; analytical techniques to generate insights
Develop models to predict potential future outcomes along with optimizing business solutions by identifying patterns using raw data
Translate findings into accessible visuals, providing a clear view into interpreting the data
Analyze and interpret financial data and compile reports on current financials
Define benchmars, generate insights, develop dashboards and monitor and report progress against them
Perform monthly review and evaluate actual financial performance
Analyze financial information to produce forecasts
What we're looing for...
7+ years of experience with financial analysis and/or accounting
Strong analytical sills and a demonstrated ability to analyze raw data and develop actionable insights
Strong presentation sills and the ability to communicate complex subject matter
Advanced Excel sills
Experience with data visualization software (i.e. Tableau) is preferred
So, it you're a Financial Analyst with 7+ years of hands-on experience then please apply today!
Interested in hearing more? Easy Apply now by clicing the "Apply Now" button.</t>
  </si>
  <si>
    <t>Splun SME / Data Analyst _ TXho_</t>
  </si>
  <si>
    <t>Job Description
Splun SME / Data Analyst
Houston, TX 77002 (local candidates only)
Contract opportunity
Opportunity to help transform Client's computing environment! Serve an integral role of EUSAs (End User Solution Asset) modern portfolio initiatives.
Splun SME/Data Analyst for the Cross-Asset Performance Sustainability Team (CAPS) within the Information Technology Business Unit in Houston, TX.
As a Splun SME/Data Analyst, this position provides technical expertise to EUSA CAPS Team. This position wors closely with various teams seeing to improve computing performance. The SME/analyst position provides data analytics consulting and support with a specific emphasis on woring within the Splun software. This position is an individual contributor role woring among a team of analysts to design and develop analytical reporting and solutions.
Serve as technical lead for Client's team for Splun Analysis
Collaborate with ey staeholders and members of the CAPS team to create advanced dashboards and various user control elements
Provide statistical analysis and support around client's computing environment
Engage staeholders to scope, prioritize and deliver descriptive, diagnostic and predictive data analytics
Collaborate with staeholders to develop and maintain EUSAs data analytics strategy with a focus on business value
ey Qualifications:
Technology
Bachelor Degree in a related area
Minimum 3+ years of experience in writing Splun queries
At least 5+ years of IT experience- strong technical bacground required
Minimum of 4-5+ years of strong data analytics/data science experience required
Data science, data analytics experience using Splun required
Splun dashboarding experience required
Experience delivering data analysis, woring with relational databases, and writing Splun queries to retrieve data for analysis and reporting purposes
Proficient in writing SPL (Search Processing Language), including advanced commands such as tstats, looup, using subquery, etc. Able to correlate multiple data sources efficiently
Proficient in creating advanced dashboards, including drill down and various user control elements to present to leadership.
nowledge of statistical analysis
At least 2 out of the 3 following Splun certification required: Splun Core Certified User, Splun Core Certified Power User, Splun Certified Admin ‚Äì desired
Communication
SAFE/Agile Project experience required
Strong written and verbal sills with the ability to effectively engage business and technical resources at all levels
Ability to develop strategic relationships with business leaders, vendors and partners
Listens carefully and ass questions to understand the views and concerns of others
Strong facilitation and presentation sills
Execution
Drive for results in eeping with Client Policy Standards and Tenets of Operation
Identify and mitigate riss; contribute different points of view to enhance decisions; deliver on commitments
Collaborate across multiple organizations, business units, and functions, and guide team to achieve goals
‚Ä¢ Candidates local to Houston required.
Preferred:
Data Analytics or Data Science certifications are a big plus
nowledge of Machine Learning Toolit (MLT) a plus but not required
Basic experience with Regex (regular expression) queries preferred
nowledge of UberAgent and/or end user computing performance monitoring ‚Äì PLUS
Ability to advocate data in Power BI ‚Äì big plus
Travel Requirements: Up to 5% travel, on occasion if needed</t>
  </si>
  <si>
    <t>Essential Duties/Responsibilities:
Develop Oracle PL/SQL pacages,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sills to troubleshoot and resolve problems quicly
Wor with Team Lead and other members of the Commissions IT team to understand requirements, identify source data, understand the source tables and relationships, adhere to consistent coding standards, do code reviews, and provide daily status updates.
Wor with the Commissions Project team to understand the reporting requirements for each worstream and build, test, and UAT according to their expectations.
Wor effectively in a team environment. Develop strong woring relationship with members of Commissions IT team, Commissions Project team, Project Management team, and Business.
Get familiarized with the ServiceNow ticeting system for opening, handling, and closing ticets and change requests.
Experienced in any source code versioning tool
Follow SOX procedures for code deployment.
Create ControlM job documents and wor with ControlM to get them created and scheduled.
Monitor batch processes daily/weely/monthly and resolve job failures as quicly as possible. Wor with ControlM group on re-run/re-start instructions. Willingness to perform this off hours during weedays and weeends.
Provide production support of the application and satisfy requests for data updates, ad-hoc reports or minor enhancements.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 experience.
Experience:
Experience including but not limited to
15+ years of experience in Software development
10+ years of experience in Oracle 10g or 11g
10+ years of experience in Oracle PL/SQL development
3+ years of experience in a Data Warehouse environment
Strong Analytical sills
Troubleshooting sills
o Team Player
Additional sills:
Flexibility, Dedication, Consistency, Integrity, and Enthusiasm a must.
Excellent verbal and written communication sills are required in order to interact with other team members, Team Lead, End user, Business, Project Manager, and other teams.</t>
  </si>
  <si>
    <t>The resource(s) best suited for this activity have/are:
SAP Ariba nowledge.
Legal Bacground and Contracts nowledge.
Investigative Qualities.
Able to Correlate Data.
Based in Houston, Texas and able to wor downtown.
Detailed oriented.
Inquisitive, Curious and unafraid to as questions.
Able to wor independently at a computer performing tactical level activities.
Law students in L2 or L3 that are able to wor 40 hours are acceptable candidates.
High Level Scope:
Identify Contract Meta Data (existing and what needs to be captured).
Export Contract Meta Data (i.e. data stored in the Contract Overview Tab fields captured).
Divide and assign wor to resources.
Review the executed contract attached to an Ariba Contract Worspace to:
Confirm contract hierarchy.
Identify applicable missing information in the Excel file and capture from contract.
Validate information already captured to ensure accuracy, correcting any incorrect data fields in the Excel file.
Once the contract line item has been updated in the Excel file, for eventual uploading bac into the Ariba Contract Worspace through mass editing;
Confirm the required documents are in the Final Documents folder within the Document Tab of the Contract Worspace. This may include: a signed or countersigned Agreement, or both, final word version of the Agreement, final word version of a Legacy Contract, Contract Approval Form (CAF), and the PDF copy of the CAF (when the contact is a Legacy Contract).
Determine additional clean-up activities, including but not limited to:
Renaming the contract worspace accordingly with our standard nomenclature.
Identifying team members not within each contract worspace.
Identifying perpetual contracts or types of contracts that need to have an updated end date.
Correction of worspace statuses.</t>
  </si>
  <si>
    <t>Position Role/Tile: Data Warehouse Analyst III
Location: Houston, TX.
Design, develop, test, maintain, and support batch applications using Oracle PL/SQL for Retail Commissions and Amortization.
Essential Duties/Responsibilities:
Develop Oracle PL/SQL pacages,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sills to troubleshoot and resolve problems quicly
Wor with Team Lead and other members of the Commissions IT team to understand requirements, identify source data, understand the source tables and relationships, adhere to consistent coding standards, do code reviews, and provide daily status updates.
Wor with the Commissions Project team to understand the reporting requirements for each worstream and build, test, and UAT according to their expectations.
Wor effectively in a team environment. Develop strong woring relationship with members of Commissions IT team, Commissions Project team, Project Management team, and Business.
Get familiarized with the ServiceNow ticeting system for opening, handling, and closing ticets and change requests.
Experienced in any source code versioning tool
Follow SOX procedures for code deployment.
Create ControlM job documents and wor with ControlM to get them created and scheduled.
Monitor batch processes daily/weely/monthly and resolve job failures as quicly as possible. Wor with ControlM group on re-run/re-start instructions. Willingness to perform this off hours during weedays and weeends.
Provide production support of the application and satisfy requests for data updates, ad-hoc reports or minor enhancements.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 experience.
Experience:
Experience including but not limited to
15+ years of experience in Software development
10+ years of experience in Oracle 10g or 11g
10+ years of experience in Oracle PL/SQL development
3+ years of experience in a Data Warehouse environment
Strong Analytical sills
Troubleshooting sills
o Team Player
Central Business Solutions, Inc,
37600 Central Ct.
Suite #214
Newar, CA 94560.</t>
  </si>
  <si>
    <t>Job Description
The EDI (Electronic Data Interchange) Analyst is responsible for supporting the business community by woring directly with insurance carriers and third party administrators to establish and maintain inbound and outbound EDI connections related to insurance eligibility and payroll deductions.
Candidates with experience using the Selerix BenSelect Enrollment System preferred.
Essential Duties and Responsibilities
Assist with the implementation, testing and support of inbound and outbound data connections for insurance eligibility files
Support external customers and internal processing areas by trouble shooting data issues
Act as a liaison between the business and IT
Oversee the technical efforts associated with implementing EDI trading partners
Provide HIPAA-compliant guidance to third party administrators and ensure compliance with HIPAA regulations and requirements
Participate in implementation meetings with clients committed to establishing an EDI partnership
Ensure proper setup conduct necessary testing and in-depth analysis to resolve any potential issues prior to release into the production environment
Oversee the production support of existing EDI clients
Support the business with EDI issues and promptly triage and resolve EDI issues
Implement process improvements to enhance the efficiency of the EDI processes
Prepare and maintain documentation that defines operational procedures and describes client requirements
Build and maintain positive woring relationships with internal colleagues and external contacts
Required nowledge, Sills &amp; Abilities
Possess a clear understanding and woring nowledge of HIPAA EDI protocols
Excellent written and oral communication sills, outstanding customer service sills, preferably in a technical implementation capacity
Experience managing customer and/or vendor relationships desired
Strong computer sills and proficiency in Microsoft Office products, especially Microsoft Excel
Understanding of internet applications and networs desired
Solid nowledge of all lines of business
Great organizational sills
Detail orientated, problem solvers, self-starter
Ability to wor independently or as part of a team
Ability to wor well under pressure
Ability to multi-tas and prioritize assignments to meet the department timelines
Fast learner, ability and willingness to learn new products
Applies and follows all company policies and procedures
Education and Experience
Bachelor‚Äôs Degree in a related discipline or the equivalent combination of wor experience and technical training
3+ years progressively responsible experience in a technical production or applications support role
Proficient in a scripting language, preferably javascript.
Must not be in need of H1-B visa.
If you are interested in joining PEC in any capacity please apply online.
(Please copy and paste lin below)
http://www.pecworsite.com/career
Company Description
Professional Enrollment Concepts is a full service, benefits administration and enrollment firm headquartered in Houston, Texas. We are an exciting, growing company averaging 100% increase in volume per year that is actively seeing eager individuals to join our team in the Houston, Texas area. We are offering a full-time position with salary and full benefits. Career path and growth opportunities are readily available to those who apply!</t>
  </si>
  <si>
    <t>Position Title: Sr. Data Analyst
Reporting Manager Title: Director, Insight, and Analytics
Position Summary:
Responsible for building and deepening member experiences through data and analytics. Partner with product owners, business lines, and channels to maximize their current product attributes, usage, mareting opportunities, and product performance.
Essential Duties and Responsibilities:
1) Create PI dashboards (weely, monthly) utilizing business intelligence tools to measure and monitor production and business unit goals. Maintains data integrity and creates efficiencies by automating the reporting function.
2) Uses data and analytics to drive membership growth, increase overall deposits, further lending efforts through all channels, maximize existing strategic partnerships, and increase the profitability of the holdings group.
3) Ability to manage project timelines and prioritize customer requests.
4) Uncovers insights, creates narratives and communicates results to enable internal partners to identify new sales opportunities.
5) Wors closely with business leaders to understand their business needs, area, and opportunities and convert into data and modeling solutions to drive growth and performance.
6) Conducts analysis and partner with Business Intelligence Specialists to provide appropriate financial data. Identifies ey data
7) eeps up to date with emerging analytics, insights and data management technologies and methodologies, and assesses their relevance to our products and strategy.
8) Creates awareness and educates internal customers on the power of advanced analytics, evangelizes datainformed decision maing, and proactively identifies analytics needs.
Minimum Qualifications:
Education: Bachelors degree or equivalent mix of education and experience required. Advanced degree preferred.
Experience: 5-7 years experience in data and analytics, maret research, insights creation, or strategy development. Experience with Power BI and/or Tableau and SQL required. Intermediate to Advanced level proficiency with MS Excel (Pivot tables, VLOOUP, etc.). Proficient coding capability in R or Python.
nowledge, Sills, and Abilities:
‚Ä¢ Highly silled in cross-functional collaboration by developing deep relationships and credibility with ey partners across the organization
‚Ä¢ High level of experience in data reporting, data analytics, data automation and MIS
‚Ä¢ Strong verbal and written communication sills with demonstrated ability to communicate professionally at all levels including executive management
‚Ä¢ Ability to identify ey data sources and utilize data-driven insights to improve business decisions effectively
‚Ä¢ Ability to synthesize research and data that tells an accurate and compelling story.
Physical Demands and Wor Environment:
(The physical demands and wor environment characteristics described herein are representative of those that must be met by an employee to successfully perform essential functions of this position and/or may be encountered while performing essential functions. Reasonable accommodations may be made to enable individuals with disabilities to perform the essential functions.)
‚Ä¢ While performing the essential duties of this position, an employee would frequently be required to stand, wal, and sit.
‚Ä¢ Specific vision abilities required by this position include close vision, distance vision, and the ability to adjust focus.
‚Ä¢ The noise level in the wor environment is usually moderate.
Disclaimer:
The above statements are intended to describe the general nature and level of wor being performed by people assigned to this job. They are not intended to be an exhaustive list of all responsibilities, duties, and sills required of personnel so classified.
Texas Dow Employees Credit Union is an equal opportunity employer, dedicated to a policy of non-discrimination in employment on any basis including race, color, age, protected veteran status, sex, religion, disability, genetic information, national origin or other status protected by federal, state or local law. Consistent with the American Disabilities Act, applicants may request accommodations needed to participate in the application process.</t>
  </si>
  <si>
    <t>Lae Jacson, TX</t>
  </si>
  <si>
    <t>Job Description√Ç
Role: Data Expert (Analyst/Modeler)
Location: Houston, Texas
Client:
Who are we looing for?√Ç
Resource should have 10+ Years of experience in Development, Maintenance and support in IT industry
Job Description include √¢
Experience in data models and reporting pacages
Ability to analyze large datasets
Ability to organize and lead meetings with business and operational data owners
Coordinate and communicate between business users and the data warehouse organization, balancing requirements and resources to solve business problems
Ability to write comprehensive reports
Strong verbal and written communication sills
An analytical mind and inclination for problem-solving
Job Responsibilities include -√Ç
Extract, clean, and manipulate data from multiple data sources and will use advanced statistical/machine learning techniques and analytical and visualization software to conduct observational cohort studies, to design and assess pilots for new products, to develop predictive models and to generate other actionable insights
Communicate insights from quantitative analyses to technical and non-technical audiences.
Build proactive data validation automation to catch data integrity issues
Build scalable solutions that create great business impact
Wor with business sponsors, and IT teams to implement analytic solutions
Engage with current and prospective business partners to communicate optimization program features, benefits and results.
Utilize the power of to design and analyze highly efficient tests to derive actionable insights to improve the direct mareting effectiveness and efficiency across the sales funnel
Technical Sills:
Expertise in Statistical Design-of-Experiments
Should have experience in various data modelling tool SQL
nowledge of R, Python, or SAS
Experience with data visualization (e.g. Tableau, PowerBi).
Process Sills:
Should have wored on Agile Methodology in prior projects
Should have followed Support / Incident Management in prior projects
Should have followed standard SDLC development process
Behavioral Sills:√Ç
Should have good communication sills</t>
  </si>
  <si>
    <t>Date Posted:
5/12/2020
Job Code:
8115
Location:
INFORMATION SYSTEMS DIVISION
City:
Houston
State:
TX
Country:
United States of America
Description
Location: 13013 Northwest Freeway Houston, TX 77040
Job Type: Full Time
FLSA Status: Exempt
Close Date: Until filled
Summary
The .NET Developer is responsible for creating, maintaining, and deploying web portals, web apps, and mobile applications for the appraisal district. This position will require the sillset necessary to convert legacy code into modern technologies. Both web developer and SQL developer sills are required. The position also requires a commitment to providing excellent customer and public service.
Essentials Job Duties and Responsibilities
Develop and implement new software including web portals, web apps, and mobile applications
Maintain and improve the performance of existing software
Maintain and improve multiple customer portal websites
Replace legacy Classic ASP websites with modern web technologies (C#, .NET Core)
Replace legacy MS Access destop applications with web apps
Create next generation of our mobile application for iPhone/Android
Assist with development of SharePoint web parts and worflows
Maintain and improve SQL Server database objects (stored procedures, functions, tables, views)
Ability to clearly articulate technical information to technical and non-technical audiences
Ability to troubleshoot to isolate root cause
Perform maintenance and support on existing software systems
Enjoy solving difficult technical problems with elegant solutions
Tae great pride in your code
Wor hard and continually see ways to wor smarter
Minimum Requirements
Education and Experience
Graduate from an accredited four-year college or university with a major emphasis in computer science, management information systems, or equivalent experience.
Minimum 8 years of software development experience
Demonstrated strong nowledge of web technologies, such as HTML/5, CSS, JavaScript, jQuery, AngularJS, MVC, Bootstrap, C# and/or VB.NET, REST, Web API
Demonstrated strong nowledge of web apps using .NET technologies
Demonstrated strong nowledge of mobile development technologies (iOS, Android, mobile websites)
Demonstrated nowledge of source control tools such as Team Foundation Server
Demonstrated nowledge writing and analyzing SQL queries and stored procedures
Demonstrated understanding of projects from the perspective of both client and business
Flexible and willing to accept a change in priorities as necessary
Candidate must possess excellent written and verbal communication sills
Candidate must be innovative and able to tae initiative to find the right solutions
Candidate must always operate with the utmost integrity and loyalty to the team
Azure experience is a plus
SQL CLR experience is a plus
CAMA experience is a plus
Woring Conditions, Physical &amp; Mental Abilities
Positions in this class typically require repetitive motions, sitting or standing for prolonged periods of time in an office setting.
Must be able to lift up to 50-pound file boxes. The position requires considerable flexibility, concentration, creativity, and ability to manage time effectively.
The position is subject to stress caused by a changing public environment, mandatory deadlines and heavy worload. Requires the ability to as questions that will bring forth the information needed to mae sound decisions.
Equal Opportunity Employer
TheHarris County Appraisal Districtis committed to recruiting and retaining a diverse worforce and providing a wor environment that is free from discrimination and harassment based upon any legally protected status or protected characteristic, including but not limited to an individual‚Äôs sex, race, color, ethnicity, national origin, age, religion, disability, sexual orientation, genetic information, veteran status, gender identity, or pregnancy.
Apply Now
Save this Job
Refer this Job
Apply Now</t>
  </si>
  <si>
    <t xml:space="preserve">53-94 </t>
  </si>
  <si>
    <t>Description
Do you want your voice heard and your actions to count?
Discover your opportunity with Mitsubishi UFJ Financial Group (MUFG), the 5th largest financial group in the world (as raned by S&amp;P Global, April 2018). In the Americas, were 14,000 colleagues, striving to mae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asing the tough questions and owning the solutions. Join MUFG and be empowered to mae your voice heard and your actions count.
Job Summary
We're seeing a Data Engineer to support the Core Baning Transformation (CBT) Program. This is a multi-year effort to modernize our deposits platform with a digitally-led and simplified ecosystem for consumer, small business, commercial, and transaction baning to deliver exceptional customer experience.
As the Data Engineer, you need to be collaborative and passionate about solving complex data engineering problems. You will be responsible for the design, build, implementation, monitoring, and management of the MUFG Core Baning data services gateway that provides the foundations for the technology modernization and digital transformation.
You will focus on building the firms next-generation data environment and be a ey player in creating a data services platform that drives real-time decision-maing in service of our customers. You will develop, build, and operate the platform using DevSecOps and System Reliability Engineering (SRE) methods.
Major Responsibilities:
Gather and process large, complex, raw data sets at scale.
Build processes to support data transformation, data structures, metadata, dependency, and worload management.
Build the infrastructure required for optimal extraction, transformation, and loading of data.
Partner with ris management and security teams to identify the standards and lead the design, build, and rollout of secured and compliant data services.
Embrace Infrastructure-as-Code, and use Continuous Integration / Continuous Delivery Pipelines to handle the full data service lifecycle.
Write infrastructure, application, and data automated test cases and participate in code review sessions.
Provide Level 3 support for troubleshooting and services restoration in Production.
Qualifications
The right candidate will have:
8+ years of technical experience with data services solution design and implementation in a cloud-native environment, possessing expert-level sills in four or more of the following areas:
Data field encryption, toenization and metadata management
SQL and NoSQL databases, including Postgres, DynamoDB etc.
Experience with data pipeline and worflow tools: Wherescape Streaming, Wherescape RED, StreamSets Data Collector etc.
Experience with stream-processing systems: afa, AWS inesis, Apache Storm, Spar-Streaming, etc.
History of manipulating, processing and extracting value from large disconnected datasets with ETL and Data engineering
now-how of SQL, Informatica PowerCenter or similar.
Experience with secure cloud services for data management and integration
Developing automation with python, bash, java, powershell or similar languages
Familiar with DevOps toolchain, i.e. BitBucet, JIRA, Jenins Pipeline, Artifactory or Nexus, and experienced in deploying n-tier application stacs in AWS
Excellent data and system analysis, data mapping, and data profiling sills
Good understanding of cloud-native application models and patterns
Able to wor alternative coverage schedules when necessary
Ability to find a solution with limited guidance
Bachelor's degree in computer science or related field, or equivalent professional experience
Desired nowledge, Sills, and Experience:
Experience with container orchestration technologies such as Docer, ubernetes, Openshift
AWS professional level certifications is preferred but not required
The above statements are intended to describe the general nature and level of the wor being performed. They are not intended to be construed as an exhaustive list of all responsibilities, duties, and sills required of personnel so classified.
We are proud to be an Equal Opportunity / Affirmative Action Employer and committed to leveraging the diverse bacgrounds, perspectives, and experience of our worforce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bans policy to only inquire into a candidates criminal history after an offer has been made. Federal law prohibits bans from employing individuals who have been convicted of, or received a pretrial diversion for, certain offenses.</t>
  </si>
  <si>
    <t>Integrate is a rapidly growing, venture-baced enterprise SaaS business that helps B2B mareters grow revenue and reduce costs. We unify demand mareting channels into a single, powerful platform that help organizations achieve quantifiable business outcomes.
We have a top-tier client list that includes Dell, Cisco, Salesforce, VMWare, Racspace, Microsoft and more. Our name defines our purpose. We believe in a better and more efficient world for B2B mareters.
Quic Hits:
- 9+ Years Old
- 275 Employees
- 80M in Funding
The Senior Data Analyst is essential to drive data integrity, accuracy, completeness, and value of our business information. The role will own the creation of data measures and there associated dimensional attributes that are distributed to staeholders. In addition, this role will help to integrate/define enterprise data and distribute their definitions to ensure that staeholders understand how to use the data for their specific purposes.
What You'll Do:
Develop strong partnerships with staeholders to gather, understand and define data and reporting requirements, including development of multiple iterations to arrive at best solution to meet current/future needs
Collaborate with system and business owners to understand and define the underlying data and meaning to the associated business and system processes
Create SSAS in-memory databases in Visual Studio, along with the associated measures, definitions, relationships, and reprocessing routines
Be the custodian of enterprise data definitions. Document, distribute, and continually improve the overall use of data terminology
Manage enhancement/project list to establish a roadmap and meet critical deadlines essential to the business
Develop Power BI and Excel solutions that will provide answers to business leadership questions
Consistently researching and learning new abilities in the Power BI ecosystem to enhance current and future solution development
Improve database performance through review of tables, partitions, and its indexing to support standard data loads and queries
Create custom data integrations with various business SaaS purchases (lie Worfront and Zuora) through Azure Data Factory where data can be pulled from SaaS APIs via Python, etc. and moved into SQL Server
What You Offer:
2+ years of experience woring with Microsoft SQL Server Analysis Services and Power BI
Understanding of how to use a Data Warehouse to obtain data for Power BI/Excel solutions through Analysis Services
Strong experience with Visual Studio to develop Analysis Services solutions and deployment of SSAS models into Azure
Data gathering, reporting, and analytical thining sills
Ability to wor independently or within a team environment
Drive and desire to learn and grow quicly with the pace of Microsoft product improvements
Strong interpersonal sills
Integrate In The News:
Integrate Named Top Tech Startup in Phoenix
Integrate Acquires Aroo
Integrate Acquires ListenLoop
Why Four MarTech CEO's Bet Big on Integrate
Typical Office Environment: Requires extensive sitting with periodic standing and waling. May be required to lift up to 35 pounds unassisted. May be required to lift over 35 pounds using assistive device and/or team lift. Requires significant use of personal computer, phone and general office equipment. Needs adequate visual acuity, ability to grasp and handle objects. Needs ability to communicate effectively through reading, writing, and speaing in person or on telephone.</t>
  </si>
  <si>
    <t>Rethin what‚Äôs possible with SwitchThin! SwitchThin Solutions is an IT Services CUSO from Desert Financial.
As a collaborative partner for innovation, SwitchThin Solutions offers technology solutions that help credit unions achieve their transformational goals. Our nowledgeable development, infrastructure, and IT operations experts wor hand-in-hand with our clients to maximize the benefits of their technology and speed their results.
Who you are:
A hardworing analyst with a flair for consulting with and supporting clients with their enterprise reporting, data integration, and data analytic needs, including the development of dashboards. You are motivated by the opportunity to wor closely with clients to analyze and interpret data in support of identifying maret and business trends, conduct root cause analyses of business problems and provide strategic suggestions for improvement.
A typical wee might include the following:
Consulting with clients to understand their unique business problems, then with the utilization data recommending solutions that will ultimately assist in solving the business problem by defining data/reporting requirements and goals.
Designing and developing solutions using Power BI and Jaspersoft, that enable clients to mae decisions based on data utilizing dashboards and self-service reports
Providing support with troubleshooting and resolving reporting, dashboard related issues
Performing other job-related duties as assigned.
This role might be right for you if you have:
High School Diploma or Equivalent
5+ years experience in business intelligence role; collecting requirements and report development
Experience with SQL or PostgreSQL
Visa Sponsorship:
We are interested in every qualified candidate who is eligible to wor in the United States. However, we are not able to sponsor visas, i.e. H-1B or TN Visas.
Bonus Points:
A Bachelor's Degree in computer science, math or related field
Experience woring with Talend or similar ETL tools
Experience woring in a DB2 environment
Financial Services Industry quantitative/ analysis/ reporting
About Us
We are considered leaders in the local credit union space, and we are growing lie crazy. We‚Äôve got a culture focused on smarts, indness, continuous learning...and our people love it. A full 93% of our employees would recommend us to their friends. Come find out why! Learn more at jobs.desertfinancial.com.
We are proud to be an equal opportunity employer and value diversity at our company. We do not discriminate on the basis of race, religion, color, national origin, gender, sexual orientation, age, marital status, veteran status, or disability status.</t>
  </si>
  <si>
    <t>At Corbins Electric, we believe people are first! Our teammates, our partners, and our customers can expect that we genuinely care to serve them and loo out for their best interests. Our culture is built on the cornerstone of our Core Values ‚Äì Passion, Relationships, Innovation, Development and Excellence! They set our expectation of each and every employee and are integrated in everything we do. As one of the largest electrical contractors in the Southwest and an industry leader in virtual construction, fabrication, electrical construction, and electrical service, we continually loo for people who share in our Core Values to better themselves and contribute to our mission of changing the construction industry as empowered thought leaders.
As the SQL Developer/Data Analyst you will be providing cutting edge analysis of financial and construction data. You will wor with ey staeholders to design processes and present data in a meaningful way to help drive business decisions. You will design the database structure and basic worflows for reimagined processes while ensuring data integrity. You will get the opportunity to drive the entire process from start to finish: inception to finished product that we put in our users hands.
Build databases and write database transactions
Develop database structures to accurately and efficiently store data from new or existing processes
Develop the front end for basic CRUD apps to map these in a platform called Xalt (rapid app development platform) using the database structures created
Build Basic UI components to display data and processes in Xalt
Develop SQL stored procedures that produce and manipulate data in a useful way
Utilize different data sources to provide connected data analysis
Develop SQL analysis queries to produce insights about the company
Continuously wor with ey staeholders to clean up data and streamline data analysis
Advanced sill in T-SQL, stored procedures, and common table expressions (CTE)
Ability to develop appropriate relational database structures given requirements
Ability to wor with different data sources and consolidate the information
Understanding of object oriented design concepts
Understanding of programming paradigms and best practices
Basic UX/UI understanding
Passionate to understand business environments and translate business needs into technical requirements to provide technical solutions for the business.
Enjoys woring with ey staeholders and business leaders to develop requirements and adept at communicating technical ideas to non-technical audiences‚Äù
Ability to handle multiple tass in a detailed efficient manner
Enjoys woring in a team environment
PowerBI or other data visualization experience is preferred, but not required
Education/Certifications
Bachelor‚Äôs degree in Computer Science or related field</t>
  </si>
  <si>
    <t>Location Phoenix, AZ Description Our client is currently seeing a Jr. Analyst DataReporting position for the Phoenix, AZ area. Candidate should be Local. For immediate consideration email copy of current resume to Amanda at ajauriguejudge.com. This job will have the following responsibilities Manage 1-3 mid-sized projects in a fast-paced, dynamic environment. Manage business and technical deliverables to the project budget and timeline throughout the various project phases. Develop and document project plans, budgets and schedules. Identify and document the roles, tass, and responsibilities of the project team. Must have strong project management and project planning experiencenowledge with demonstrated ability to drive projects to successful completion. Solid experience and understanding of Agile Scrum andor Rational Unified Process Methodology. Expert nowledge of MS Project is required. Familiarity with MS Office 2010, Clarity, SharePoint, and Team Foundation Server desired. Strong nowledge of Visio and PMP certification is a plus. Bacground experience in the financial services industry and experience with Iterative Development methodologies is highly desirable. Requirements -Part of DAG Project (Data Assurance Governance). This person will be woring on a project that is essentially converting over old DBs to their new DBs, they will need to wor through a list of DBs on a monthly basis and build a list the ones that they are able to convert over based on the criteria provided to them. This info will be sent over to the DBA teams who will do the more technical wor. - They Will Need Strong Experience with Excel including VLooups, Pivot Tables and Macros would be a plus. Experience woring with Data and Analytics - help analyze the DBs on what needs to be done for a list of users or access. Experience with reporting (Tableau might be a plus but they don't need it) Strong experience with documentation - as they will be ensuring all of the proper steps are taen before the DB is set to convert. Strong communication sills- assertive attitude. Assist the Project Manager on the team if she has tass this person can help offset. Qualifications Requirements 2 or more years of experience in large, complex and cross functional projects, with emphasis on systems, technologies, business process redesign, and nowledge of technical environment. Familiarity with Identity and Access Management practices and tools. Demonstrated analytical wor with a trac record of fully understanding business process requirements and use cases. Excellent written and verbal communication sills, interpersonal and collaborative sills, and the ability to communicate security and ris-related concepts to technical and non-technical audiences. Critical thiner with strong problem-solving sills. Strong interpersonal, analytical, problem-solving, influencing, prioritization, decision-maing and conflict resolution sills. Excellent writtenverbal communication sills. Strong nowledge of MS Office tools (Excel, MS Word,Visio, etc.) tool along with general familiarity with Outloo and other MS Office applications is also required Contact ajauriguejudge.com mailtoajauriguejudge.com?subjectJr.20Analyst20Data2FReporting This job and many more are available through The Judge Group. Find us on the web at www.judge.com httpwww.judge.com</t>
  </si>
  <si>
    <t>Adecco, force</t>
  </si>
  <si>
    <t>Job Description
Here at Discount Tire, we celebrate the spirit of our people with extraordinary pride and enthusiasm. As America‚Äôs largest independent tire retailer, specializing in tires &amp; wheels, we have over 1,000 store locations and continue to grow every year. Our consistent growth over the last 60 years, the loyalty of our customers and passion of our people maes Discount Tire a great place to wor.
Even more exciting, Discount Tire is predicting, embracing and driving the changes expected in the Automotive Industry. In particular, Data and Analytics are seen as our competitive advantage. As a Senior Data Analyst, you will be central in helping our company Executives address short term and long-term opportunities to support with strategic data-oriented, actionable insights and solutions related to Discount Tire‚Äôs complex business involving large numbers of people, properties and digital assets. We sell tires and wheels from around the world to millions of customers in our stores and through our website. Unlie traditional retail, customers expect us to do more than simply sell them, tires and wheels. We service their vehicles too, maing for even more interesting &amp; complex analytics challenges. Additionally, you will collaborate with a multi-disciplinary team of solution architects, engineers and data scientists on a wide range of business problems. Business groups supported include, but not limited to, store operations, real estate, and finance. In this role, you will actively be involved in shaping the company strategy.
As a Senior Data Analyst, you will collaborate with a large, multi-disciplinary team of data engineers, data analysts, and data scientists on a wide range of business problems. You will not only wor on multiple projects to provide value to the customers but are also routinely involved in helping to building our internal capabilities to have an edge in the analytics industry. We wor on providing solutions to a wide range of internal customers across the organization including senior executives to middle management coming from various domains including, but not limited to retail, manufacturing, store operations, automotive, real estate, or services.
Essential Duties and Responsibilities:
Wor with large, complex data sets. Solve difficult, non-routine analysis problems, applying advanced analytical methods as needed.
Conduct end-to-end analysis that includes data gathering and requirements specification, processing, analysis, ongoing deliverables, and presentations.
Wor on advanced analytics areas lie deep learning and complex statistical data analysis
Interaction with team, staeholders and in person meetings towards maing business recommendations based on data with effective presentations of findings, visual displays of quantitative information
Develop analysis, forecasting and optimization methods/models to provide business insights and solutions to ey staeholders; applies methodologies to future strategic decisions, including but not limited to store operations, finance, human capital management.
Oversees the activities of the junior data analysts
Oversees and conducts the conversion of data into insights that will lead to informed business decisions. He wors directly with staeholders and the business‚Äôs top management and executives within the assigned departments.
The Senior Data Analyst will have to handle multiple simultaneous tass, prioritize wor, and remain functional under pressure, and aggressive timelines.
Job Requirements
Required Qualifications of the Senior Data Analyst
Experience:
The Senior Data Analyst position is an advanced data role that requires extensive experience with a minimum of 5 years of industry experience as a Business/Data Analyst with 3-5 experience in data analysis using tools such as SQL, preferably wor in a fast-pace and dynamic business setting.
This individual will have had experience woring in report creation, modeling and trend forecasting.
Understanding of Scripting experience in (Python, Perl, JavaScript, Shell); Practical nowledge of data in various forms (data warehouses/SQL, unstructured data environments/PIG, HIVE, Impala);
Strong woring nowledge with BI reporting tools (i.e. Tableau, Business Objects. MicroStrategy is preferred or any other data visualization tool)
Proficient using MS Word, MS Excel, PowerPoint, which are all necessary for the creation of visually and verbally engaging reports, for the various assigned departmental heads, managements, and staeholders including senior executives.
Demonstrated nowledge of data governance, data quality management concepts and data quality tools (i.e. Informatica DQ)
Understanding of Agile development methodologies, software design patterns, networ design and architecture
Experience in quantitative analysis and statistical modelling.
A clear understanding of ey reporting and analytics, general ledger management, and data warehousing are needed.
The role of a senior data analyst involves woring with people.
Communication Sill: Excellent verbal, written and presentation communication sills. The Senior Data Analyst will need communication sills with collaborating with peers and staeholders. Business Acumen is essential.
Analytical Sills: A candidate for this position must demonstrate a deep interest in research and data analysis, drawing actionable insights form raw data and information to help further the business‚Äôs cause. The candidate will be silled in statistical and econometric modeling, performing quantitative analysis, and technological data mining and analysis techniques.
Interpersonal Sills: The candidate must further possess certain personal traits that mae him even more suited for the role. The candidate will have an entrepreneurial mindset being willing to be accountable for the business‚Äôs performance, he will have exceptional attention to detail, have an ability to handle multiple tass and meet tight deadlines, have creative and innovative problem solving sills, be self-motivated and proactive, and demonstrate calmness during time of uncertainty and stress.
People Sills: This is very interactive role and to effectively execute his duties he must have a natural ability to get along with people and establish strong and meaningful relationships with others. This will guarantee collaborative personnel, departmental heads/management, and ey staeholders gain trust in his abilities and that junior data analyst personnel readily follow in his/her directives and trust in his/her judgments and insights.
Specialized nowledge, Sills, and Abilities
Advanced experience with statistical software (e.g., R, Python) and database languages (e.g., SQL).
Advanced experience articulating business questions and using mathematical techniques to arrive at an answer using available data. Experience translating analysis results into business recommendations.
Demonstrated sills in selecting the right statistical tools given a data analysis problem
Demonstrated leadership and self-direction. Demonstrated willingness to both teach others and learn new techniques.
Experience in AI / Deep Learning for text/image/video analytics preferred
Experience in Cloud Computing and data streaming preferred
SQL and relational database nowledge are required
Educational Requirements:
A Master‚Äôs degree in a quantitative discipline (e.g., analytics, statistics, computer science, data science, economics, mathematics, physics, electrical engineering, industrial engineering, or other STEM fields)
Wor Days:
Normal wor days are Monday through Friday. Occasional Saturdays and Sundays may be necessary.
Wor Hours:
Normal wor hours are 8:00 a.m. to 5:00 p.m. Additional hours may be necessary.
Apply
Not ready to</t>
  </si>
  <si>
    <t>Rethin what‚Äôs possible with SwitchThin! SwitchThin Solutions is an IT Services CUSO from Desert Financial.
As a collaborative partner for innovation, SwitchThin Solutions offers technology solutions that help credit unions achieve their transformational goals. Our nowledgeable development, infrastructure, and IT operations experts wor hand-in-hand with our clients to maximize the benefits of their technology and speed their results.
Who you are:
A hardworing analyst with a flair for consulting with and supporting client with their enterprise reporting, data integration, and data analytic needs, including the development of dashboards. You are motivated by the opportunity to wor closely with clients to analyze and interpret data in support of identifying maret and business trends, conduct root cause analyses of business problems and provide strategic suggestions for improvement. You are a proactive thiner that is focused on identifying services and solutions that can enhance the offering we present to clients.
A typical wee might include the following:
Consulting with clients to understand their unique business problems, then with the utilization data recommending solutions that will ultimately assist in solving the business problem by defining data/reporting requirements and goals.
Designing and developing solutions that enable clients to mae decisions based on data utilizing dashboards and self-service analytical reports
Providing support with troubleshooting and resolving reporting, data warehouse and ETL related issues
Assisting in establishing best-practices and development of content that improve the efficiency and adoption of the data platform in ways that support strategic initiatives and drive business results.
Planning for future state of the environment to increase functionality, improve efficiencies, support refresh cycles, and/or reduce operational costs
Performing other job-related duties as assigned.
This role might be right for you if you have:
A Bachelor's Degree in computer science, math or related field
8+ years experience in business intelligence role
Strong understanding of relational database structures, theories, principals, and practices
Experience woring with Talend or similar ETL tools
Visa Sponsorship:
We are interested in every qualified candidate who is eligible to wor in the United States. However, we are not able to sponsor visas, i.e. H-1B or TN Visas.
Bonus Points:
5+ years of experience in a quantitative/analysis/reporting role within the Financial Services industry
5+ years building dashboards and reports in Power BI or similar platform
Experience woring in a DB2 environment
Experience woring with Python or another scripting language
About Us
We are considered leaders in the local credit union space, and we are growing lie crazy. We‚Äôve got a culture focused on smarts, indness, continuous learning...and our people love it. A full 93% of our employees would recommend us to their friends. Come find out why! Learn more at jobs.desertfinancial.com.
We are proud to be an equal opportunity employer and value diversity at our company. We do not discriminate on the basis of race, religion, color, national origin, gender, sexual orientation, age, marital status, veteran status, or disability status.
#IND456</t>
  </si>
  <si>
    <t>Ref ID: 00215-0011486780Classification: Data Analyst
Compensation: 20.90 to 23.00 hourly
We are hiring for a large financial institution in North Phoenix...please apply if you meet the qualifications. Responsible for examining and analyzing programs, processes, claims, documentation and/or files of unusual, complex and/or higher ris transactions to ensure compliance with internal company requirements and/or agency or government regulations. Clearly communicates overall process or transaction quality and provides feedbac to appropriate contacts regarding identified material deficiencies or issues including identification of inconsistencies. Analyzes riss and offsets and develops solutions for problems identified. Acts as mentor to lower level team members and may assist with their development. Provides support for exam management activities and any other initiatives as needed. 4+ years experience in one or more of the following: quality assurance; operations; loan documentation; loan servicing; or underwriting.
Job Requirements:
QA - Quality Assurance, Analysis
Accountemps, a Robert Half Company, matches highly silled professionals with accounting finance jobs on a temporary and temporary-to-hire basis. From accounting clers and booeepers to accounts payable and staff accountants, we provide you with access to exciting career opportunities. Our personalized approach, innovative matching technology and global networ with local maret expertise help you find the legal opportunities that match your sills and priorities fast. By woring with us, you have access to challenging opportunities, competitive compensation and benefits, and training to enhance your sill sets.
From philanthropy to environmental stewardship to employee programs, Robert Half is proud to have an active role in the communities in which we live and wor. Our company has appeared on FORTUNEs Most Admired Companies list every year since 1998.
Download our mobile app to tae your job search on the go!
Contact your local Accountemps office at 888.490.3195 or visit www.roberthalf.com/jobs/accountemps to apply for this job now or find out more about other job opportunities.
All applicants applying for U.S. job openings must be authorized to wor in the United States. All applicants applying for Canadian job openings must be authorized to wor in Canada.
¬© 2020 Accountemps. An Equal Opportunity Employer M/F/Disability/Veterans
By clicing 'Apply Now' you are agreeing to Robert Half Terms of Use.</t>
  </si>
  <si>
    <t>The Data Analyst is responsible for providing accurate, complete and meaningful reports and analysis used for business management and decision maing. The Senior Data Analyst wors closely with department and/or functional managers to determine report requirements, build reports, and quality test them prior to distribution. The Senior Data Analyst also provides support with project management services for large data projects.
Essential Job Functions
‚Ä¢ Develops and deploys reporting and analysis that is accurate, complete and properly summarized to aid in management of business and management decision maing. Responsible for extracting and summarizing data from JDE and other corporate systems.
‚Ä¢ Has expert nowledge of JDE tables and field usage. Has thorough nowledge of other corporate software, programs and data tools. Assists managers with report design and development. Tests reports and ensures that they perform as expected.
‚Ä¢ Understands flow of data internally and in relation to the General Ledger.
‚Ä¢ Produces weely, monthly, and quarterly trend and activity reports as well as other operational and management reports. Ensures that reports are produced per scheduled timelines for review by functional management teams.
‚Ä¢ Analyzes large amounts of data and investigates and researches anomalies. Wors with department and/or functional teams to correct issues when identified.
‚Ä¢ Wors with IT Business Intelligence team to design, test and deploy MRE reports for general usage.
‚Ä¢ Provides support to management to produce reports and analyze large amounts of data as part of acquisitions or other special projects.
‚Ä¢ Produces ad-hoc reporting as assigned.
TeCom Resources, Inc. is proud to be an Equal Opportunity Employer and values diversity. All employment is decided on the basis of qualifications, merit and business need. We are compliant with the Fair Chance Ordinance as applicable, and will consider all qualified applications for employment.</t>
  </si>
  <si>
    <t>TeCom Resources, Inc.
4.9</t>
  </si>
  <si>
    <t>Bigger challenges. Bolder ideas. Global impact. At Viasat, we're on a mission to deliver connections with the capacity to change the world. We're the company behind the world's fastest satellite internet service, with technology that's helping to bridge the digital divide and improve life for our customers around the globe. By providing powerful new ways for people to connect with one another, gain greater access to education, entertainment, medical research, commerce, and much more, our team is empowering millions of customers worldwide. We're looing for passionate, innovative professionals to join our team and connect the world to more. You'll wor in a collaborative and inclusive environment that values diverse perspectives and continuous learning, and provides industry-leading benefits with unmatched opportunities for career growth. Our team is fearless in pursuit of new ideas and uncompromising in our quest to become the world's first truly global Internet Service Provider. Interested in joining our mission? Tae a loo at career opportunities at Viasat today.Job ResponsibilitiesAs a Data Analyst on the Business Operations team, you will provide analytics and insights into manufacturing and business systems in support of broad program areas across Viasat. A significant amount of this role's responsibility is aggregating, cleansing, joining, and storing data from varied sources. The talented individual in this position will develop analytical models while automating reporting and bringing the data visualization to life by building dashboards for staeholders to use. The Data Analyst will perform data analyses encompassing in a range of analytic capabilities including but not limited to: statistical analysis, regression, time-series analysis, control charting, simulation, and other mathematical techniques.Responsibilities include:Parse and manipulate raw data leveraging tools including R, Python, Tableau, Alteryx, Pentaho or Informatic with a strong preference for PythonIngest, understand, and fully synthesize large amounts of data from multiple sources to build a full comprehension of the storyAnalyze large data sets, while finding the truth in data, and develop efficient processes for data analysis and simple, elegant visualizationDevelop and automate daily, monthly, quarterly reporting for multiple business areas within ViasatIdentifies data gaps, researches methods to fill these gaps and provide recommendationsGather and analyze facts and devise solutions to administrative problems Monitor big data with Business Intelligence tools, simulation, modeling, and statisticsExperience building intuitive and actionable dashboards and data visualizations that drive business decisions (Tableau or similar) Requirements3-5 years SQL experience3-5 years data analysis experience with emphasis in reporting 2-3 years Python experience in data cleansing, statistics, and data visualization pacages (i.e. pandas, sciit-learn, matplotlib, seaborn, plotly, etc.)Strong statistics/SPC bacground 2-3 years Tableau experience or equivalent with data visualization toolsBacground in data visualization and decision support leveraging open source libraries/pacages and third-party tools (Tableau or similar)Excellent judgment, critical-thining, and decision-maing sills; can balance attention to detail with swift executionAble to identify staeholders, build relationships, and influence others to drive progressExcellent analytical and problem solving sillsStrong oral and written communication sillsStrong statistical bacgroundBachelors degree in a related fieldUp to 10% of travelUS Citizenship is requiredPreferencesStrong preference for personal projects and wor in Python Data Science experienceAlteryx experience preferredOracle EBS experience desiredOracle Business Intelligence (OBIEE) highly preferredExperience in Data Science and developing machine learning algorithmsTo learn more about this site and other office locations, please clic here!_______#LI-CSI
Additional requirements
Minimum education:
BA/BS
Years of experience:
3-5 years
Travel:
Up to 10%
Citizenship:
US Citizenship Required
Clearance:
None
PDN-VSAT5580-1</t>
  </si>
  <si>
    <t>What We Are Looing For
NEP is currently seeing a dynamic individual to become part of our Analytics team as a Business Data Analyst.
This position is responsible for fulfilling the information requests of ey decision maers within the University by directly querying against the SQL database, ensuring the accuracy and relevance of that information, and providing access to information in a seamless and timely manner in the form of data extracts, SSRS reports, BI Reports, dashboards, and analytics. The Business Data Analyst interprets results using a variety of techniques, ranging from simple data aggregation to complex data mining. Designs, develops, implements and maintains business solutions. This position also fulfills information and data requests from external staeholders.
NEP will not sponsor applicants for wor visas or STEM-OPT.
Essential Functions
Uses Structured Query Language (SQL) to gather and assess data from the reporting database, transactional database, operational data store, and external systems to assist university leadership in decision maing.
Supports the University‚Äôs continuous quality improvement efforts through the use of performance metrics development and monitoring.
Continually assesses data quality throughout the database and coordinates with IT in the correction of source data or creation of translation sources, where applicable.
Continually researches and identifies best practices for business data analysis via published literature, formalized training and professional development efforts.
Authenticates and interprets data based on results using a variety of techniques, ranging from simple data aggregation via statistical analysis to complex data mining.
Communicates and disseminates the results of information gathering using BI software, SSRS, and Excel.
Collects and reports data in adherence to Federal and State reporting requirements.
Perform other duties as assigned
Reasonable and consistent attendance to fulfill requirements of the position
nowledge, Sills, and Abilities
Expert in SQL query writing.
Familiarity with push button reporting solutions ‚Äì Microsoft SQL Server Reporting Studio (SSRS) highly preferred.
Proficient in Visual Studio.
Expert in Excel pivot tables and charts.
Ability to wor closely with business owners to determine meaningful metrics and fulfill reporting needs.
Ability to wor closely with IT to develop database structure.
Wor with senior leadership to create and analyze reports and ad hoc data requests for decision maing.
Sill in operating equipment, such as personal computer, fax, copier, phone system.
Ability to wor in a team-oriented environment.
Ability to communicate clearly to a variety of constituents in both verbal and written communication.
Attention to detail, highly organized, and ability to execute multiple initiatives within budgeted timeframes.Proficient with Microsoft Word and other applications in the Microsoft Office suite
Education and Experience
Bachelor's degree with focus in business or related field required
Minimum of 2-3 years of experience conducting data analyses, developing metrics, and creating reports required
Proficient in query design, generation, and reporting; SQL and SSRS (2008 SQL Server Reporting Services) required.
Experience with the online delivery of education preferred.
Experience in higher education preferred
Experience woring in a technology-driven enterprise preferred
All sills, abilities and education will be considered for minimum qualifications
Physical Demands
The physical demands described here are representative of those that must be met by a team member to perform the essential functions of this job successfully. The physical requirements for performing the essential functions of this position require the team member to be able to:
Able to sit, stand, neel, wal, and reach.
Able to lift, push, pull, and/or move up to 20 pounds.
Hear well enough to communicate with others.
Read a computer screen and written material.
Write, type, and use phone system.
Woring Conditions
This position operates in a professional office environment or remote. This role routinely uses standard office equipment such as computers, phones, photocopiers, filing cabinets and fax machines.
‚Ä¢ Good woring environment with the absence of disagreeable conditions.
‚Ä¢ The noise level in the wor environment is usually moderate.
‚Ä¢ Regular and reliable attendance is required.
NEP will not sponsor applicants for wor visas.
Who We Are
National Education Partners (NEP) provides premier online program management (OPM) services for leading educational institutions. NEP offers a rich history of delivering traditional academic operations support in areas such as finance, human resources, enrollment, financial aid, mareting, information technology and much more. Today, NEP is the OPM of record for Northcentral University (NCU), which offers doctoral, master‚Äôs and bachelor‚Äôs degrees in business, technology, education, and psychology, as well as doctoral and master‚Äôs degrees in healthcare and marriage and family therapy. NEP also provides online services to John F. ennedy University. Both NEP and NCU are part of the National University System, a system of nonprofit universities with its headquarters in La Jolla, California.</t>
  </si>
  <si>
    <t>Job Description
Data Analyst
Parer &amp; Lynch is currently conducting a direct hire search for a Data Analyst in Phoenix, AZ. Our client is seeing an experienced Analyst who wants to leverage their analytical and technical sills to mae an immediate and meaningful impact on the business. If you are looing for a company that has a culture including arcade games, nap pods, strong philanthropy ties, and wor-life balance, this might be your dream job!
Responsibilities:
Woring closely with staeholders across the organization to best understand their reporting and analysis needs.
Help mae company-wide data driven decisions.
Create powerful visualizations and dashboards in Tableau and Excel.
Collaborate with company leaders to design systems to capture data to drive future decisions and help prioritize engineering efforts around proposed technology solutions.
Qualifications:
1-5 years of data or business analyst experience.
Strong SQL nowledge.
Experience with Excel and Tableau.
Experience with R and Python is a plus.
Education:
Bachelor‚Äôs Degree required.
If you feel that you are a good fit for this position in Phoenix, AZ- apply today at www.parerandlynch.com</t>
  </si>
  <si>
    <t>Parer &amp; Lynch
3.6</t>
  </si>
  <si>
    <t>6777722
Silicon Valley Ban Baning SAS/Python Data Analyst 6+ 2 Tempe AZ AZ 85281 responsible for data requirement and insight generation for the commercial baning customer
- Able to wor independently
-PL/SQL
-nowledge on Tableau</t>
  </si>
  <si>
    <t>Job Description
Data Analyst - SQL
Modis is currently seeing a Data Analyst (not a Data Engineer or Scientist) with strong SQL experience. Our client is seeing a passionate individual for a permanent hire role. This is an exciting opportunity to wor on a diverse range of projects with one of the industry's fastest growing companies. Please apply or email me directly if you feel you are the individual we are looing for.
Position Responsibilities
Review and validate customer data as it is collected
Oversee the deployment of data to the data warehouse
Will be utilizing SQL on a frequent basis
Develop policies and procedures for the collection and analysis of data
Create or discover new data procurement and processing programs
Cooperate with our IT department to deploy software and hardware upgrades that mae it possible for us to leverage big data use cases
Monitor analytics and metrics results
Implement data analysis methodologies
Review customer files to ensure integrity of data collection and utilization
Perform data profiling to identify and understand anomalies
Qualifications
Bachelor‚Äôs Degree is required
3+ years‚Äô experience in a Data Analyst role
Strong bacground using SQL
Experience in customer care analytics is a big plus
Ability to understand and find appropriate applications for data and analysis results
If you feel that you are a good fit for this job please apply through the lin or email your resume to andrew.cooper@modis.com.</t>
  </si>
  <si>
    <t>TEsystems, Aerote</t>
  </si>
  <si>
    <t>Gatestone &amp; Co. is looing for an efficient, detail-oriented Data Analyst. The Data Analyst will be responsible for facilitating the issuance of letters and digital communications to consumers, in accordance to regulatory and client expectations.
Our ideal candidate is self-motivated and produces high-quality wor. They are able to prioritize tass appropriately and effectively, and handle multiple tass at once, while maintaining strong follow-up sills to ensure all responsibilities are handled.
In this role you will:
Complete service requests as it relates to the creation of new letters and digital communications
Perform daily tass relating to quality control and data validation
Demonstrate accuracy and thoroughness; loo for ways to improve and promote quality; apply feedbac to improve performance; monitor own wor to ensure quality
Assist the Compliance Manager in the development of an effective record eeping system, including letter approvals, letter log, and inventory and regulatory requirements
Import/export data from text format into Excel and vice versa, while maintaining field-level integrity and data accuracy
Wor closely with IT and other departments in regards to letter status, communications to consumers, etc.
Other duties as assigned
Sills Required:
An analytical thiner, able to synthesize complex or diverse information, collect and research data, use intuition and experience to complement data; able to manage specialized wor efficiently with confidence and competence
A problem solver who identifies and resolves problems in a timely manner; gathers and analyzes information sillfully, uses reason even when dealing with emotional topics
Ability to read, analyze, and interpret corporate, compliance, and legal documentation, as needed
Detail oriented, well organized and has proven ability to wor within stringent time frames
Excellent verbal, written, listening, and interpersonal sills
Efficient with troubleshooting
Familiarity with ticeting systems
Qualifications:
2+ years in an administrative role
Proficient with Microsoft Office suite
nowledge of AS400 is required
Ability to pass a bacground chec and drug screen
High school diploma or GED is required
Who We Are
Founded in 1926, Gatestone is an industry leader providing exceptional outsourced Customer Contact Center and Business Process Outsourcing (BPO) solutions to the world‚Äôs most respected organizations. Our clients are some of the world‚Äôs most respected organizations including Fortune 500 companies.
Started by Nicholas Wilson from humble beginnings, Gatestone has grown into a major global outsource provider with 10 fully-integrated sites located across North America, Latin American, Central America and Asia offering sill sets across multiple experience levels and languages. Still under original ownership, the company is supported by a long-tenured management team who provide unparalleled strategic leadership at all levels throughout the organization.
Benefits of Woring at Gatestone
At Gatestone, we understand that our corporate success starts by attracting the right people, developing and mentoring those that show potential and taing steps to retain and promote our top performers.
We believe in our employees and invest in providing the best growth opportunities. Promotions at Gatestone are based on merit, past performance, and leadership potential. We recognize our top employees and help them succeed. We also have a full time Employee Engagement Specialist who ensures we have fun while woring hard!
When you join Gatestone, you do more than join a company. You become part of a team of talented and self- driven individuals dedicated to bring success to the Company and their lives.
Be a part of an Awarding Winning Company.
Chec us out in Instagram to see how much fun the Gatestone experience really is!
https://www.instagram.com/gatestonebpo
Job Type: Full-time
Pay: 14.50 per hour
Benefits:
Dental Insurance
Health Insurance
Life Insurance
Paid Time Off
Vision Insurance
Schedule:
8 Hour Shift
Monday to Friday
Experience:
Administrative: 2 years (Required)
Call Center: 2 years (Required)
As400: 2 years (Required)
Education:
Associate (Required)
Location:
Phoenix, AZ 85004 (Required)
Benefit Conditions:
Waiting period may apply
Only full-time employees eligible
Wor Remotely:
Temporarily due to COVID-19</t>
  </si>
  <si>
    <t>Role: SAS/Python Data Analyst
Experience:6+ Year
Location: Tempe AZ
Responsibility:
responsible for data requirement and insight generation for the commercial baning customer
Able to wor independently
PL/SQL
nowledge on Tableau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worforce across all levels in the company.</t>
  </si>
  <si>
    <t>About Us
People Helping People: It is Who We Are and What We Do
We do it by helping parents become better problem solvers, so they can improve the lives of their families while strengthening the various systems our children and youth rely on every day.
Established in 2002 as a non-profit organization, the Family Involvement Center has a dual role of supporting individuals, parents and primary supporters, thru direct services and advocacy, while collaborating with Arizona‚Äôs social services systems to improve integrated health care services, access to care, and holistic supports.
The Family Involvement Center (FIC) sees extraordinary, mission-oriented people with a burning desire to help others. We are a team of values driven problem solvers motivated by results. We pride ourselves in developing a worplace culture that encourages staff to bring their whole selves to wor every day. As a member of the FIC Team, you will have opportunities every day to mae a difference in the lives of individuals and families, while participating in our quality improvement activities and program evaluation.
Position Title: Data Analyst
Reporting Manager: Director of Operations
Position Summary: The Analyst is responsible for the development and production of standard and ad hoc reports for purposes of program improvement. He/She will perform the appropriate analysis to evaluate and monitor the effectiveness of FIC‚Äôs service delivery. This position will efficiently and accurately mine information from various data sources and prepare meaningful reports. The Analyst will wor collaboratively with FIC staff and ensure the accurate and timely delivery of data and data visualizations. This position is a ey member of the Operations team.
Essential Responsibilities:
¬∑ Participate in planning, development, and management of dashboards.
¬∑ Analyze, interpret, and synthesize data to provide observations and conclusions.
¬∑ Create reports related to productivity, operational, and service objectives.
¬∑ Support Operations department to ensure quality periodic reporting, including improving the process and timely delivery.
¬∑ Maximize efficiency and effectiveness of assigned responsibilities.
¬∑ Recommend appropriate and effective presentation of data to convey analysis to diverse audiences.
¬∑ Other project management duties within Operations department as assigned.
nowledge, Sills and Abilities:
¬∑ Ability to translate data into useful information through strong analytic, synthesis, and communication sills.
¬∑ Advanced nowledge of Microsoft Excel including formulas, pivot tables, and charts.
¬∑ Proficient in Microsoft Outloo, Word, and PowerPoint.
¬∑ Strong written and verbal communication sills and a commitment to collaboration among varying entities.
¬∑ High degree of accuracy, efficiency, organization, thoroughness and attention to detail.
¬∑ Ability to wor independently and as a part of a team.
¬∑ Understanding of privacy and security of data.
Requirements:
¬∑ Minimum 3 years wor experience in data collection, report development, and analysis in direct support of operations in a health care or social services environment.
¬∑ Preferred nowledge of program evaluation methodologies.
Job Type: Full-time
Pay: 50,000.00 - 60,000.00 per year
Benefits:
401()
401() Matching
Dental Insurance
Employee Assistance Program
Health Insurance
Life Insurance
Paid Time Off
Retirement Plan
Vision Insurance
Schedule:
8 Hour Shift
Monday to Friday
COVID-19 considerations:
Family Involvement Center follows all CDC and Government recommendations to eep our wor environment clean and safe for visitors and employees.
Wor Location:
One location
On the road
Company's website:
www.familyinvolvementcenter.org
Benefit Conditions:
Waiting period may apply
Wor Remotely:
No</t>
  </si>
  <si>
    <t>Data Analyst
Job Title
Data Analyst
Job
ID
26969311
Location
Phoenix,
AZ
Other Location
Description
Career Evolutions is searching for a Data Analyst for an exciting and rapidly-growing wellness company in Phoenix, Arizona. This is an excellent career opportunity with a competitive compensation.
Duties Will Include:
Perform data profiling and analysis to clarify the nature and scope of data issues.
Identify and document data-cleansing requirements.
Develop strategies for duplicate identification and merging.
Drive the definition, development, testing and application of data cleansing strategies in a hands-on fashion:
Wor with Subject Matter Specialists (SMS) to identify and prioritize data quality issues
Profile data to determine scope, ris, and cleansing approaches
Present cleansing options with recommendations for addressing issues
Develop and test cleansing scripts to automate cleansing wherever possible
Coordinate cleansing using data verification services where appropriate
Coordinate the application of cleansing activities with production support staff
Coordinate data entry resources and tass and where manual cleansing is required
Configure and manage environment for data profiling and analysis.
Qualifications:
SQL fluency required, especially SQL Server.
Experience cleansing consumer data in volume (address, phone, email, etc.)
Familiarity with profiling tools and data cleansing services is strongly desirable.
Great team player with a positive attitude.
A highly proactive, energetic, and enthusiastic approach, projecting a sense that business is being taen care of responsibly.
Ability to see the ‚Äúbig picture‚Äù while addressing critical details.
Problem solving and analysis sills, combined with strong business judgment.
Attention to details, consistency and reliability of performance under tight deadlines.
Excellent communication sills both written and verbal.
Superior organization and planning sills. Capable of handling multiple activities and ad-hoc requests simultaneously.
Willingness to adapt to fast-paced delivery cycles; ability to multi-tas.
Local candidates in the greater Phoenix area preferred.</t>
  </si>
  <si>
    <t>Job Summary:
Here at ON Semiconductor we tae great pride in our internship program and the efforts we tae to provide students with hands-on industry experience. We provide competitive pay, medical benefits, various networing event opportunities, and flexible hours based on school schedule.
Performance Objectives:
This opportunity will as a student to perform the following job duties:
Utilize data analysis and statistical sills on various supply chain projects and activities.
Wor with Global teams to research best practices and document visually in a diagram/process flows using Visio and other Microsoft Suite tools.
Document and analyze metrics and PIs for supply chain and service activities.
Perform data analysis activities for special projects
Automate and streamline data gathering and reporting methodologies
In order to be considered for an internship, you must be a student currently enrolled in school pursuing an accredited degree program. This position is preferably looing for a student enrolled in Supply Chain, Mathematics-Statistical or Computer Science in their junior year.
Local candidates only
Strong reporting sills
Advanced statistical and mathematics sills
Experience using Microsoft Suite tools
Enrolled as a Junior
Excellent analytical sills
ON Semiconductor (Nasdaq: ON) is driving energy efficient innovations, empowering customers to reduce global energy use. The company is a leading supplier of semiconductor-based solutions, offering a comprehensive portfolio of energy efficient power and signal management, logic, standard and custom devices. The company's products help engineers solve their unique design challenges in automotive, communications, computing, consumer, industrial, medical and military/aerospace applications. ON Semiconductor operates a responsive, reliable, world-class supply chain and quality program, and a networ of manufacturing facilities, sales offices and design centers in ey marets throughout North America, Europe and the Asia Pacific regions.</t>
  </si>
  <si>
    <t>Your Opportunity
Charles Schwab is looing for a candidate excited about technology and looing to join an organization focused on strong customer service. The GDT Assistance in Data (AID) team provides technology solutions and data support for Schwab employees. The AID team is the first point of contact for internal customers with data questions, issues, or requests sourced from our analytic and big data systems. The AID team‚Äôs goal is to deliver an exceptional customer experience to maximize Schwab‚Äôs ability to leverage data as an asset for competitive advantage. This role is to act as the lead analyst designing the help des engagement model, processes and tools. This role will also guide other staff members in service completion, process adherence and professional development.
In this newly created strategic role, the ideal candidate will define support process, procedures, and performance metrics whiling learning about our big data and data warehouse ecosystem.
You will have the opportunity to delight Schwab‚Äôs internal customers by empowering them with self-service data exploration tools and elevate Schwab‚Äôs data IQ level by connecting with end users, providing education opportunities about GDT data assets and delivering customer support services related to their data needs.
What you‚Äôre good at
Putting the customer first; empathizing with the customer
Exercising patience during stressful situations
Developing processes/procedures for request intae, triage and assignment, escalation, and communication
Coaching junior team members on processes and service mindset
Strong oral and written communication sills
Having a friendly presence and helpful attitude; strong interpersonal sills and ability to wor well with others
Demonstrating professional etiquette in the use of phones, chat, and email
Communicating complex technical issues in an easy to understand manner to customers with minimal technical nowledge
Multi-tasing and using our organizational tools effectively in a constantly changing environment
Executing the defined Service Des processes with a strong attention to detail
Receiving constructive feedbac and demonstrating improvement
Answering incoming requests, tracing information in the IT ticeting system, and resolving requests in a timely manner
Escalating unresolved issues to the proper escalated support team
Troubleshooting basic end user issues on various software applications,
Providing outstanding customer service and follow through on all issues to distributed GDT Team members
Triaging new issues and requests from inbound Service Des and customer created incidents, providing immediate support according to the escalation process.
Troubleshooting end user query issues
What you have
Woring nowledge of Data platforms such as Teradata, and Big Data platforms, Tableau, Collibra, Informatica and Business Objects
Intermediate sills in SQL
Ability to provide remote technical support over chat and phone
Troubleshoot moderate data issues
Strong communication sills
Strong customer focus
Strong trouble shooting &amp; problem solving sills
Minimum 2 year technical development or support experience
nowledge of Business Intelligence, Data Warehousing and Big Data tools
Bachelor s Degree in Computer Science, Information Systems.
1-4 years of progressive IT support experience.
Bacground in IT ticeting systems.</t>
  </si>
  <si>
    <t>Role: Data Analyst
Location: Tempe, AZ
Duration: 6+ Months
Job Description:
A driven, experienced data analyst to join the Vendor Managed Inventory team who has a passion for solving problems with data, an eye for process improvement, and the sill to execute changes.
You'll be a great fit if you have the grit to persevere through challenging or ambiguous problems, love a chance to step away from your des to understand and improve processes, and get excited about translating data into action.
√Ç
Use statistical methods to analyze data and generate useful business reports to solve operational problems.
Be responsible for extracting, cleansing, and visualizing large data sets using the tools and techniques described above.
Plan and lead execution of identified process improvements and cross functional initiatives.
Proactively monitor existing reporting, identify areas of concern, and perform any additional analysis needed to understand underlying causes or nuances.
Deliver insights on urgent business challenges by performing ad hoc analysis and crafting accurate, easy to understand findings.
Forecast future performance based on impact of process improvements and changes to the business.
Wor with management team to create a prioritized list of needs for each business segment.
Use data to create models that depict trends related to growth, consumption and forecast.
Wor with Project managers to outline the specific data needs for each supplier negotiations.
Qualifications/Experience:
Bachelor's degree in Computer Science, Engineering, Math, or similar field from an accredited undergraduate institution required.
2+ years of professional experience in data, reporting, and analytics.
Ability to collaborate effectively and wor as part of a team.
Strong attention to detail.
Strong analytical sills with proficiency in Microsoft SQL Server.
Experience with visualization software; Excel, Access, Pivot Tables, V-Loo Up, Tableau proficiency a big plus.
Capable of managing competing priorities.
Ability to thrive (and preference to wor) in a dynamic, fast-paced environment.
Ability to communicate confidently to senior leadership.</t>
  </si>
  <si>
    <t>Door Sales &amp; Installation is seeing a Data Analyst to develop reports, troubleshoot data issues, and conduct full life cycle analysis.
GENERAL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Assist in special projects or requests. Other duties as necessary.
NOWLEDGE &amp; EXPERIENCE:
Proven woring experience (4 to 6 years) as a Data Analyst of Business Data Analyst.
Technical expertise regarding data models, database design development, data mining and segmentation techniques.
Strong nowledge of and experience with reporting pacages data-bases (SQL etc.), programming (.net) SSRS
nowledge of statistics and experience using statistical pacages for analyzing datasets (Excel)
SILLS &amp; ABILITIES:
Strong analytical sills with the ability to collect, organize, analyze, and disseminate significant amounts of information with attention to detail and accuracy.
Adept at queries, report writing and presenting findings.
Good interpersonal sills to wor with different management levels.
Strong business acumen.
Job Type: Full-time
Benefits:
401()
401() Matching
Dental Insurance
Flexible Spending Account
Health Insurance
Life Insurance
Paid Time Off
Vision Insurance
Schedule:
Monday to Friday
Experience:
SQL, (.net) SSRS: 4 years (Required)
Data Analyst: 4 years (Required)
Company's website:
www.ericsoncompanies.com
Benefit Conditions:
Only full-time employees eligible
Wor Remotely:
No</t>
  </si>
  <si>
    <t>Data Analyst, Mareting</t>
  </si>
  <si>
    <t>National Education Partners is looing for a Data Analyst, Mareting to analyze our various digital mareting efforts, build attribution models, and help the mareting team drive performance. You will implement tools and strategies to translate raw data into valuable mareting and enrollment insights.
Mareting Data Analyst, we expect you to have strong logical reasoning sills and business intelligence. The ability to communicate effectively with not only mareting team members, but also cross-functional departments is essential. If you also have solid industry experience, we would lie to meet you. Your goal will be to help our business use data to drive high performance and quality.
NEP will not sponsor applicants for STEM-OPT or wor visas.
Essential Functions
Managing Google Analytics and gleaning ey insights to optimize performance
Determine outcomes of A/B and multi-variate testing of websites, landing pages, and creative assets
Reporting on mareting PIs lie leads, conversion rates, website traffic and social media engagement
Act as the ey mareting analyst while being able to collaborate with finance/analytics/IT departments to help connect all the ey data points together to influence the mareting/enrollment teams on maing different decisions based upon the data
Develop predictive models based on research to anticipate maret demand
Consult with department heads and present mareting plans to the organization
Utilize technology stac tools to help mae actionable decisions from them
Extract reports from multiple sources (e.g. Google Analytics, Sparroom, Sales Force suite of products, Optimizely, Birst )
Extrapolate maret trends and patterns from data analysis and suggests opportunities
eep abreast of industry news and trends
Perform other duties as assigned
Reasonable and consistent attendance to fulfill requirements of the position
nowledge, Sills, and Abilities
nowledge of Excel; familiarity with business intelligence tools (e.g. Tableau, Birst, SAS, Optimizely)
In-depth understanding of SEM, SEO, PPC, and affiliate mareting practices
Superb communication sills
Analytical sills and strong organizational abilities
Attention to detail
Problem-solving aptitude
Solid experience in data analysis and reporting; industry experience is a plus
Proficient with Microsoft Word and other applications in the Microsoft Office suite
Education and Experience
Proven experience as a Mareting Analyst or similar role
BS/BA in Mareting Analytics or Research, Data Management, or a related field preferred
Experience in higher education preferred
Experience woring in a technology-driven enterprise preferred
All sills, abilities and education will be considered for minimum qualifications
Physical Demands
The physical demands described here are representative of those that must be met by a team member to perform the essential functions of this job successfully. The physical requirements for performing the essential functions of this position require the team member to be able to:
Able to sit, stand, neel, wal, and reach.
Able to lift, push, pull, and/or move up to 20 pounds.
Hear well enough to communicate with others.
Read a computer screen and written material.
Write, type, and use phone system.
Woring Conditions
This position operates in a professional office environment. This role routinely uses standard office equipment such as computers, phones, photocopiers, filing cabinets and fax machines.
Good woring environment with the absence of disagreeable conditions.
The noise level in the wor environment is usually moderate.
Regular and reliable attendance is required.
Who We Are
National Education Partners (NEP) provides premier online program management (OPM) services for leading educational institutions. NEP offers a rich history of delivering traditional academic operations support in areas such as finance, human resources, enrollment, financial aid, mareting, information technology and much more. Today, NEP is the OPM of record for Northcentral University (NCU), which offers doctoral, master‚Äôs and bachelor‚Äôs degrees in business, technology, education, and psychology, as well as doctoral and master‚Äôs degrees in healthcare and marriage and family therapy. NEP also provides online services to John F. ennedy University. Both NEP and NCU are part of the National University System, a system of nonprofit universities with its headquarters in La Jolla, California.</t>
  </si>
  <si>
    <t>Description
Do you want your voice heard and your actions to count?
Discover your opportunity with Mitsubishi UFJ Financial Group (MUFG), the 5th largest financial group in the world (as raned by S&amp;P Global, April 2018). In the Americas, were 14,000 colleagues, striving to mae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asing the tough questions and owning the solutions. Join MUFG and be empowered to mae your voice heard and your actions count.
Data Control Business Analyst
Job Summary:
We are looing to hire an experienced downstream business analyst to support a hard-woring business analyst team IT project execution. The role will wor as a business analyst within the compliance trac under the Business Solutions Team, specifically supporting AML, Sanctions Transaction Monitoring, Payments, and Cross Border Data Projects. This candidate will provide the analysis and support from BST perspective for respective compliance driven projects or production requests. As a project support analyst, you will need to balance project execution and production support to ensure appropriate deliverables are meant on time and with high quality.
First, you will support bac office end users and IT management to help bac office organization continually meet compliance production needs. The successful candidate will serve as a centralized bac office compliance representative, providing guidance to influence operating decisions to ensure regulatory compliance.
Responsibilities:
As a Business Analyst Lead who interfaces between with business users and IT for collaboration on reporting requirements, support, application improvements and regulatory driven projects
Conduct detail assessment and analysis of Compliance Project requirements, policy, processes and procedures
Ability to conduct /host the large Woring Group sessions, document the processes, requirements, derive process maps, create and manage worflows
Experience in training of Relationship Analysts who collaborate with the business units and IT
Development and maintenance of End User policy and procedure and standard methodologies.
Coordination with various business lines and management regarding end user computing to effectively support business function
Strategic execution of Business Solutions supported systems to business line managers and IT for execution, integration and maintenance of compliance
Interact with IT where vital to develop a harmonized compliance solutions
Wor with on-site and Off-shore IT to provide business units with compliance requirements
Provide and implement tactical and strategic governance and plan for Compliance environment.
Conduct Proactive reviews of Customer Onboarding Operations related user, customer and control processes to ensure conformance to applicable policy and standards.
Oversight of corrective action plan remediation in relation to AML, Sanctions &amp; Payments across Marets and Securities Services Operations.
Ensuring that significant riss are appropriately and timely identified and intensified through appropriate channels.
Provide analytics and compliance support to the integrated partners
Qualifications
Bachelors degree with a specific focus on Economics, Business, Finance, or Accounting
Prefer Advanced Degree (MBA or Masters)
4 + years of demonstrated ability in corporate baning operations in any capacity (deposit, lending etc.)
Solid Understanding of core baning, AML / Sanctions / Regulatory, Data Analysis, IT Systems
Familiarity with the business offerings of Compliance, Core Baning, Payments, Loans
Trac record of delivering to demanding standards of quality and accuracy
Strong organizational sills with ability to multi-tas
Document Business Requirements, Functional Requirements, Testing coordination
Proficient in metrics/analytics assessment and reporting
Leading, organizing and prioritizing multiple tass and responsibilities
Ability to wor under tight deadlines and / or unexpected changes
Willingness to question/challenge existing processes and ensure a satisfactory outcome
Superb communication and relationship sills across all management levels
Analytical with attention to detail and strong problem solving sills
Proactive, able to tae the lead in devising creative solutions
Efficient teammate
Strong MS Office Suite sills, , MS Visio, JIRA
The above statements are intended to describe the general nature and level of wor being performed. They are not intended to be construed as an exhaustive list of all responsibilities duties and sills required of personnel so classified.
We are proud to be an Equal Opportunity / Affirmative Action Employer and committed to leveraging the diverse bacgrounds, perspectives, and experience of our worforce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ban's policy to only inquire into a candidate's criminal history after an offer has been made. Federal law prohibits bans from employing individuals who have been convicted of, or received a pretrial diversion for, certain offenses.</t>
  </si>
  <si>
    <t>Networ Security System/Data Analyst</t>
  </si>
  <si>
    <t>Description
Discover your opportunity with Mitsubishi UFJ Financial Group (MUFG), the 5th largest financial group in the world (as raned by S&amp;P Global, April 2018) with total assets of over 2.9 trillion (106.2 (JPY) as of March 30, 2018) and 150,000 colleagues in more than 50 countries. In the U.S., were 13,000 strong, woring together to positively impact every customer, organization, and community we serve. We achieve this by delivering on our values, putting people first, fostering long-term relationships built on honesty and mutual understanding, and inspiring the best in each other. This is all part of our inclusive, high-performing culture supported by Total Rewards that include our cash balance pension plan. Join a team thats woring to fulfill its vision to be the worlds most trusted financial group.
Summary:
As part of Networ Security team, role would be using data analytic and system administration techniques to identify and mitigate riss.
Major Responsibilities:
Coordinating with various business units to certify networ security engine policies (e.g. Web gateway rules, Firewall rules).
Reconcile networ security engine policies against certified policies.
Monitor and response to unauthorized networ security engine policy changes.
Develop and implement data collection, data transformation, data reporting processes.
Analyze and assess networ security engine policies data model and metrics to identify riss.
Create, modify, and remove networ security engine rulesets.
Qualifications
Have a minimum of 3+ years of experience in technology.
nowledge and experience extracting, aggregating, transforming and analyzing data.
nowledge and experience creating and reporting metrics.
Must be able to sustain and operate in fast-paced, team-oriented environment.
Exceptional ability to own and execute
Strong verbal and written communication sills
Preferred Qualifications:
Experience in Information Security.
nowledge and experience with visualizing data
nowledge and experience with rule-based networ security platforms (e.g. Secure Web Gateways, Firewalls)
nowledge of fundamental networing concepts (TCP/IP).
nowledge and experience with SEIM or log management solutions.
nowledge and experience with programming language to automate tass (e.g. Python)
Experience woring in financial services industry.
nowledge and experience with regulatory compliance.
The above statements are intended to describe the general nature and level of the wor being performed. They are not intended to be construed as an exhaustive list of all responsibilities, duties, and sills required of personnel so classified.
We are proud to be an Equal Opportunity / Affirmative Action Employer and committed to leveraging the diverse bacgrounds, perspectives, and experience of our worforce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bans policy to only inquire into a candidates criminal history after an offer has been made. Federal law prohibits bans from employing individuals who have been convicted of, or received a pretrial diversion for, certain offenses.</t>
  </si>
  <si>
    <t>Requisition Number 20-0405
Post Date 6/10/2020
Title Data Center Services Analyst I, II, III, or Senior
Position Type Full Time
Company Alasa USA Federal Credit Union
Location Glendale Data Center
City Glendale
State AZ
Minimum Salary Grade Category 10: depending on experience
Wor Hours Monday - Friday: 8:00 am - 5:00 pm
Regular Schedule is five 8 hour days? Yes
Description
Reports to: Varies by location
Functions Supervised: None
Primary Functions: The Senior Data Center Services Analyst is responsible for administering the Credit Union‚Äôs enterprise production environment. This individual will act as a gateeeper to ensure and maintain the health and integrity of
the production environment. They will wor with staeholders to deploy complex, enterprise production solutions such as core application deployment and maintenance, VMware, Citrix, and operating system upgrades, security standards and controls, and vulnerability
management.
Duties and Responsibilities:
Data Center Services III duties and responsibilities.
Provide project leadership for a complex multidisciplinary team in support of application and operating system deployments.
Deploy and upgrade complex enterprise applications and operating systems.
Participate in the design and deployment of complex security controls and standards.
Assist with the research and mitigation of complex security vulnerabilities.
Assist with development of enterprise anti-virus, malware, and data-loss prevention controls.
Develop complex scripts in support of departmental projects and initiatives.
Maintain current professional and technical nowledge pertaining to industry standards and best practices in the field.
After hours wor and on-call as assigned.
Assist in training Data Center Services Analyst I, II, III personnel.
Perform other duties as assigned.
Requirements
Education: Bachelor‚Äôs degree in Computer Science, Mathematics, or related field.
Creditable Experience in Lieu of Education: Equivalent in technical training and/or wor experience.
Experience/Sills: Eight years demonstrable experience managing and deploying enterprise systems. Three years‚Äô experience as a Data Center Services Analyst III or equivalent experience and/or training. MCSE/AIX Unix or other advanced IT
certification preferred. Must have woring nowledge of hyper-converged infrastructures, Windows operating systems, Linux operating systems, client/server networing, scripting languages, and tools. Excellent communications and interpersonal sills required.
Experience with ServiceNow, SolarWinds, and ITIL v3 certifications are all plusses.
Tenure: Assignment to the Data Center Services Analyst I category 10, Data Center Services Analyst II category 09, Data Center Services Analyst III category 08, or Senior Data Center Services Analyst category 07 will be determined by the
candidate's education and experience. Advancement requires management recommendation based on the candidate's certifications and/or performance.
Apply Online
Send This Job to a Friend
¬© Copyright
Alasa USA and UltraBranch are registered trademars of Alasa USA Federal Credit Union
Mortgage loans are provided by Alasa USA Mortgage Company, LLC.
License #A157293.
Washington Consumer Loan Company License #CL-157293.
Licensed by the Department of Business Oversight under the California Residential Mortgage Lending Act, License #4131067.
Instructions
Enter your User ID
Clic "Log in" to view you personalized eypad and enter your PAC.
Your initial User ID is your member account number, as printed in the top-right corner of your statement.
Problems
Forgot Password (PAC)
Forgot User ID
Other issues
Still have questions?
Call (800) 525-9094
Learn more
Learn about UltraBranch
Secure your computer
Stay up-to-date on all operating system patches for your computer, phone, or tablet.
Use a current web browser, and install all updates.
Install anti-virus and anti-spyware software, and eep these programs updated.
Protect yourself
Never share your Personal Access Code (PAC).
Review you account regularly and contact the Member Service Center if you have questions.
Remember Alasa USA will never call, email, or text its members to request confidential information.
Learn more about fraud, identity theft, and phishing.</t>
  </si>
  <si>
    <t>Alasa USA
3.4</t>
  </si>
  <si>
    <t>Anchorage, A</t>
  </si>
  <si>
    <t>The Paragon Group is a Columbus, Ohio based Information Technology firm delivering high quality, cost effective resources to a progressive clientele. Founded in 1998, The Paragon Group has a full time staff of highly silled, motivated professionals. The Paragon Group provides staff augmentation, temp-to-perm placements, permanent placements, and consulting services both locally and nationally. We are a full time employer and offer a full benefits pacage. We are currently looing for a Data Analyst for long term employment opportunity.*Must be able to wor on our W2* - Advanced SQL sills. - Have wored on multiple DB technologies lie Teradata, Oracle, Redshift etc. - Proficient profiling sills, using tools lie IDQ would be a plus. - Proficient source to Target mapping sills. - Moderate data modeling (Relational and Dimensional) sills - Good communication sills - All necessary professional sills to wor on an Agile line.</t>
  </si>
  <si>
    <t>SUNDERLAND, United ingdom</t>
  </si>
  <si>
    <t>ACES/Central Flow is seeing Data Analysts for the NACF Central Data Analyst team. This is a new team that will be located at AZA3 (Tempe, Arizona) and support Fulfillment Centers across NACF.
A successful candidate will be highly organized, extremely detailed, self-motivated, able to handle confidential information, as well as a possess a demonstrate ability to respond effectively to changing worloads and priorities. Must have the ability to communicate well and to manage multiple assignments and people simultaneously. Other responsibilities will include: Configuration requests from NA FCs, Launch Teams, the ACES SME Team, and running projects related to Centralized Flow in order to improve the process and operations of multiple Fulfillment Centers (FCs).
ey areas of responsibility include researching and analyzing issues, participation in pilots, fixing bugs, and partnering with FCs on building Excel tools, automating reporting, and ICQA research, including IRDR research and deep dives. A successful candidate will have a strong blend of project management sills, with an ability to conduct in-depth analyses, thin big, and identify strategic opportunities.
Basic Qualifications
¬∑ High School Diploma or Equivalent Diploma
¬∑ 3+ years of experience with Excel spreadsheets and data analysis
¬∑ 2+ years of experience creating VBA code and tool writing
¬∑ 2+ years of experience woring with SQL; demonstrating fluency
Preferred Qualifications
¬∑ 2+ years of Data Analyst or Research Analyst experience
¬∑ Demonstrated problem solving sills and analytical sills
¬∑ Proven ability to clearly communicate with managers at all levels
¬∑ Global perspective and solid understanding of business objectives
¬∑ Excellent attention to detail and wor with the highest level of accuracy
¬∑ Initiative to develop tools, data collection processes, and data management systems
¬∑ Understanding of ibana toolset
Amazon is committed to a diverse and inclusive worplace. Amazon is an equal opportunity employer and does not discriminate on the basis of race, national origin, gender, gender identity, sexual orientation, protected veteran status, disability, age, or other legally protected status. For individuals with disabilities who would lie to request an accommodation, please visit https://www.amazon.jobs/en/disability/us.</t>
  </si>
  <si>
    <t>DescriptionReports to: Varies by locationFunctions Supervised: NonePrimary Functions: The Senior Data Center Services Analyst is responsible for administering the Credit Union's enterprise production environment. This individual will act as a gateeeper to ensure and maintain the health and integrity of the production environment. They will wor with staeholders to deploy complex, enterprise production solutions such as core application deployment and maintenance, VMware, Citrix, and operating system upgrades, security standards and controls, and vulnerability management.Duties and Responsibilities:* Data Center Services III duties and responsibilities.* Provide project leadership for a complex multidisciplinary team in support of application and operating system deployments.* Deploy and upgrade complex enterprise applications and operating systems.* Participate in the design and deployment of complex security controls and standards.* Assist with the research and mitigation of complex security vulnerabilities.* Assist with development of enterprise anti-virus, malware, and data-loss prevention controls.* Develop complex scripts in support of departmental projects and initiatives.* Maintain current professional and technical nowledge pertaining to industry standards and best practices in the field.* After hours wor and on-call as assigned.* Assist in training Data Center Services Analyst I, II, III personnel.* Perform other duties as assigned.RequirementsEducation: Bachelor's degree in Computer Science, Mathematics, or related field.Creditable Experience in Lieu of Education: Equivalent in technical training and/or wor experience.Experience/Sills: Eight years demonstrable experience managing and deploying enterprise systems. Three years' experience as a Data Center Services Analyst III or equivalent experience and/or training. MCSE/AIX Unix or other advanced IT certification preferred. Must have woring nowledge of hyper-converged infrastructures, Windows operating systems, Linux operating systems, client/server networing, scripting languages, and tools. Excellent communications and interpersonal sills required. Experience with ServiceNow, SolarWinds, and ITIL v3 certifications are all plusses.Tenure: Assignment to the Data Center Services Analyst I category 10, Data Center Services Analyst II category 09, Data Center Services Analyst III category 08, or Senior Data Center Services Analyst category 07 will be determined by the candidate's education and experience. Advancement requires management recommendation based on the candidate's certifications and/or performance.Apply Online Send This Job to a Friend</t>
  </si>
  <si>
    <t>AlasaUSA Mortgage Company</t>
  </si>
  <si>
    <t xml:space="preserve">46-102 </t>
  </si>
  <si>
    <t>The data analyst assigned to this par will wor with the Enterprise Interaction ‚Äì Data Strategy &amp; Governance team, which serves as the team to coordinate, design, and implement Enterprise Interaction data strategy, governance and design. This nowledge includes, but is not limited to: an understanding of customer data, data structures, data architecture, business rules utilized by Customer Management, Enterprise Customer Relationship Management, Agency, Mareting, insurance affiliates (Auto, Fire, Life, Health), Ban and Mutual Funds. Analysts with these sills are responsible for partnering with the various business users of the customer data and services, and are expected to have a broad understanding of the specific processes used in accessing and maintaining the data.
This role is a coordination role requiring excellent communication sills. Must be able to operate on an Agile Scrum team. This is not a hands on day-to-day database sillset, but being able to use tools around Hadoop (Solr, Hue, etc), is an occasional requirement. We are looing for immediate lift and a person who is eager to jump right in and start woring independently.
Additional sills &amp; experience:
*Excellent oral and writing communication sills - communicate governance, data producer requirements, and designed intent to various business partners across the org
*Experience preferred with gathering requirements and applying those for data strategy and architecture design
*Experience preferred in Insurance and financial services operations and business process nowledge
*Experience preferred with analytical sills, critical thining and database nowledge
*Experience preferred with the following tools: Hadoop, mongoDB, Big Data/AI, Relational Database Structures
*Experience preferred as a member of a second or third level technical service support team
*Experience preferred with HP Service Manager Incident, Problem, and Configuration Management
*Experience with State Farm Data Ris and Compliance processes preferred
Competencies
¬∑ Strong Verbal and written communication sills
¬∑ A great attitude and a team player bringing innovation to the team</t>
  </si>
  <si>
    <t>Net Orbit Inc has openings for the position Data Analyst with Master's degree Computer Science, Engineering (any), Technology or related and 1 yr of exp to design and development of required analytic projects in response to business needs. Perform data migration tass using SQL and HIVE queries between legacy mainframe to DB2, to Big Data (Hive, Impala) and similar enterprise RDBMS. Analyze and assess the quality and integrity of the data. Develop and implement data collection systems and other strategies that optimize statistical efficiency and data quality. Responsible for Application development using all phases of Software Development Life Cycle (SDLC) including Analysis, Design Development.
Wor location is Tempe, AZ with required travel to client locations throughout the USA. Please mail resumes to 1232 E Broadway Rd, Suite 110, Tempe, AZ 85282 (OR) e-mail:</t>
  </si>
  <si>
    <t>ASU Job Title
AZ Transfer Sys Anlst
05-Jun-2020
Department Name
HR Office of Human Resources
Campus/Location
Off-Campus: Phoenix
Job Description
AZTransfer is seeing a strong candidate who will support and prepare data analysis and reporting for business decision-maing, strategic planning, and process improvement using various methods and techniques within the ASSIST database. The Arizona State System for Information on Student Transfer (ASSIST) is a relational database containing enrollment and degree information on students attending Arizona‚Äôs public universities and community college districts.
Requisition ID
60968BR
Woring Environment
Wor is performed in a standard office environment.
In state travel may be required.
Bacground Chec Statement
ASU conducts pre-employment screening for all positions which includes a criminal bacground chec, verification of wor history, academic credentials, licenses, and certifications. Employment is contingent upon successful passing of the bacground chec.
Minimum Qualifications
N/A
Department Statement
AZTransfer operates the Arizona Transfer System, the statewide articulation and transfer system, that includes the Articulation Tas Force networ that is the foundation of the Arizona Transfer System, and the tools and resources to ensure faculty, staff, and students have access to transfer information from anywhere in the state. The components of the system wor together to help students plan a seamless transfer without loss of academic credit. Additional information can be found at aztransfer.com.
Category
ADM
VP Code
EVP BUSINESS &amp; FINANCE
Scope of Search
Open
Desired Qualifications
Evidence of a Bachelor‚Äôs degree in Statistics, Computer Information Systems, Business Information or a related field and three (3) years of related administrative/data analysis experience, OR, any equivalent combination of experience and/or education from which comparable nowledge, sills and abilities have been achieved.
Experience woring with SQL relational databases, preferably Sybase or MySQL.
Experience in collecting, organizing, synthesizing and analyzing data; summarizing findings; developing conclusions and recommendations.
Evidence of effective written and verbal communication sills.
Experience in using database query languages lie SWL, and software such as Aqua Data Studio and Hyperion Intelligence/Brio.
Demonstrated nowledge of data collection and analysis methods, techniques and reporting strategies.
Demonstrated nowledge of data management and information technologies.
Experience in quantitative data analysis and interpretation.
Experience in visual/graphic display of data.
Experience managing worload priorities and coordinating multiple projects for self.
Experience in accurately and reliably interpreting data for determining appropriate action.
Ability to wor collaboratively with internal and external staeholders and build relationships with new and existing partners.
Sill in using education vocabulary, tact, discretion, and judgement.
Experience and familiarity with colleges and universities is desired.
Close Date
Open until filled
Grant Funded Position
This is not a grant funded position and is not contingent on future grant funding.
ASU Statement
Arizona State University is a new model for American higher education, an unprecedented combination of academic excellence, entrepreneurial energy and broad access. This New American University is a single, unified institution comprising four differentiated campuses positively impacting the economic, social, cultural and environmental health of the communities it serves. Its research is inspired by real world application blurring the boundaries that traditionally separate academic disciplines. ASU serves more than 80,000 students in metropolitan Phoenix, Arizona, the nation's fifth largest city. ASU champions intellectual and cultural diversity, and welcomes students from all fifty states and more than one hundred nations across the globe.
ASU is a tobacco-free university. For details visit www.asu.edu/tobaccofree
AmeriCorps, Peace Corps, and other national service alumni are encouraged to apply.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Notice of Availability of the ASU Annual Security and Fire Safety Report
In compliance with federal law, ASU prepares an annual report on campus security and fire safety programs and resources. ASU‚Äôs Annual Security and Fire Safety Report is available online at https://www.asu.edu/police/PDFs/ASU-Clery-Report.pdf. You may request a hard copy of the report by contacting the ASU Police Department at 480-965-3456.
Relocation Assistance ‚Äì For information about schools, housing child resources, neighborhoods, hospitals, community events, and taxes, visit https://cfo.asu.edu/relocation-services.
Full-Time/Part-Time
Full-Time
Essential Duties
Under the direction of the AZTransfer Executive Director and the ASSIST Steering Committee, the Data Programmer/Analyst will:
Collect, analyze and interpret institutional data for research projects related to transfer students, academic achievement results, and student tracing.
Develop procedures for collecting, analyzing, and reporting data relative to current and projected student enrollments.
Produce and disseminate reports to staeholders.
Develop and maintain databases using data warehousing.
Securely collect, cleanse, standardize, transform and store data from various sources ensuring data integrity.
Provide information and/or advice on using the statewide database.
Provide research and research design assistance to committees, administrators and faculty.
Maintain liaison with educational institutions whose research involves or affects the AZTransfer project.
Establish policies and procedures for research projects.
Participate in the planning and organization of AZTransfer conferences related to the research function.
Mae oral and written presentations on research.
Prepare or coordinate preparation of reports; analyze and interpret statistics, financial data, and management planning data for developing long-range plans.
Develop and maintain databases used to generate information for management decision maing.
Assist in the development of measurements and metrics for data analysis used for business decision-maing, planning, and process improvement.
Employment Verification Statement
ASU conducts pre-employment screening which may include verification of wor history, academic credentials, licenses, and certifications.
Fingerprint Chec Statement
This position is considered safety/security sensitive and will include a fingerprint chec. Employment is contingent upon successful passing of the fingerprint chec.
Salary Range
70,000 - 75,000 per year; DOE
Instructions to Apply
AZTransfer operates the Arizona Transfer System, the statewide articulation and transfer system, that includes the Articulation Tas Force networ that is the foundation of the Arizona Transfer System, and the tools and resources to ensure faculty, staff, and students have access to transfer information from anywhere in the state. The components of the system wor together to help students plan a seamless transfer without loss of academic credit. Additional information can be found at aztransfer.com.
Applicants should send cover letter, resume and the names and telephone numbers of three professional references who are able to spea to the qualifications listed above to: hr@azregents.edu or the Arizona Board of Regents, 2700 North Central Avenue, Suite 400, Phoenix, Arizona 85004. The review of applicants will begin on June 30, 2020 and posting will remain open until filled.
Resume should clearly illustrate how prior nowledge and experience meets the Minimum and Desired qualifications of this position.
The Arizona Board of Regents does not pay for travel expenses associated with interviews, unless otherwise indicated.
Job Title
Data Programmer/Analyst
Job Family
Information Technology</t>
  </si>
  <si>
    <t>P
3.6</t>
  </si>
  <si>
    <t>Title: Data Reporting Analyst
Location: Phoenix, AZ 85016
Rate: DOE
Duration: 6+ month contract
A. Overall Purpose Of The Job (Brief description of the primary purpose of this position)
The Digital Data Analyst is responsible for performing accurate, relevant analysis of information related to digital products, including utilization and other descriptive metrics. The Digital Analyst is responsible for ensuring reports, analysis and dashboards are shared with staeholders, using tools such as Google Analytics, or data stored in internal databases to surface these insights. The surfaced data will enable teams to monitor relevant PI information in support of strategic aims. The Digital Data Analyst will help establish a framewor and tools for improved digital data collection, tracing, reporting, and integration with other data sources.
B. ey Responsibilities (Critical responsibilities and sills of this position, listed in order of importance)
Design complex Ad-hoc reports, queries and dashboards, according to internal requests
Analyze and improve existing digital analysis tool functionality
Serve as subject matter expert on digital insights data
Participate in reviewing and verification of presented business requirements
Provide objective and transparent analysis of digital data, using proven methodologies to identify areas for improvement and opportunities for investment
Wor closely with internal staeholders to identify insight needs and requirements gathering
Create dashboards, reports, ad hoc queries and analysis for endusers
Produce detailed reports identifying ey trends and patterns, interpreting the data into practical and useful recommendations to support strategic objectives.
Advanced understanding of digital analysis tools, such as but not limited to Google Analytics, with the ability to explain technical complexities to non-technical colleagues.
Wor with colleagues to ensure that tests and tracing are configured correctly for reporting and optimisation
Troubleshoot complex issues and maing recommendations for development
C. Job Profile
Required Sills and nowledge (Brief description of technical nowledge or sills needed to perform the job)
Experience woring with digital analysis tools
Ability to create dashboards and reports using various business intelligence toolsets, such as PowerBI, WebFOCUS, Crystal Reports/Business Objects, Tableau, etc.
Ability to use a methodology and process for requirements gathering and development
Strong written &amp; oral communication sills
Experience with digital analytics tools such as Google Analytics, Adobe and Mix Panel
Tas management and ability to effectively manage multiple high priority projects
Strong ability to wor across departmental teams
Results driven
Experience woring with data loads and transformation.
Provide expertise in analysis, design and creation of complex reports and problem resolution.
Extensive experience with setup, testing, documentation, end-user analysis and report design specifications.
SQL sills and ability to develop SQL scripts and queries using T-SQL on MSSQL Server
Required Wor Experience (Brief description of the job-related experience needed to perform the job)
3+ years of experience in digital analysis tools
3+ years developing data intensive reports and insights tracing capabilities using tools such as WebFOCUS, Crystal/Business objects, or PowerBI
2+ years of experience woring with ETL process, data loads and transformation
2+ years of experience with SQL desired
Required Qualifications (Brief description of the educational bacground needed to perform the job)
BA or higher
Degree in computer science or related discipline preferred
If qualified and interested, please send your most current resume as a word document to Jason Weinstein at jason.weinstein@mondo.com</t>
  </si>
  <si>
    <t>Data Quality Analyst
10662
Tempe, AZ
3/25/2020 5:47:00 PM
Quality Engineering
Contractor - W2
Job Description
Good data analysis sills
Hands on experience with data profiling, DQ scorecard and profile creation, identifying DQ rules ‚Äì Informatica Data Quality Analyst experience preferred
Good communication sills ‚Äì ability to interact with business users to share data profiling results and get feedbac
Experience woring with Collibra, MDM will be a nice to have
Ability to liaison with IT partners and perform UAT
Financial bacground is required.
7-8 years of experience is required
Job Requirements</t>
  </si>
  <si>
    <t>Job DescriptionCOMPANY SUMMARY:Alimentation Couche-Tard Inc. ("Couche-Tard") operates a worldwide networ of 16,000 stores across North America, Europe, and Asia and employs more than 120,000 people globally. Alimentation Couche-Tard brands include Circle-, Mac's, and Ingo and generated revenues of 51 billion in the fiscal year ending April 2018.In Fortune's 2018 Global Fortune 500 listing, the magazine raned Couche-Tard #299.JOB SUMMARY:As a member of the Global Analytics &amp; Insights Team, Analyst is an everyday partner of multiple departments, including Global Mareting,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 Analyze sales &amp; mareting programs and transactional customer data to identify causal relationships between sales &amp; mareting initiatives and both store and customer profitability; perform ROI analysis that assists in optimizing mareting spend.* Conduct operational analyses in the areas of mareting, merchandising, food &amp; beverage, and other areas of the business as needed.* Analyze in-maret strategic initiatives and business performance using test and control analytics, benchmaring, statistical concepts, and financial measures to guide decision maing by brand and sales teams.* Wor closely with senior mareting and merchandising executives, category managers and Business Unit Leadership to enhance business performance.* Constructively challenge the status quo to advance and evolve how Circle  thins about, and executes Pricing and Promotions, given internal and external / environmental trends.* Generate ad-hoc reporting and analysis as required.* Other duties as assigned.NOWLEDGE, SILLS AND OTHER QUALIFICATIONS REQUIRED:* Intermediate sill level with enterprise reporting systems and relational database management systems preferred.* nowledge of SQL programming fundamentals and statistical analysis tools preferred.* Proficient in all Microsoft Office applications, including Access.* Able to learn and utilize additional analytics tools (e.g., R, Python, Microsoft Power BI, etc.) as needed.* Experience with Business Intelligence software, general ledger and point of sale applications preferred.* Travel up to 10%EDUCATION/TRAINING REQUIRED:* Bachelor's degree required, preferably with quantitative focus (Econ, Finance, Math, Stats, Analytics)Circle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 below to review information about our company's use of the federal E-Verify program to chec wor eligibility:In EnglishIn Spanish</t>
  </si>
  <si>
    <t>Circle  Stores, Inc.
2.9</t>
  </si>
  <si>
    <t>Summary and Essential Duties
The Senior Business Intelligence Data Analyst designs and develops interactive reporting solutions and create descriptive, diagnostic &amp; predictive analytics that bring data to life through compelling visualizations and effective storytelling. (S)he will partner with business leaders across the organization to surface ey metrics and unloc the vital insights that drive data-informed decisions and guide business strategy.
The Senior Business Intelligence Data Analyst will leverage Power BI to create dashboards, analysis, visualizations and other end-to-end data solutions that support company initiatives. This role will support the success of the company by providing analytic support in sales, mareting, supply chain, operations, finance and more.
Essential Duties:
Design, develop and maintain a suite of best-in-class BI solutions using Power BI
Simplify and communicate complex concepts to partners across the enterprise to drive data-driven outcomes
Accelerate the organization‚Äôs data capabilities and provide the means for increasingly sophisticated uses of data while promoting data literacy across the organization
Data Visualization: Provide data-driven decision support by unlocing insights through intuitive visual tools, best-in-class executive dashboards and interactive self-service analytical reports
Enable &amp; Optimize Analytics: Provide technical coaching, mentoring and training across multiple staeholder groups
Strategic Use of Data: Establish and lead best-practices and development of content that enhance the effectiveness and adoption of the data platform in ways that support strategic initiative and drive business results
Other duties as assigned
Qualifications:
B.S. in Business, Computer Science, Analytics or another quantitative discipline.
3+ years of experience as a BI/Data Analyst or Developer creating solutions using Power BIIntermediate to Advanced MS SQL experience preferred.
Proficiency developing tabular data models in SSAS, Power BI or PowerPivot
nowledge of DAX a plus ‚Ä¢ Expert nowledge of data visualization best practices
Ability to develop partnerships across different functional teams with a desire to wor in a collaborative, intellectually curious environment
Highly motivated self-starter with the ability to wor efficiently with minimal supervision and direction
Must be flexible and willing to wor the demands of the department which may be sometimes include evenings, weeends and holidays
Preferred Qualifications:
Data analysis expertise and experience managing data visualization tools, creating and maintaining data models and solving business problems with data
Strong programming sills using advanced statistical tools (e.g. R, Python, SAS) with ability to manipulate data for analytical purposes, conduct statistical data analysis, and build predictive models.
Understanding of decision trees, segmentation, regression and machine learning models used to analyze customer behaviors, interaction patterns, correlations and probabilities
Proven ability to drive each project to completion with minimal guidance while effectively managing multiple projects at a time.
nowledge of data management fundamentals and modern data warehousing principles
High intellectual curiosity, advanced analytical sills and the ability to effectively communicate complex concepts
Corporate Summary
Corporate Summary:
At Shamroc Foods Company, people come first ‚Äì our associates, our customers, and the families we serve across the nation. A privately-held, family-owned and -operated Forbes 500 company, Shamroc is an innovator in the food industry and has been since being founded in Arizona in 1922.
Our Mission:
At Shamroc Foods Company, we live by our founding family‚Äôs motto to 'treat associates lie family and customers lie friends.'
Why wor for us?
Benefits are a major part of your overall compensation, and we believe offering them at an affordable cost is not only the right thing to do, but it helps eep you and your family healthy. That‚Äôs why Shamroc Foods pays for the majority of your health insurance, allowing you to tae home more of your paychec. And it doesn‚Äôt stop there - our associates also enjoy additional benefits such as 401() Savings Plan, Profit Sharing, Paid Time Off, as well as our incredible growth opportunities, continued education, wellness programs, and much more!</t>
  </si>
  <si>
    <t>Shamroc Foods
3.4</t>
  </si>
  <si>
    <t>Do you have a passion for data and solving complex problems? Now is the time to
join a nationally nown data driven company that is growing their team and
seeing a Senior Data Analystto join their team with focus on machine learning
and AI!
In this Senior Data Analystrole, primary responsibilities include:
Ability to wor hands on with large, complex data sets and solve
difficult, non-routine analysis problems, applying advanced analytical
methods as needed.
Possess experience in advanced analytics areas lie deep learning and
complex statistical data analysis
Mae business recommendations based on data with effective presentations
of findings, visual displays of quantitative information to staeholders
Develop analysis, forecasting and optimization methods/models to provide
business insights and solutions to ey staeholders; applies
methodologies to future strategic decisions
versees the activities of the junior data analysts
Strong ability to handle multiple simultaneous tass, prioritize wor,
and remain functional under pressure, and aggressive timelines.
Qualifications:
Master s degree in a quantitative discipline or related data analyt
area required, PLUS
5 years of industry experience as a Business/Data Analyst AND 3-5 years
of experience in an advanced data analysis role using tools such as SQL
Strong understanding of Scripting experience in (Python, Perl,
JavaScript, Shell)
Practical nowledge of data in various forms (data warehouses/SQL,
unstructured data environments/PIG, HIVE, Impala)
Strong woring nowledge with BI reporting tools (i.e. Tableau, Business
Objects. MicroStrategy is preferred or any other data visualization tool)
Experience in quantitative analysis and statistical modelling
Must be authorized to wor in the United States without restrictions or
the need of sponsorship.
For immediate consideration email your most resume to .</t>
  </si>
  <si>
    <t>Company Description
Semiconductor
Job Description
Description:
We are looing for a System Analyst/Data Analyst to be a part of the exciting and core to Clients mission: The person will be responsible to wor with our business partners (Finance, HR, SMG, SC and CS) to analyze the metadata scanned in our environment and provide opportunities to mae better use of the data. Identify critical data to build dashboards and reports that display information related to compliance over time and help drive measurable impact to the organization through the use of data.
Qualifications
The qualified candidate should have the ability to understand, collect, explore and extract insights from structured and unstructured data, and successfully drive meaningful conclusions. Willingness to experiment, learn and solve through methodical approach.
Some technical sills are a plus as the candidate will also have an opportunity to wor with our business partners across Client and Product Groups (NSG, DCG, etc.) in gathering requirements and translate them as technical deliverables. The qualified candidate should be a good team player and have the flexibility to wor with cross-geo teams ( IIDC &amp; US team).
Required Sills: Collibra expertise is required. Good data analysis sills including expertise with data visualization tools such as Power BI; good communication sills; ability to understand requirements, design solutions &amp; communicate effectively to the technical team, management and our staeholders; Understanding of Agile principles preferred but not required.
Additional Information
Additional Sills: Support data source integrations with the tool (nowledge of SSAS, Power BI, HANA, Denodo, Cloudera preferred)
Experience with Java script, Groovy and ability to develop custom worflows using programming languages.
Minimum Educational Requirement: BS: Computer Science, Engineering or any other related IT degree.</t>
  </si>
  <si>
    <t>O'Reilly Auto Parts continues to loo for talented professionals to join our growing Electronic Catalog Department in Phoenix, AZ. We are currently seeing a Automotive Data Analyst who will wor closely with our team to process and maintain the content within our Electronic Product Catalog (EPC). The ideal candidate will have extensive auto parts nowledge and experience in light duty trucs and passenger cars coupled with experience using Microsoft Office Suite applications and light database use. Parts nowledge with medium or heavy duty vehicles, power sports, or agricultural equipment is a plus, as is experience with relational databases.
Essential Job Functions
Maintain the accuracy of the Electronic Product Catalog (EPC) by analyzing new content for accuracy and completeness using quality assurance tools
Develop and enhance value-add content in support of products within eCatalog database
Interacts with trading partners to validate and acquire updated content in support of enhancing coverage and identified issues
Ensure content supporting pending line changes or product line reviews is properly represented within eCatalog system prior to store release
Sills and Qualifications
Strong automotive product nowledge and understanding of automotive theories is required
Thorough nowledge of automotive parts cataloging or parts counter experience is required
Professional verbal and written communication sills is required
Previous experience in eCatalog content processing is desired
Understanding of the Auto Care Association standards for content delivery is preferred</t>
  </si>
  <si>
    <t>Job Description
Sanford Federal, Inc. (SANFORD) headquartered in Stafford, VA., is a premier, Service-Disabled Veteran Owned Small Business that provides federal professional services, primarily engaged in providing advanced information technology, cyber security, management systems support, as well as business and infrastructure management services.
We are among the most innovative, respected and ethical providers of technology solutions to the United States government. Our mission is to provide superior-quality, innovative, information technology solutions that help federal agencies best aid, serve and protect the American people.
Responsibilities:
You will wor closely with the project manager/ scrum master and development team to design , develop and deliver scalable , extensible and sustainable data and reporting solutions .
You will lead business requirement gathering sessions and deliver technical solutions utilizing informatica ETL and oracle SQL server .
The scope of wor for this individual covers all stages of software development lifecycle .
Position Description:
The Reporting &amp; Data Analyst is a technical resource that serves as a liaison between the business and development team with a focus on data and reporting. The ideal candidate will demonstrate strong communication sills both verbally and written. They will have an ability to analyze and distill complex business needs into business requirements. They will wor closely with the Project Manager/Scrum Master and development team to design, develop and deliver scalable, extensible and sustainable data and reporting solutions. This person will lead business requirement gathering sessions and deliver technical solutions utilizing Informatica ETL and Oracle SQL Server. The scope of wor for this individual covers all stages of the Software Development Lifecycle (SDLC).
ey Responsibilities:
‚Ä¢ Participate in maintaining an implemented data warehouse design
‚Ä¢ Ensure compliance with security policies through profiles, roles and permission sets
‚Ä¢ Liaise with customers, development, operations and senior leadership
‚Ä¢ Analyze and create business, functional and technical requirements utilizing an Agile methodology
‚Ä¢ Recommend changes in product, process and service offerings; presents high-level benefits of recommendation and explains rationale for selection over alternative solutions
‚Ä¢ Perform development of new features through declarative programming
‚Ä¢ Follow established release management guidelines
‚Ä¢ Guide and oversee acceptance and functional testing; coordinate UAT testing with QA and business
‚Ä¢ Demonstrate reports for internal customers.
Qualifications:
6+ years experience in designing, building, and implementing data and reporting solutions. Significant experience in business analysis, requirements definition and experience in data and reporting projects. .
Critical Sills
‚Ä¢ 3+ years experience in business analysis, requirements definition, building systems solutions and deployment of business requirements to information systems.
‚Ä¢ 5+ years experience in data and reporting projects
‚Ä¢ 2+ years experience with SDLC in an Agile environment
‚Ä¢ 5+ years of data and reporting requirements gathering experience
‚Ä¢ Strong verbal and written communication sills. Must maintain sufficient business and technical expertise to be comfortable communicating business and technical requirements with a wide audience
‚Ä¢ Strong analytical/problem solving experience to deal with complex business problems. This includes ris definition, establishing quality control and implementation of end-to-end solutions.
‚Ä¢ Detailed oriented, highly collaborative and persistent in the face of obstacles or challenges
‚Ä¢ In-depth nowledge of Application administration; security, standard/custom objects, reports/dashboards, and release management and sandbox environments
‚Ä¢ Excellent written and verbal communication sills including but not limited to facilitating meetings both in person and virtual settings as well as strong presentation sills.
‚Ä¢ Ability to effectively produce requirements documents and functional documents.
Additional nowledge &amp; Sills:
‚Ä¢ Prior experience with Atlassian suite of tools such as JIRA and Confluence
‚Ä¢ Competent in integration planning, dependency management and business process mapping and process modeling
‚Ä¢ Encompass project management sills including time management, organization and prioritization.
Education:
4-year degree in computer science or accounting or related field or equivalent experience.
Why Sanford Federal?
You can tae pride in woring for a company dedicated to serving our government by providing the best, most cost-effective solutions for the US Government. Our wor helps the US Government secure our nation, support the efforts of our military and intelligence communities, and provide lifesaving medical services to our soldiers, vets, and their families.
Please submit your most up-to-date resume. Please be sure to highlight your relevant experience.
Sanford Federal is an equal opportunity employer and encourages all qualified candidates to apply
Powered by JazzHR
u44v4S97aS</t>
  </si>
  <si>
    <t>U-Haul Corporate Headquarters
U-Haul International
2727 N Central Ave
PHOENIX , AZ
Description:
U-Haul Operations IT Group is seeing a talented data/business analyst to join our team. You will join a team of talented professionals who wor collaboratively with developers, project managers, and usability experts to carry our projects to completion. This role will evolve as a unique position with lots of room for growth and a variety of responsibilities based on the business needs.
Responsibilities
Collect customer requirements, determine technical issues and create written requirements
Identify current process flows and methods to improve data collection, provide analysis and reporting to meet business area needs
Trac and fully document changes for functional and business specifications; write detailed universally understood procedures for permanent records and for use in training.
Create tutorials to help end-users use a variety of applications
Provides technical assistance in training, mentoring, and coaching professional and technical staff.
Develops training curriculum and conducts formal training sessions covering assigned systems module.
Wor with internal teams to obtain an in-depth understanding of the projects and the documentation requirements
Produce high-quality documentation that meets applicable standards and is appropriate for its intended audience
Must wor closely with the Accounting Ledger and Sub-ledger Team
Write easy-to-understand user interface text, online help and developer guides
Must be organized, efficient and a motivated self-starter
Excellent written and verbal sill
Excellent analysis and problem solving sills
Strong interpersonal communication sills, verbal, listening and written
Assist with administrative projects, agendas, meeting notes and action items follow-up
Assist with project testing requirements and training documentation
Requires meticulous attention to detail but also has the capability to be a free-form thiner.
Requirements:
Proven woring experience in technical writing of software documentation
Ability to deliver high quality documentation paying attention to detail
Ability to quicly grasp complex technical concepts and mae them easily understandable in text and pictures
Excellent written sills in English
Strong woring nowledge of Microsoft Office
Basic familiarity with the SDLC and software development
nowledge of Mainframe processes would be a plus
nowledge of COBOL would be a plus
Education/Training:
University degree in Computer Science or equivalent preferred
Wor Status:
Full-Time
Location:
2727 N Central Ave, Phoenix, Arizona 85036 United States of America
U-Haul is an equal opportunity employer. All applicants for employment will be considered without regard to race, color, religion, sex, national origin, physical or mental disability, veteran status, or any other basis protected by applicable federal, provincial, state or local law. Individual accommodations are available on requests for applicants taing part in all aspects of the selection process. Information obtained during this process will only be shared on a need to now basis.</t>
  </si>
  <si>
    <t>Truc Rental &amp; Leasing</t>
  </si>
  <si>
    <t>Description
Do you want your voice heard and your actions to count?
Discover your opportunity with Mitsubishi UFJ Financial Group (MUFG), the 5th largest financial group in the world (as raned by S&amp;P Global, April 2018). In the Americas, were 13,000 colleagues, striving to mae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asing the tough questions and owning the solutions. Join MUFG and be empowered to mae your voice heard and your actions count.
Data Quality (DQ) Problem Management Analyst, Assistant Vice President
Job Summary
You are responsible for driving the resolution of DQ Problems by woring closely with users within the lines of business to resolve root cause and recommend solutions.
Major Responsibilities
Perform data analysis as part of root cause analysis in standard tools (e.g. database, excel) on data to review alignment with business and technical requirements
Determine potential solutions and propose to partners
Discover methods to overcome roadblocs in progressing DQ Problems through the Problem life-cycle
Provide SME mentorship to partners to ensure consistency with the standard process
Serve as a representative of the Chief Data Office within line of business DQ Problem governance
Document details in the enterprise standard tooling
Produce regular updates on the progress to management
Deliver lessons learned to the team to help drive improvement of the DQ Problem Management process
Qualifications
Bachelors degree and minimum of 5-7 years of recent proven nowledge performing data analysis
Good communication and analytical sills with the ability to lead various partners through a process
Deep understanding of databases and their design, data modeling, data flows and data lineage, metadata. nowledge and previous experience with SQL for querying databases (e.g. Oracle, SQL Server) a plus.
Silled in Microsoft Office (e.g. Access, Excel)
Experience preferred within Baning or Financial Services
CAPM or PMP+ (preferred)
The above statements are intended to describe the general nature and level of wor being performed. They are not intended to be construed as an exhaustive list of all responsibilities duties and sills required of personnel so classified.
We are proud to be an Equal Opportunity / Affirmative Action Employer and committed to leveraging the diverse bacgrounds, perspectives, and experience of our worforce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ban's policy to only inquire into a candidate's criminal history after an offer has been made. Federal law prohibits bans from employing individuals who have been convicted of, or received a pretrial diversion for, certain offenses.</t>
  </si>
  <si>
    <t>Statistician/Data Analyst/SQL Coder - (Can be considered for remote)
Do you you have a passion for analyzing complex data and a SQL Developer? Lie woring with complex SQL Queries? Are you looing to wor for a progressive company that‚Äôs always moving toward positive change and growth?
Then read on........
At Matrix Medical Networ we thin the potential of a company is based on the experiences of everyone who wors there. Join our diverse team as our next Statistician/Data Analyst/SQL Coder
The Statistician/Data Analyst/SQL Coder will primarily be responsible for querying and analyzing healthcare information provided by clients for the Business Intelligence and Analytics team. The role requires extensive use of SQL to extract data from varied SQL Server databases and utilizing other analysis tools such as Excel, Tableau and statistical pacages to provide meaningful analysis to internal and external customers.
Write SQL code to extract and analyze data from multiple data sources.
Develop data visualizations using Tableau or similar tool
Connect to data sources and databases with various architectures and features
Trac, analyze and interpret data trends and provide relevant conclusions and recommendations to management
Maintain a thorough understanding of the business process flows and identify and report opportunities for improvement
Identify, report, and participate in data issue validation and resolution
Create forecasts and identify trends and opportunities
Wor directly with department leaders to review, enhance and implement, daily, weely, monthly, quarterly monitoring and reporting to trac program performance
Other duties as assigned.
POSITION REQUIREMENTS:
Educational Requirements:
Bachelor of Science degree in Computer Science, Mathematics, Analytics or related field; or equivalent experience
Required Sills and Abilities:
3-5+ years SQL Server experience including developing complex queries in a SQL Server environment.
Strong analytical sills with 5+ years data analysis experience.
Experience with T-SQL, stored procedures, functions, common table expressions (CTE).
Strong ability in math and computer science
Strong proficiency with SQL Server, Excel and Tableau or similar tool
nowledge of statistical concepts preferred (regression, correlation, analysis of variance, etc.)
Aptitude for understanding business environment and translating business requirements to technical solutions.
Ability to handle multiple tass with high attention to detail, as well as perform duties under minimal supervision is a must.
Excellent communication sills (both written and verbal) and ability to develop and maintain strong woring relationships with business partners.
nowledge and experience in a healthcare environment involving claims management and coding preferred.
**Must have 5 plus years strong data business analytics/analysis, statistical and forecasting bacground. Requires 5 plus years strong SQL server database, writing SQL code, T-SQL, CTE and woring with very complex SQL queries experience to be considered**
Type: Full Time Data Analyst, Sr
Location: Scottsdale Office
Hours: Monday-Friday 8:00-5:00 - Flexible
Matrix Medical Networ is proud to be an Equal Opportunity Employer. Scottsdale, AZ 85258. Primary Location: Scottsdale, AZ 85258. Job: IT‚Äî Data Analyst, Sr. Regular Shift. Full-time Job Level: Day Job, Travel, Monday, Friday. No weeend hours. Job, IT Data Analyst, Sr, Full-Time, Regular, Job Type, Standard, Travel, Pay, Regular Hours.</t>
  </si>
  <si>
    <t>Matrix Medical Networ
2.5</t>
  </si>
  <si>
    <t>Title: Business Data Analyst - I
Location: Tempe-AZ
Duration: 8+ Months Contract
Local Candidate Only W2 Candidate No C2C/Third Party
Description:
The Business Applications and Data Support Analyst within Information Technology supports change and problem management, application and configuration management and production support of our suite of business applications and customer web sites ensuring that the systems and data are accurate and available in a 24x7-operating environment. This job requires gaining a strong woring nowledge of business applications as well as a strong understanding of how business users could utilize or adapt the software to support their areas of responsibility. This is a hands on position requiring both leadership and technical problem solving sills. 1 to 5 years of experience.
JOB DUTIES:
Review data to ensure accuracy and completeness of data
Review audit trails on computer systems used to acquire and process data
Wor closely with internal teams to identify and recommend areas for data analytics
Organized with the ability to wor on multiple tass concurrently
Verify and maintain data integrity upon completion of audit
MUST HAVE SILLS:
Strong Excel sills (Formulas, Pivot Tables, VLOOUP)
Experienced with data management systems
Have strong attention to detail and prioritize tass
Wor with team and independently as tas requires
DESIRED SILLS:
Telecom systems experience, SiteTraer, and Granite nowledge a plus
EDUCATION/CERTIFICATIONS:
Minimum High School Graduate.
College Degree a plus
Than You,
Rohan Ghag
Recruitment Lead
Avacend, Inc.
3155 North Point Pwy Bldg. G
Suite 130, Alpharetta GA 30005
Phone: 678-935-7308
Rohan.g@avacend.com
Required Sills
Required Experience
Job Location
Tempe, US-AZ</t>
  </si>
  <si>
    <t>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Job Title Technology Analyst | Data Management - Data Integration | Informatica
Wor Location &amp; Reporting Address: Phoenix, AZ85054
Client Name: Client
Confidential 54.00
Contract duration 6
Target Start Date 01 Jun 2020
Does this position require Visa independent candidates only? No
Job Details:
Must Have Sills
Informatica
Database
Agile
Detailed Job Description
Hands on experience in Informatica power center, Talend At least 2 years of experience in delivering projects using Agile Methodologies and test Driven Development Deep understanding of all aspects of software design with a demonstrated trac record of increasing responsibility Excellent oral and written communication sills
Minimum years of experience5+
Certifications Needed :No
Top 3 responsibilities you would expect the Subcon to shoulder and execute Informatica coding coordination Agile
Interview Process (Is face to face required?) No
At AYGEN, we are always looing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 with you to find you the best opportunity. For more information please visit us at www.aygen.com.</t>
  </si>
  <si>
    <t>aygen Inc.
3.9</t>
  </si>
  <si>
    <t>Title Sr Data Analyst Location Phoenix (Remote for now) Duration 1+ Years Job Description Large enterprise data management and analysis experience. Data Lae experience is a huge plus. Execute development activities to implement strategic metadata management capabilities consolidation into Collibra. Wor with lines of business to define required updates to the enterprise metadata platform. Responsible for developing, enhancing, modifying andor maintaining applications in Enterprise Data Management. Build and deploys new capabilities into the metadata platform, in collaboration with other development resources. Software developers design, code, test, debug and document programs as well as support activities for the corporate systems architecture. Employees typically have in-depth nowledge of development tools and languages. Wor closely with business and technology partners to provide data governance and understand data domain requirements and issues Will assist with guidance on development and implementation of data quality rules, monitoring of data quality, and helps drive data analysis, data quality improvement and issue resolution Top required sills Good Communication Documentation sills Collibra experience 1+ years Basic ETL tools experience lie Informatica, etc Metadata Management Experience</t>
  </si>
  <si>
    <t>SYSTEMS and DATA ANALYST JobID: 1771Position Type:TechnologyDate Posted:6/26/2020Location:District OfficeDate Available:07/01/2020 Systems &amp; Data AnalystPURPOSE STATEMENT (JOB GOAL): Responsible for application programming, system design, maintenance, administration and changes to the integrations between the district's various information systems. Design, implement and maintain data reports and integrations and assist others in report creation and usage.REPORTS TO: Director of TechnologyESSENTIAL JOB FUNCTIONS:* Develops and establishes standards and techniques to assure quality, security and integrity of district databases/data warehouse including related onsite and offsite systems.* Designs and implements district security standards. Wors with the Director of Technology and Data Manager to establish security procedures, standards, and authorized employee access levels.* Develops and maintains district information system integrations and data reporting tools.* Develops and maintains data queries and reports to assist other departments with information needs.* Assist with Student Data System maintenance and data reporting requirements* Confers with personnel from other departments, develops flowcharts, devises worflow sequences, prepares reports and maes decisions on alternative options to mae a particular system more efficient.* Maps data flow between purchased applications and district data systems. Responsible for data conversion and integrity.* Wors closely with users to understand needs, including application maintenance, modifications, and new needs.* Identify solutions to users problems, and identifies solutions and alternatives that will help meet user objectives.* Assists / trains users on new or modified systems.* Develops all facets of projects, including design, feasibility study, hardware and database requirements, and programming needs using current generation software languages and application pacages.* Support software and data needs including for Staff Assessment, State Data needs, Surveys and Student Assessment* Support Management systems such as Financial Services, Student Management, Learning management, Inventory, Data Warehouse and System Monitoring.* Wor directly with Vendors and State agencies to provide support for data, reporting and and integration* Documents all changes to software applications.* Assures adequate testing of all changes and modifications.* Install new computer software and system upgrades for the purpose of providing systems that meet district requirements.* Assist in maintaining and updating district databases.* Maintain and update the district wor-order ticeting system.* Perform other duties as assigned.</t>
  </si>
  <si>
    <t>Job Description
MUST HAVES:
‚Ä¢ nowledge of basic data management principles and concepts
‚Ä¢ nowledge of how to create data standards, determine business data requirements, and business rules.
‚Ä¢ Ability to wor collaboratively with analysts, architects, modelers, business and technical teams
‚Ä¢ Proficiency in SQL for generating quality assessments and insight generation
‚Ä¢ Excellent communication sills with both business and technical audiences
‚Ä¢ Subject matter nowledge of ban operations and/or financial services
‚Ä¢ Ability to leverage multiple tools to create and maintain necessary data stewardship outputs
‚Ä¢ 3+ years of experience fulfilling the role of a Data Steward
‚Ä¢ Experience woring within a data or reporting team as an analyst, modeler or data steward
‚Ä¢ Experience creating and using data models and data definitions
‚Ä¢ Experience implementing and enforcing data access control mechanisms.
‚Ä¢ Experience with improving data quality and resolving data deficiencies.
‚Ä¢ Experience with data lifecycle management.
‚Ä¢ Expertise in relationship building with different roles and level in the organization.
‚Ä¢ Bachelor‚Äôs degree in business or technology; master‚Äôs preferred
=================================================
Description:
The Business Data Steward is responsible for overseeing the life cycle of a set of business data elements. Specifically, they are responsible for defining and implementing policies and procedures for the day-to-day operational and administrative management of systems and data. The Business Data Stewards is ultimately responsible for establishing data-quality metrics and requirements, including defining the values, ranges, and parameters that are acceptable for each data element. They also wor with the business and technology teams to establish procedures for detection and correction of data-quality issues and collaborate to establish policies, procedures, and internal controls affecting the quality of data.</t>
  </si>
  <si>
    <t>Edupoint Educational Systems, a Leader in -12 Software Innovation and a "Top Companies to Wor For" recipient is currently seeing a SQL Data Analyst to join our growing team of professionals in the Instructional Applications department. This position will focus on building advanced Analytics reports and dashboards to support our Analytics Product.
This opportunity is available in Mesa, AZ. If you enjoy woring with a dynamic team and would enjoy woring in the -12 industry, we want to hear from you!
We offer a Comprehensive Pacage to include generous Paid Time Off, excellent medical, dental, and vision coverage, life insurance, short- and long-term disability, wellness programs, 401 with immediate vesting opportunities among other fun pers.
Job Summary:
The SQL Data Analyst with primarily focus on building advanced Analytics reports and dashboards to support our Analytics Product.
Job Duties:
Wor in a project team consisting of subject matter experts, project managers, product leaders and clients to define and document business and technical requirements for district dashboards and data analysis needs with Analytics and MTSS/Early Warning System.
Using SQL, develop queries to analyze datasets, validate their quality and ensure queries perform under extreme data load.
Using creative sills and Edupoint standards, develop data visualizations using a multitude of chart options, groupings, drill-downs, pivots, aggregations, and more.
When appropriate, communicate with customers via phone calls, emails, and remote computer sessions.
Job Requirements-nowledge/Sills/Abilities:
Advanced nowledge of Structured Query Language (SQL)
3+ years using SQL to aggregate, gather, and manipulate data.
Excellent analytical sills related to the development of report specification, data reporting, and data modeling
Transforms client requests into data deliverables to include data models, charts, drill-downs, and pivotable data.
Ability to gather and analyze data, reason logically, draw valid conclusions and mae appropriate concise information and recommendations available in both oral and written forms
Some Experience with reports design tools lie DevExpress, ActiveReports, or SSRS.
Analytical, result driven with high attention to detail.
Self-starter, quic learner, problem-solver and someone who enjoys challenges.
Accomplish targeted performance objectives with a positive and can-do attitude.
Must be a team player.
Education and/or Experience:
High School Diploma.
Bachelor's Degree in a technical or business discipline or equivalent technical expertise desirable.
Typical Physical Demands and Wor Environment:
Wor may require sitting for long periods of time; also stooping, bending and stretching for files and supplies, occasionally lifting files, objects or paper weighing up to 30 pounds. Requires manual dexterity sufficient to operate a eyboard, telephone, copier, and other office equipment as necessary. Hearing must be in the normal range for telephone and video conferencing contacts. Visual acuity necessary to wor extended hours on computer screens. Ability to wor in an environment with moderate noise and can be fast-paced and project intensive.
Company Disclaimer:
The statements herein are intended to describe the general nature and level of wor being performed by employees and are not to be construed as an exhaustive list of responsibilities, duties, and sills required of personnel so classified. Furthermore, they do not establish a contract for employment and are subject to change at the discretion of the employer.
Edupoint Educational Systems is an Equal Opportunity Employer. All qualified applicants will receive consideration for employment without regard to race, color, religion, sex, national origin, sexual orientation, gender identity, disability or protected veteran status.</t>
  </si>
  <si>
    <t>The FAS Data and Analytics group has an exciting opportunity for an FAS Data Quality Analyst to join our Data Governance and Quality team! We‚Äôre looing data-oriented crew to continue building out the data operations function for FAS data. This is a unique opportunity to partner with our sales channels to understand the sales strategy and ensure that we have best in class data to drive performance and support the channels in maing data driven decisions.
Core Responsibilities
1. Engages with internal partners to understand business strategy, questions, and goals. Brings structure to business requests, translates requirements into an analytical project approach, and supports projects through completion.
2. Acquires and compiles structured and unstructured data and verifies its quality, accuracy and reasonableness.
3. Performs analyses of historical data to surface trends and insights using analytical methods.
4. Prepares and delivers visualizations and internal presentations that translate analytic insights into tangible, actionable solutions for business partners to implement.
5. May own and manage recurring analytic or reporting processes.
6. Participates in special projects and performs other duties as assigned.
Qualifications
Minimum of three years related wor experience.
Undergraduate degree or equivalent combination of training and experience.
Vanguard is not offering visa sponsorship for this position.
About Vanguard
We are Vanguard. Together, we‚Äôre changing the way the world invests.
For us, investing doesn‚Äôt just end in value. It starts with values. Because when you invest with courage, when you invest with clarity, and when you invest with care, you can get so much more in return. We invest with purpose ‚Äì and that‚Äôs how we‚Äôve become a global maret leader. Here, we grow by doing the right thing for the people we serve. And so can you.
We want to mae success accessible to everyone. This is our opportunity. Let‚Äôs mae it count.
Inclusion Statement
Vanguard‚Äôs continued commitment to diversity and inclusion is firmly rooted in our culture. Every decision we mae to best serve our clients, crew (internally employees are referred to as crew), and communities is guided by one simple statement: ‚ÄúDo the right thing.‚Äù
We believe that a critical aspect of doing the right thing requires building diverse, inclusive, and highly effective teams of individuals who are as unique as the clients they serve. We empower our crew to contribute their distinct strengths to achieving Vanguard‚Äôs core purpose through our values.
When all crew members feel valued and included, our ability to collaborate and innovate is amplified, and we are united in delivering on Vanguard's core purpose.
Our core purpose: To tae a stand for all investors, to treat them fairly, and to give them the best chance for investment success.</t>
  </si>
  <si>
    <t>Overview
As a ey member of the Analytics team, the Senior Mareting Analyst will be responsible for data-driven insights that enable eFinancial and Fidelity Life Association to optimize business processes and grow rapidly. The Senior Mareting Analyst will gather, organize and aggregate large sets of data in order to produce meaningful business insight in areas such as lead management, call center effectiveness, mareting spend effectiveness, and revenue generation. If you would love being an owner-operator of a fast-growing complex online business with modern technology stacs, building analytical and infrastructure solutions, and driving profitability via analytics, the Senior Mareting Analyst role is for you!
Responsibilities
Own the end-to-end lead performance management analytics to maximize ris-adjusted lifetime value generated by converting mareting spend into revenue
Develop lead / traffic forecasts by mareting channel, interpret sales conversion data, analyze and monitor results and recommend adjustments to eep mareting spend efficiency on trac
Develop point solutions such as dynamic bidding models to guide lead and media buy
Wor effectively with cross-functional partners in Business Intelligence, Mareting, and Finance to eep data initiatives on trac, and provide periodic sales lead performance reporting to management team
Extract/extrapolate trends from competitor, user behavior, and maret positioning analyses and recommend tangible opportunities for Business Development teams to maximize value of mareting relationships
Qualifications
Proven analytical and quantitative sills and an ability to use hard data and metrics to bac up assumptions, develop business cases, and complete root cause/ analyses
Strong verbal and written communications sills that enable you to explain complex insights with clarity and precision to executive management
Experience developing insights across various areas of customer related data: financial, product and mareting
Proficiency in MS SQL/MySQL, Tableau/PowerBI and mastery of Microsoft Suite (Excel)
nowledge of cloud-based data structures including Redshift, and programming languages such as Python a huge plus
An analytical mindset with relevant education such as a Bachelor‚Äôs degree in Mathematics, Statistics, Engineering, Economics, Finance or any related field
2-5 years of experience as a Data/Business/Financial Analyst with large, complex data sources
EEOC/Other
eFinancial is an equal opportunity employer and supports a diverse worplace. As an eFinancial employee, you will be eligible for Medical and Dental Insurance, Health Savings Accounts, Flexible Spending Accounts (Health, Dependent Care &amp; Transit), Vision Care, 401(), Short-term and Long-term Disability, Life and AD&amp;D coverages.</t>
  </si>
  <si>
    <t>Envision Physician Services is a multispecialty physician group and practice management company. Established in 1953, our organization provides anesthesia, emergency medicine, hospital medicine, radiology, primary/urgent care, surgical services, and women‚Äôs and children‚Äôs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looing for a stable, fast-paced, growing company in the healthcare industry that is committed to innovation, excellence and integrity, then this may be a great next step in the advancement of your career.
Position Summary:
The Clinical Data Analyst is responsible for developing and maintaining department systems, processes and protocols for providing analytical support and database management with excellent customer service and strict adherence to confidentiality.
Wor with operations, IT and clinical data resources (both within and outside of the company) to develop data systems and processes, and then ensure that clinical data is downloaded into clinical databases in a timely and secure fashion.
Serve as a consultant to regional operations, divisions, and medical directors in the analysis of specific clinical problems to include: statement of the problem, identification of data elements that might help better understand the problem, establishment of criteria for custom reports, running custom reports and analyzing results.
Independently create and monitor regular performance reports that update the organization on clinical aspects of the strategic plan, ey performance indicators, and national initiatives; include progress summaries by operating unit and/or division. Wor with large volumes of data sets and relational databases to merge, compare and contrast data from multiple sources.
Receive and analyze supplemental databases that are evaluated for data quality and format. Identify data aberrations and recognize data patterns that impact data outcomes. Correct minor errors related to formatting problems. Wor directly with clients and external vendors to resolve problems or data issues that cannot be fixed internally.
Develop, generate and edit reports on a daily, weely and monthly basis that may evolve into complex data analysis projects that this individual may be responsible for managing; as well as preparing any special ad hoc reports required by management.
Present data in a format that is appropriate for analysis to Clinical Services Team, the Divisional Management Team, and client administration. Select the correct information for calculating financial correlations table configuration, and graphical presentations.
Design and implement divisional reporting standards and templates, then build reporting mechanisms that demonstrate and trac ey performance metrics in operational, financial and patient and employee satisfaction areas, as well as any other areas determined by management.
Maintain systems for collection and analysis of clinical performance data and process data into periodic reports for management.
Run and distribute regular performance reports that update the organization on clinical aspects of the strategic plan, ey performance indicators, and national initiatives; include progress summaries by operating unit, division, and nationally.
Tae basic instructions or specifications and interviews the client for complete details sufficient for writing data queries based for ad hoc and ongoing health care measures.
Provide oversight and guidance to Data Analyst and Clinical Coordinators, as needed.
Serve as a resource to individual operations in their running of routine local clinical data reports. In collaboration with regional leadership, establish regular performance reports that update the organization on clinical aspects of the strategic plan, and ey performance indicators.
Manage various assigned projects which may include research, analysis, compiling information, and recommendation actions as needed.
Adhere to all company policies and procedures.
Adherence to and compliance with information systems security is everyone‚Äôs responsibility. It is the responsibility of every computer user to: now and follow Information Systems security policies and procedures. Attend Information Systems security training, when offered. Report information systems security problems.
May travel to local operations for meetings related to clinical data and maintaining jurisdictional requirements.
Other duties as assigned
To perform this job successfully, an individual must be able to perform each essential duty satisfactorily. The requirements listed below are representative of the nowledge, sill, and/or ability required.
Advance nowledge of Microsoft Excel, Power Point, and Access with a proven ability to create and maintain databases.
Proficient in Microsoft Word.
Experience in analytical problem solving (including statement of problem, identification and collection of pertinent data, analysis, recommendation, and re-evaluation) strongly preferred.
Healthcare experience and/or nowledge of medical terminology or Emergency Medical Services preferred.
Excellent interpersonal and problem resolution sills required.
Must have strong organizational sills with experience in managing multiple priorities, prioritizing, and meeting deadlines.
Effective oral, written and interpersonal communication sills.
Education/Experience
Bachelor‚Äôs degree required, preferably in health sciences, information systems, statistics, or mathematics.
4 or more years‚Äô experience in data analysis.
Computer Sills
To perform this job successfully, an individual should have nowledge of:
Advance nowledge of Microsoft Excel, Power Point, and Access with a proven ability to create and maintain databases.
Proficient in Microsoft Word.
If you are ready to join an exciting, progressive company and have a strong wor ethic, join our team of experts! We offer a highly competitive salary and a comprehensive benefits pacage.
Envision Physician Services uses E-Verify to confirm the employment eligibility of all newly hired employees. To learn more about E-Verify, including your rights and responsibilities, please visit www.dhs.gov/E-Verify.
Envision Physician Services is an Equal Opportunity Employer.</t>
  </si>
  <si>
    <t>Job DescriptionIf you are an experienced Senior Data Analyst looing for a position with a leading company, Bartech can help! We are a leading staffing firm and our clients include some over the nations biggest companies. Our client has a need for a Senior Data Analyst. This is a contract position; however it is not uncommon for assignments to transition into permanent positions with our client companies. If you have the bacground we are looing for, and you are interested in an opportunity to get your foot in the door with leading company, we want to tal with you!
Senior Data Analyst
Job Responsibilities
Your specific duties as a Senior Data Analyst will include:
‚Ä¢ Compensation (Range): 28 - 30 / hour
‚Ä¢ The Data Analyst Senior is responsible for providing accurate, complete and meaningful reports and analysis of financial information used for business management and decision maing. The Senior Data Analyst wors closely with Fiber department and/or functional managers to determine report requirements, build reports, and quality test financial results prior to distribution. The Senior Data Analyst also provides support with project management services for large data projects.
‚Ä¢ Develops and deploys reporting and analysis that is accurate, complete and properly summarized to aid in management of business and management decision maing. Responsible for extracting and summarizing data from JDE and other corporate systems.
‚Ä¢ Has expert nowledge of JDE tables and field usage. Has thorough nowledge of other corporate software, programs and data tools. Assists managers with report design and development. Tests reports and ensures that they perform as expected.
‚Ä¢ Understands flow of data internally and in relation to the General Ledger.
‚Ä¢ Produces weely, monthly, and quarterly trend and activity reports as well as other operational and management reports. Ensures that reports are produced per scheduled timelines for review by functional management teams.
‚Ä¢ Analyzes large amounts of data and investigates and researches anomalies. Wors with department and/or functional teams to correct issues when identified.
‚Ä¢ Wors with IT Business Intelligence team to design, test and deploy MRE reports for general usage.
‚Ä¢ Provides support to management to produce reports and analyze large amounts of data as part of acquisitions or other special projects.
‚Ä¢ Produces ad-hoc reporting as assigned.
Senior Data Analyst
Job Requirements
As a Senior Data Analyst you must represent our company well by being responsible, punctual and motivated to go above and beyond the call of duty. You must also be highly detail-oriented and organized with excellent analytic and problem-solving abilities. It is also important that you display excellent verbal and written communication and interpersonal sills.
‚Ä¢ Bachelors Degree or equivalent experience in Business, Accounting, Finance or related field
‚Ä¢ Five (5) years Accounting/Finance/Business reporting and analysis experience
‚Ä¢ Experience woring with Accounting/Finance/Business end users
‚Ä¢ Excellent PC sills advanced Excel functions
‚Ä¢ Excellent communication and interpersonal sills
‚Ä¢ Ability to summarize large amounts of complex data into management reports
‚Ä¢ nowledge of JDE and other data analysis and financial software and tools
‚Ä¢ Ability to problem solve to determine root causes of anomalies
‚Ä¢ Understand and write reports using various software and tools
‚Ä¢ Ability to manage multiple projects and priorities
‚Ä¢ Responds well under pressure with deadlines
‚Ä¢ Woring Conditions: Wors in a normal office setting with no exposure to adverse environmental conditions.
Senior Data Analyst
Benefits
As a Senior Data Analyst with Bartech, you will be woring through an established and respected staffing organization with 41 years of serving as a trusted partner to our client companies. We are dedicated to providing our talent with personal, responsive attention, and will assign an employee care representative to answer any questions or concerns that you might have. Depending upon the client, the assignment and your performance, you can find potential opportunities for direct employment. Your hard wor and professional dedication will be rewarded with competitive compensation, including benefits.
Available benefits for Senior Data Analyst Position may include (but are not limited to):
‚Ä¢ Exceptional medical, dental, and vision
‚Ä¢ 401()
Mae the most of your experience!
Apply now!
Applicant must be eligible to wor in the US for immediate opening.
Job Requirements:</t>
  </si>
  <si>
    <t>Overview
Envision Physician Services is a multispecialty physician group and practice management company. Established in 1953, our organization provides anesthesia, emergency medicine, hospital medicine, radiology, primary/urgent care, surgical services, and women‚Äôs and children‚Äôs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looing for a stable, fast-paced, growing company in the healthcare industry that is committed to innovation, excellence and integrity, then this may be a great next step in the advancement of your career.
Position Summary:
The Clinical Data Analyst is responsible for developing and maintaining department systems, processes and protocols for providing analytical support and database management with excellent customer service and strict adherence to confidentiality.
Responsibilities
Wor with operations, IT and clinical data resources (both within and outside of the company) to develop data systems and processes, and then ensure that clinical data is downloaded into clinical databases in a timely and secure fashion.
Serve as a consultant to regional operations, divisions, and medical directors in the analysis of specific clinical problems to include: statement of the problem, identification of data elements that might help better understand the problem, establishment of criteria for custom reports, running custom reports and analyzing results.
Independently create and monitor regular performance reports that update the organization on clinical aspects of the strategic plan, ey performance indicators, and national initiatives; include progress summaries by operating unit and/or division. Wor with large volumes of data sets and relational databases to merge, compare and contrast data from multiple sources.
Receive and analyze supplemental databases that are evaluated for data quality and format. Identify data aberrations and recognize data patterns that impact data outcomes. Correct minor errors related to formatting problems. Wor directly with clients and external vendors to resolve problems or data issues that cannot be fixed internally.
Develop, generate and edit reports on a daily, weely and monthly basis that may evolve into complex data analysis projects that this individual may be responsible for managing; as well as preparing any special ad hoc reports required by management.
Present data in a format that is appropriate for analysis to Clinical Services Team, the Divisional Management Team, and client administration. Select the correct information for calculating financial correlations table configuration, and graphical presentations.
Design and implement divisional reporting standards and templates, then build reporting mechanisms that demonstrate and trac ey performance metrics in operational, financial and patient and employee satisfaction areas, as well as any other areas determined by management.
Maintain systems for collection and analysis of clinical performance data and process data into periodic reports for management.
Run and distribute regular performance reports that update the organization on clinical aspects of the strategic plan, ey performance indicators, and national initiatives; include progress summaries by operating unit, division, and nationally.
Tae basic instructions or specifications and interviews the client for complete details sufficient for writing data queries based for ad hoc and ongoing health care measures.
Provide oversight and guidance to Data Analyst and Clinical Coordinators, as needed.
Serve as a resource to individual operations in their running of routine local clinical data reports. In collaboration with regional leadership, establish regular performance reports that update the organization on clinical aspects of the strategic plan, and ey performance indicators.
Manage various assigned projects which may include research, analysis, compiling information, and recommendation actions as needed.
Adhere to all company policies and procedures.
Adherence to and compliance with information systems security is everyone‚Äôs responsibility. It is the responsibility of every computer user to: now and follow Information Systems security policies and procedures. Attend Information Systems security training, when offered. Report information systems security problems.
May travel to local operations for meetings related to clinical data and maintaining jurisdictional requirements.
Other duties as assigned
Qualifications
To perform this job successfully, an individual must be able to perform each essential duty satisfactorily. The requirements listed below are representative of the nowledge, sill, and/or ability required.
Advance nowledge of Microsoft Excel, Power Point, and Access with a proven ability to create and maintain databases.
Proficient in Microsoft Word.
Experience in analytical problem solving (including statement of problem, identification and collection of pertinent data, analysis, recommendation, and re-evaluation) strongly preferred.
Healthcare experience and/or nowledge of medical terminology or Emergency Medical Services preferred.
Excellent interpersonal and problem resolution sills required.
Must have strong organizational sills with experience in managing multiple priorities, prioritizing, and meeting deadlines.
Effective oral, written and interpersonal communication sills.
Education/Experience
Bachelor‚Äôs degree required, preferably in health sciences, information systems, statistics, or mathematics.
4 or more years‚Äô experience in data analysis.
Computer Sills
To perform this job successfully, an individual should have nowledge of:
Advance nowledge of Microsoft Excel, Power Point, and Access with a proven ability to create and maintain databases.
Proficient in Microsoft Word.
If you are ready to join an exciting, progressive company and have a strong wor ethic, join our team of experts! We offer a highly competitive salary and a comprehensive benefits pacage.
Envision Physician Services uses E-Verify to confirm the employment eligibility of all newly hired employees. To learn more about E-Verify, including your rights and responsibilities, please visit www.dhs.gov/E-Verify.
Envision Physician Services is an Equal Opportunity Employer.</t>
  </si>
  <si>
    <t>Job ID: 300-1 (Magellan Health)
Job Title: Senior Data and Reporting Analyst
Location: Phoenix, AZ 85034
Duration: 09+ months
Job Description: Senior Data and Reporting Analyst
Assists in the identification of ey business issues and the design of analytic approaches.
Conducts research on identified ey business issues.
Provides oversight and direction to analysts and assigned components of project wor.
Evaluates and distills analyses conducted by other departments and/or outside consultants.
Assists in developing and utilizing data gathering tools, such as surveys/questionnaires, wor sampling, financial modeling, and/or interview questions, to ensure that appropriate quantitative and qualitative data is gathered for the analyses.
Extracts data for analysis and interpretation.
Conducts quantitative and qualitative analyses on a broad array of issues across disciplines, projects and functional areas.
Structures and executes analysis independently.
Prepares preliminary interpretations of analyses for project teams, clients, and/or department management.
Recommends suggested action steps based on the analytic results.
Prepares reports synthesizing analytical results, highlighting implications of findings.
Follows through any further actions based on the results using sound business judgment.
Assists in the development of project proposals, recommendations, implementation plans, communication pacages, performance measurement tools, and training materials related to the assigned projects.
Contributes to practice development and department administration including, recruiting, debriefing on training, and developing thought pieces on topics lie change management.
May provide input to performance reviews of others in the department.
Performs other duties as required.
Responsibilities:
5-7 years of related analytical and/or consulting experience required.
Bachelor's degree in Business Administration, Computer Science, IT, Mathematics or related field. May consider an additional 3-4 years of relevant experience in lieu of Bachelor's degree.
Requires strong expertise in MS Excel and relational database such as MS Access and other database management (MS SQL) and reporting tools.
Ability to use reporting software such as Actuate, Cognos, Crystal reports, SAS, or other.
Ability to query the company's data warehouse and/or department systems in response to data requests.
Managed care experience preferred.
Database management strongly preferred.
Healthcare experience preferred.
Wor Experience: Analytics/Informatics
Education: BS/BA</t>
  </si>
  <si>
    <t>Greetings from Atos Syntel, We currently have a Full Time opportunity for Data Analyst at Phoenix, AZ. Data Analyst Phoenix, AZ Full Time, nowledgeable with VBA nowledgeable with PowerPivotPowerBI Versatile with different variations of SQL Experienced with conducting and presenting analytical findings Experienced proving follow-up support related to reporting and analytics Role-1 Level-1 Support Data analyst Atos Syntel is a leading global provider of integrated IT and nowledge process services and a member of the Atos Group, a global leader in digital transformation with 120,000 employees in 73 countries and annual revenue of 13 billion. We help global enterprises accelerate their digital journeys, increase agility and business performance, evolve their platforms to Digital native standards, and deliver scale and flexibility for todays dynamic business environment. Atos Syntel unites Atoss scale, maret presence and capabilities in Orchestrated Hybrid Cloud, Big Data, Business Applications and Digital Worplace solutions with Syntels industry focus, global delivery model, and core and digital services powered by intelligent automation. Learn more at www.atos-syntel.net.</t>
  </si>
  <si>
    <t xml:space="preserve">43-94 </t>
  </si>
  <si>
    <t>responsible for data requirement and insight generation for the commercial baning customer
- Able to wor independently
-PL/SQL
-nowledge on Tableau</t>
  </si>
  <si>
    <t>The Financial Data Analyst is responsible for providing accurate, complete and meaningful reports and analysis used for business management and decision maing. The Senior Data Analyst wors closely with department and/or functional managers to determine report requirements, build reports, and quality test them prior to distribution. The Senior Data Analyst also provides support with project management services for large data projects.
Essential Job Functions
‚Ä¢ Develops and deploys reporting and analysis that is accurate, complete and properly summarized to aid in management of business and management decision maing. Responsible for extracting and summarizing data from JDE and other corporate systems.
‚Ä¢ Has expert nowledge of JDE tables and field usage. Has thorough nowledge of other corporate software, programs and data tools. Assists managers with report design and development. Tests reports and ensures that they perform as expected.
‚Ä¢ Understands flow of data internally and in relation to the General Ledger.
‚Ä¢ Produces weely, monthly, and quarterly trend and activity reports as well as other operational and management reports. Ensures that reports are produced per scheduled timelines for review by functional management teams.
‚Ä¢ Analyzes large amounts of data and investigates and researches anomalies. Wors with department and/or functional teams to correct issues when identified.
‚Ä¢ Wors with IT Business Intelligence team to design, test and deploy MRE reports for general usage.
‚Ä¢ Provides support to management to produce reports and analyze large amounts of data as part of acquisitions or other special projects.
‚Ä¢ Produces ad-hoc reporting as assigned.
TeCom Resources, Inc. is proud to be an Equal Opportunity Employer and values diversity. All employment is decided on the basis of qualifications, merit and business need. We are compliant with the Fair Chance Ordinance as applicable, and will consider all qualified applications for employment.</t>
  </si>
  <si>
    <t>Job Roles / Responsibilities:
Data Migration profiles having expertise in (SQL Server, Excel Macros, Stored procedure)
Proficient in basic SQL and understanding of data relationships 5+ years business analyst role in technical projects that require bacend/database buildout
Experience with agile project methodology and ability to wor in fast pace, abstract environment
nowledge of agile ceremonies, processes, and the tools to compliment Jira, Confluence, etc.
Strong leadership sills with the ability to wor with other Client on wor assignments, follow up and review of outcomes.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worforce across all levels in the company.</t>
  </si>
  <si>
    <t>Na Ali‚Äôi is seeing a financial data analyst to support the Office of Financial Operations (FMO) within the Assistant Secretary of the Navy (Financial Management &amp; Comptroller) (ASN(FM&amp;C)), in areas such as Financial Improvement and Audit Readiness Program Support, Program Management Support, Financial Management and Accounting Operations, and Systems Support. This position will support FMO in providing timely, accurate, and useful information for policies, procedures, and direction on accounting, finance, management control, financial services, and financial systems, as well as serve as liaison with external organizations for financial operations.
Leverage analytical and data-mining sills to process a variety of information, evaluate costs and benefits, and solve complex financial problems.
Conduct research and analyze data and review financial/budget data. Conduct variance analysis and perform data reconciliations. Provide data analysis and data visualization support to derive actionable insights using tools MS Excel, Access, and other MS Office suite applications.
Prepare routine correspondence, reports and briefings, and prepare and deliver actionable information in presentations appropriate for senior-level managers and non-technical audiences.
Review operating budgets, analyze trends and identifying ways to improve efficiency and increase profits.
Provide financial management support to client in various aspects of the Planning, Programming, Budgeting, Execution (PPBE) and reporting of FMO budget requirements as it relates to FMO operational requirements and audit readiness and to all appropriate staeholders.
Analyze the budget and its execution strategy to include planning, scheduling, and coordinating actions in all phases of budgeting and execution activities for multi-year Financial Improvement and Audit Readiness (FIAR) programs
Analyze and report data from PBIS, STARS, SABRS and other budget and execution tools.
Sills/Qualifications: Candidate should possess:
Exercises substantial autonomy in the day-to-day planning and management of wor requirements. Demonstrates accuracy and thoroughness; loos for ways to improve and promote quality; applies feedbac to improve performance; monitors own wor to ensure quality. Wors collaboratively and exercises solid judgement in decision-maing.
Excellent technical sills, organizational and planning sills, communication, and problem-solving sills, problem analysis, taes initiative and is adaptable and customer service oriented. Specifically, the ideal candidate will be familiar with, and have experience in woring with large datasets or databases and possess strong quantitative ability and a een eye for detail and accuracy.
Proficiency in Microsoft Office applications with emphasis in Word, Excel, Outloo, and on-line search engines required.
Understanding of the DON budget processes, systems, structures, policy and guidance desirable. Familiarity with SABRS and PBIS desirable.
Supportive of and collaborates effectively with co-worers to provide high quality outcomes in support of client requirements.
High standards for professional conduct in dealing with co-worers and clients.
Education and Experience:
This position requires a bachelor‚Äôs degree or higher in data science/analytics, statistics, mathematics, business management or an equivalent related field from an accredited institution. A minimum of three (3) years of progressive relevant professional experience in financial, cost, or operations research analysis support is required.
Experience woring in or directly for Navy headquarters organizations is desirable.
Military Installation Access: This position resides on a military installation or within a government facility. Candidate must be able to qualify for and maintain a Common Access Card.
Clearance: This position requires an active SECRET security clearance.
The Naupuna Companies are employers of equal opportunity that are committed to hiring a diverse worforce. All qualified applicants receive consideration for employment without regard to race, color, religion, sex, sexual orientation, gender identity and expression, age, ancestry, marital status, genetic information, national origin, disability or veteran status.</t>
  </si>
  <si>
    <t>Title Technical BusinessData Analyst (Multiple openings) Location Tempe, AZ or Charlotte, NC or Chicago, IL or Whippany, NJ or Monterey ParSacramento, CA Employment Terms Fulltime with benefits Job Description As a Technical BusinessData Analyst you will wor with our product team to create analytical tools that will ultimately be a driver in driving the growth of the company. You will leverage data to drive operational efficiencies, provide ey data driven insights, enable new opportunities and innovate on behalf of business customers. You will drive future solutions that will impact how we capture new customers and delight our existing ones and you will have a lot of fun along the way Responsibilities also include conducting full lifecycle analysis to include requirements, activities and design. Data analysts will develop analysis and reporting capabilities for our clients. They will also monitor performance and develop quality control plans to identify improvements. Responsibilities Acquire data from primary or secondary data Develop and implement databases, data collection systems, data analytics and other strategies that optimize statistical efficiency and quality Interpret data, study results using statistical techniques and provide ongoing reports Identify, study, and interpret trends or patterns in complex data sets Documenting all project related artifacts lie Business Requirement Document, Business Use case document, System Use case document, Project Plan, Quality Assurance test plan, User testing plan, Demand request document, Change request document, End User training document, Business user training document Organizing daily standup calls with the developers, testers and leads to trac status Generate actionable insights through the development of metrics dashboards and deep dive analyses Providing customer insights to Product Management as new initiatives are being identified, prioritized, implemented and deployed Serving as a business metrics guru and insight provider in the organization Acting as a ey interface between business and technical divisions Locate and define new process improvement opportunities Requirements Bachelorrsquos degree in Computer Science or a related field and or equivalent experience Up to 8 years of solid BADA experience with excellent business management and technology coordination sills Should have experience of the software development lifecycle Prior woring experience as a Data Analyst or Business Data Analyst Technical expertise with data models, database design development and data mining techniques Experience with reporting pacages such as Business Objects or equivalent, Relational databases (SQL etc) Familiarity or nowledge of programming such XML, JavaScript and ETL framewors Nice to Have nowledge of statistics and experience using statistical pacages for analyzing datasets Strong analytic sills with the ability to collect, organize, evaluate, and disseminate significant amounts of information with attention to detail and accuracy About Capgemini Capgemini is a global leader in consulting, digital transformation, technology and engineering services. The Group is at the forefront of innovation to address the entire breadth of clientsrsquo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50countries. With Altran, the Group reported 2019 combined revenues of euro17billion. What we offer Your career matters to you and is important to us too. Because your goals and needs are constantly evolving, we offer visibility, leeway and support to help you grow and progress in your career. This approach builds notably on our comprehensive competency framewor, our personal development, training and career management programs, and our University innovative and business-focused learning curriculums. We promote a culture of diversity. We believe woring with talented individuals from different bacgrounds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worforce of employees with diverse bacgrounds and wor experiences. We strongly encourage women, veterans and active military service personnel to apply. Disclaimer Capgemini is an Equal Opportunity Employer encouraging diversity in the worplace.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 the following lin for more information on your rights as an Applicant - httpwww.capgemini.comresourcesequal-employment-opportunity-is-the-law httpwww.capgemini.comresourcesequal-employment-opportunity-is-the-law Applicants for employment in the US must have valid wor authorization that does not now andor will not in the future require sponsorship of a visa for employment authorization in the US by Capgemini.</t>
  </si>
  <si>
    <t>Accounting Data Analyst
Phoenix, Arizona, United States
ey
* Accounting/Finance/Business reporting and analysis experience
* woring with Accounting/Finance/Business end users
* Excellent PC sills advanced Excel functions
* ERP - Nice to Have
Ajay Sharma
Sr. Recruiter
T: Ext: 2111
Cell:
Show moreShow less</t>
  </si>
  <si>
    <t>About Us
Access is an IIoT (Industrial Internet of Things) company providing solutions to supply chain, aviation and construction sectors. We help our customers improve safety, compliance, productivity and hence their bottom line.
Position Overview
You will tae responsibility for managing our master data set, developing reports, and troubleshooting data issues. To do well in this role you need to be detail oriented, have experience or an educational bacground in data analysis, and familiarity with data analysis tools and databases.
Position Responsibilities
Collaborate with and offer insights into different internal teams.
Provide teams and individual staeholders with actionable insights based on data to support decision maing efforts.
Extract raw data from numerous data sources and aggregate it into cohesive data sets to ensure data is accurate and stable.
Build and analyze automated data set dashboards to predict issues before they arise, identify bugs in data and resolve them.
Design analytics dashboards and PI reports for internal teams to identify critical data points and translate data into clear and coherent visualizations and reports for non-technical teams.
Support individual team members by creating customizable tabular or visual reports with ad hoc reporting.
Communicate and present on technical information in non-technical terms.
Training end users on new reports and dashboards.
Position Requirements
Students majoring in statistics, math, computer science, physics, finance, business administration, economics or a related field.
Experience woring in technical data analysis, data science, data warehousing, financial services or related.
Experience with designing reports and dashboards.
Experience with databases.
Strong nowledge of coding languages.
nowledge of methodologies and processes for managing large scale databases.
Excellent communication sills including written, verbal and presentation.
Job Types: Full-time, Internship
Pay: 15.00 - 17.00 per hour
Schedule:
Monday to Friday
COVID-19 considerations:
To eep our employees safe we have regular disinfection of the office premises and everyone around wears a mas.
Education:
Bachelor's (Preferred)
Company's website:
theaccessway.com
Company's Faceboo page:
https://www.faceboo.com/Access-Control-Group-Access-100773445034653/
Wor Remotely:
No</t>
  </si>
  <si>
    <t>Here at Discount Tire, we celebrate the spirit of our people with extraordinary pride and enthusiasm. As America's largest independent tire retailer, specializing in tires &amp; wheels, we have over 1,000 store locations and continue to grow every year. Our consistent growth over the last 60 years, the loyalty of our customers and passion of our people maes Discount Tire a great place to wor.Even more exciting, Discount Tire is predicting, embracing and driving the changes expected in the Automotive Industry. In particular, Data and Analytics are seen as our competitive advantage. As a Senior Data Analyst, you will be central in helping our company Executives address short term and long-term opportunities to support with strategic data-oriented, actionable insights and solutions related to Discount Tire's complex business involving large numbers of people, properties and digital assets. We sell tires and wheels from around the world to millions of customers in our stores and through our website. Unlie traditional retail, customers expect us to do more than simply sell them, tires and wheels. We service their vehicles too, maing for even more interesting &amp; complex analytics challenges. Additionally, you will collaborate with a multi-disciplinary team of solution architects, engineers and data scientists on a wide range of business problems. Business groups supported include, but not limited to, store operations, real estate, and finance. In this role, you will actively be involved in shaping the company strategy.
As a Senior Data Analyst, you will collaborate with a large, multi-disciplinary team of data engineers, data analysts, and data scientists on a wide range of business problems. You will not only wor on multiple projects to provide value to the customers but are also routinely involved in helping to building our internal capabilities to have an edge in the analytics industry. We wor on providing solutions to a wide range of internal customers across the organization including senior executives to middle management coming from various domains including, but not limited to retail, manufacturing, store operations, automotive, real estate, or services.
Essential Duties and Responsibilities:
‚Ä¢ Wor with large, complex data sets. Solve difficult, non-routine analysis problems, applying advanced analytical methods as needed.
‚Ä¢ Conduct end-to-end analysis that includes data gathering and requirements specification, processing, analysis, ongoing deliverables, and presentations.
‚Ä¢ Wor on advanced analytics areas lie deep learning and complex statistical data analysis
‚Ä¢ Interaction with team, staeholders and in person meetings towards maing business recommendations based on data with effective presentations of findings, visual displays of quantitative information
‚Ä¢ Develop analysis, forecasting and optimization methods/models to provide business insights and solutions to ey staeholders; applies methodologies to future strategic decisions, including but not limited to store operations, finance, human capital management.
‚Ä¢ Oversees the activities of the junior data analysts
‚Ä¢ Oversees and conducts the conversion of data into insights that will lead to informed business decisions. He wors directly with staeholders and the business's top management and executives within the assigned departments.
‚Ä¢ The Senior Data Analyst will have to handle multiple simultaneous tass, prioritize wor, and remain functional under pressure, and aggressive timelines.
Required Qualifications of the Senior Data Analyst
Experience:
‚Ä¢ The Senior Data Analyst position is an advanced data role that requires extensive experience with a minimum of 5 years of industry experience as a Business/Data Analyst with 3-5 experience in data analysis using tools such as SQL, preferably wor in a fast-pace and dynamic business setting.
‚Ä¢ This individual will have had experience woring in report creation, modeling and trend forecasting.
‚Ä¢ Understanding of Scripting experience in (Python, Perl, JavaScript, Shell); Practical nowledge of data in various forms (data warehouses/SQL, unstructured data environments/PIG, HIVE, Impala);
‚Ä¢ Strong woring nowledge with BI reporting tools (i.e. Tableau, Business Objects. MicroStrategy is preferred or any other data visualization tool)
‚Ä¢ Proficient using MS Word, MS Excel, PowerPoint, which are all necessary for the creation of visually and verbally engaging reports, for the various assigned departmental heads, managements, and staeholders including senior executives.
‚Ä¢ Demonstrated nowledge of data governance, data quality management concepts and data quality tools (i.e. Informatica DQ)
‚Ä¢ Understanding of Agile development methodologies, software design patterns, networ design and architecture
‚Ä¢ Experience in quantitative analysis and statistical modelling.
‚Ä¢ A clear understanding of ey reporting and analytics, general ledger management, and data warehousing are needed.
‚Ä¢ The role of a senior data analyst involves woring with people.
Communication Sill: Excellent verbal, written and presentation communication sills. The Senior Data Analyst will need communication sills with collaborating with peers and staeholders. Business Acumen is essential.
Analytical Sills: A candidate for this position must demonstrate a deep interest in research and data analysis, drawing actionable insights form raw data and information to help further the business's cause. The candidate will be silled in statistical and econometric modeling, performing quantitative analysis, and technological data mining and analysis techniques.
Interpersonal Sills: The candidate must further possess certain personal traits that mae him even more suited for the role. The candidate will have an entrepreneurial mindset being willing to be accountable for the business's performance, he will have exceptional attention to detail, have an ability to handle multiple tass and meet tight deadlines, have creative and innovative problem solving sills, be self-motivated and proactive, and demonstrate calmness during time of uncertainty and stress.
People Sills: This is very interactive role and to effectively execute his duties he must have a natural ability to get along with people and establish strong and meaningful relationships with others. This will guarantee collaborative personnel, departmental heads/management, and ey staeholders gain trust in his abilities and that junior data analyst personnel readily follow in his/her directives and trust in his/her judgments and insights.
Specialized nowledge, Sills, and Abilities
‚Ä¢ Advanced experience with statistical software (e.g., R, Python) and database languages (e.g., SQL).
‚Ä¢ Advanced experience articulating business questions and using mathematical techniques to arrive at an answer using available data. Experience translating analysis results into business recommendations.
‚Ä¢ Demonstrated sills in selecting the right statistical tools given a data analysis problem
‚Ä¢ Demonstrated leadership and self-direction. Demonstrated willingness to both teach others and learn new techniques.
‚Ä¢ Experience in AI / Deep Learning for text/image/video analytics preferred
‚Ä¢ Experience in Cloud Computing and data streaming preferred
‚Ä¢ SQL and relational database nowledge are required
Educational Requirements:
A Master's degree in a quantitative discipline (e.g., analytics, statistics, computer science, data science, economics, mathematics, physics, electrical engineering, industrial engineering, or other STEM fields)
Wor Days:
Normal wor days are Monday through Friday. Occasional Saturdays and Sundays may be necessary.
Wor Hours:
Normal wor hours are 8:00 a.m. to 5:00 p.m. Additional hours may be necessary.
Job Requirements:</t>
  </si>
  <si>
    <t>Company Description
Fortune 500 Company
Job Description
DATA ENGINEER
Data Engineer Responsibilities
‚Ä¢ Design, construct, install, test and maintain data management systems.
‚Ä¢ Build high-performance algorithms, models, and prototypes.
‚Ä¢ Ensure that all systems meet the business/company requirements as well as industry practices.
‚Ä¢ Integrate up-and-coming data management and software engineering technologies into existing data structures.
‚Ä¢ Develop set processes for data mining, data modeling, and data production.
‚Ä¢ Create custom software components and analytics applications.
‚Ä¢ Research new uses for existing data.
‚Ä¢ Employ an array of technological languages and tools to connect systems together.
‚Ä¢ Collaborate with members of your team (eg, data architects, the IT team, data scientists) on the project‚Äôs goals.
‚Ä¢ Install/update disaster recovery procedures.
‚Ä¢ Recommend different ways to constantly improve data reliability and quality.
Qualifications
Data Engineer Requirements:
‚Ä¢ Bachelor‚Äôs degree in computer science, software/computer engineering, applied mathematics, or physics statistics.
‚Ä¢ Experience in a related field with real-world sills and testimonials from former employees.
‚Ä¢ Possible wor experience and proof of technical expertise.
‚Ä¢ Intellectual curiosity to find new and unusual ways of how to solve data management issues.
‚Ä¢ Ability to approach data organization challenges while eeping an eye on what‚Äôs important.
Additional Information
All your information will be ept confidential according to EEO guidelines.</t>
  </si>
  <si>
    <t>Job Description
Hello Professionals,
Greetings from Wilco Source Technologies..!
Position: Data System Analyst with SQL
Location: Scottsdale, AZ
Duration: Contract(long Term)
As a member of the Corporate IT department, the Data Systems Analysist is responsible for the operation, development, integration and maintenance company's Information Systems. The Data Systems Analyst participates in gathering business requirements and is responsible for delivering quality solutions and accurate results on a timely manner as well as managing tass required for the daily operation and maintenance of our business systems. This role requires a solid process and technical orientation, analytical, organizational and communication sills to assist in the resolution of complex issues as well as a strong personal accountability, initiative, flexibility and ability to wor as a team.
Qualifications:
Experience and expertise authoring SQL scripts is required.
Experience and expertise authoring SSIS projects is required.
Operation and maintenance nowledge of relational database systems is required.
Years of Experience operating and managing SQL Server is required.
Domain experience in the sale, service and rental of construction equipment is a plus.
Self-starter with excellent organizational sills and committed to quality.
Regards,
Suguna S | HR-Executive
Email: sugunas@wilcosource.com
Ph:+1 415-366-6541 | www.wilcosource.com</t>
  </si>
  <si>
    <t>Senior Data Analyst
Large Healthcare firm with a national presence sees a Senior Data Analyst to join their team.
Job description: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mae recommendations to management
Model data using MS Excel, Access, SQL, and/or other data warehouse analytical tools
Assist management in driving business decisions based on data
Ensure compliance with federal and state deliverable reporting requirements by performing data quality audits and analysis.
Assist with training and mentoring other Data Analysts.
Assist with determining worload and related activities for other Data Analysts
Qualifications:
Education/Experience:
Bachelors degree in related field or equivalent experience.
6+ years of statistical analysis or data analysis experience.
Healthcare experience preferred.
Advanced nowledge of Enterprise Reporting and Analysis tools, SQL, and Microsoft Office applications, including Excel and Access.
Experience managing projects or heavy involvement in project implementation.
About Green Lion Search Group:
Green Lion Search Group, LLC is a boutique professional search firm providing strategic recruitment services for numerous companies throughout the United States.</t>
  </si>
  <si>
    <t>Job Description
Seeing a well rounded Candidate with expertise in ensuring Data Quality, reporting and integrations. The candidate should be well versed with : Data Profiling and research, QA , ETL and reconciliation.
Candidate is expected to have 5+ years of Experience as a Data Analyst or Quality Analyst.
Ensure Data Quality by Validating, reconciling and executing test cases and report findings.
Identify and Manage Data quality issues and own the Data Quality process.</t>
  </si>
  <si>
    <t>Pegasus nowledge Solutions
4.2</t>
  </si>
  <si>
    <t>*City:** Tempe **State:** Arizona **Business unit:** Specialty **Title:** Analyst Pharmacy Quality Data **Auto req ID:** 2688BR **Advertising Title:** Data Analyst, Pharmacy Quality (Virtual) **About us:** **AllianceRx Walgreens Prime delivers maintenance medicines and specialty medicines through its mail service and central specialty pharmacies. Formed in 2017 through a strategic alliance between Walgreens, one of the nation's largest chain drug stores, and Prime Therapeutics, a leading pharmacy benefit manager (PBM), we offer tools and resources to help patients improve medication adherence, 24/7 pharmacy support for exceptional care. The company is headquartered in Orlando, FL and its pharmacies are accredited by several national pharmacy accreditation services.** **Required qualifications, sills and experience:** + Bachelor's degree in Business, Analytics, or related area of study; or equivalent combination of education and/or relevant wor experience + 2 years' wor experience with analyzing and reporting data in order to identify issues, trends, or exceptions to drive improvement of results and find solutions with varying completion dates Additional Qualifications + Experience using time management sills such as prioritizing/organizing and tracing details and meeting deadlines of projects + Advanced sills in Microsoft Office suite of products + Excellent verbal and written communication sills + Strong professional expertise as demonstrated through problem solving and applying professional judgment + Willing to travel up to 10% of time for business purposes **EEO statement:** AllianceRx Walgreens Prime is an Equal Opportunity Employer. Qualified applicants will receive consideration for employment without regard to race, color, religion, sex, national origin, sexual orientation, gender identity, disability or protected veteran status. If you'd lie more information about your EEO rights as an applicant under the law, please review EEO is Law at https://www.dol.gov/ofccp/regs/compliance/posters/pdf/eeopost.pdf and the EEO is Law Supplement at https://www.dol.gov/ofccp/regs/compliance/posters/pdf/OFCCP_EEO_Supplement_Final_JRF_QA_508c.pdf To view our Pay Transparency Statement, please clic here: Pay Transparency Statement at https://www.dol.gov/ofccp/pdf/pay-transp_formattedESQA508c.pdf If you need an accommodation or assistance in using the AllianceRx Walgreens Prime Careers website, please contact us at TA-HRIS-ARXWP-smbag at mailto:ta-hris-arxwp-smbagwalgreens.com . **Job description:** The Analyst Pharmacy Quality Data is responsible for woring with staeholders to facilitate tracing, trending and reporting of client reports, client-specific performance guarantee metrics and divisional metrics to management. This position is also responsible for supporting quality and process improvement projects enterprise-wide. This role also encompasses monitoring the Windshield application for anomalies, planning, implementation and testing of enhancements and configuration additions/modifications. Position is to sit within proximity of an ARxWP location. Job Responsibilities + Ensure internal and external reports for client reporting, accreditation and quality and process improvement projects are accurate and timely + Validate reports and perform quality checs for data files prior to submission; recommend solutions, initiate corrective action and provide follow-up as needed; assess, prioritize, and communicate future reporting needs, functions, and strategies to report developers + Develop reporting spreadsheets based on contractual information related to performance guarantees + Wor closely with staeholders to prepare new performance guarantee reporting + Disseminate monthly and ad-hoc performance guarantee information to appropriate individuals for review + Create and maintain instructions and QA processes for new and existing contractual report requirements + Review and stay current with accreditation standards as relevant to job scope; functions as resource for information related to standards, required policies, etc. + Develop and prepare PowerPoint presentation for monthly Quality Management Committee and bi-annual Quality Oversight Committee regarding ey performance metrics (PIs) + Support and help drive Quality and Process Improvement Projects + Develop and maintain Access databases for individual metrics to improve efficiency + Develop and maintain Cognos queries for various reporting needs + Plan, implement and test configuration additions, modifications and enhancements to the Windshield application and monitor existing configurations; QA the application user maintenance for anomalies and notify applicable staeholders for corrections + Other responsibilities as judgment or necessity dictate</t>
  </si>
  <si>
    <t>Job DescriptionCOMPANY SUMMARY:Alimentation Couche-Tard Inc. ("Couche-Tard") operates a worldwide networ of 16,000 stores across North America, Europe, and Asia and employs more than 120,000 people globally. Alimentation Couche-Tard brands include Circle-, Mac's, and Ingo and generated revenues of 51 billion in the fiscal year ending April 2018.In Fortune's 2018 Global Fortune 500 listing, the magazine raned Couche-Tard #299.JOB SUMMARY:The Analyst, Global Data Governance &amp; Strategy will support the Director / Manager, Global Data Governance &amp; Strategy with enacting Circle 's enterprise-wide data governance, policies, standards, strategy, and execution within the Global Analytics &amp; Insights division. The Analyst will wor through specific Data Governance and Analytics initiatives and perform tactical assessments of the quality of data obtained and provided to the broader organization. The Analyst will support the administration of the Data Governance Council actions, at the direction of the Director / Manager. The Analyst is also responsible for communicating and supporting ey upstream governance activities, while woring with Data Stewards at our Global offices. The Analyst will interface with the Global Technology and Finance organizations, with respect to data quality improvement. The Analyst will utilize strong analytical and problem-solving sills to identify and resolve data integrity opportunities across multiple systems and platforms, while creating methods for monitoring data and providing guidance on streamlining data management.RESPONSIBILITIES/ACCOUNTABILITIES:The candidate will support the development and implementation of data standards, ensuring metadata is captured correctly, and wor closely with business units in maintaining and enhancing master data.* Supports the Global Head and Directors / Managers of Global Data Governance &amp; Strategy with maintaining, communicating, and enforcing Data Governance policies, processes, and procedures* Assists in data impact analysis and data quality initiatives within Global Analytics &amp; Insights* Supports team to ensure effective internal controls by monitoring metrics and data, while driving performance through improvement initiatives* Wors closely with the Global Technology and Finance organizations, including the business Data Stewards, to assess/communicate data changes and technology impacts* Understand the upstream and downstream data impact and participate in the development and implementation of control structures and business rules used to govern data transformations* Ensures data element lineage and business/technical metadata is well documented* Assist with efforts to monitor compliance with established standards and metrics* Aid in the development of the business data dictionary across all functions* Creation and production support of data quality scorecards, data quality audits, and results* Supports business team with monitoring the actions of Data Stewards within the various business units* Implements corrective actions to resolve data quality problems at the direction of team leadership* Supports Global Head and Director / Manager in consolidation of domain-level data quality metrics for consumption at the Data Governance Organization (DGO) and Data Governance Council (DGC) levels* Communicates and reviews findings with senior team members* Participates in all ey meetings, documents minutes, and action items* Creates and maintains appropriate documentation / operating procedures for all process wor* Other duties as assignedNOWLEDGE, SILLS AND OTHER QUALIFICATIONS REQUIRED:* 2-4 years of experience with Data Governance and/or Information Management disciplines* nowledge of data structures, systems, and BI tools related to data management* Strong Microsoft Excel sills required, including the ability to create and utilize v-looups, pivot tables, and other complex formulas* Self-manage, while consistently exercising good judgment and maturity* Appropriately manage confidential departmental and corporate information* Ability to wor in a fast-paced environment, while managing multiple projects and personnel simultaneously* Experience with prioritizing conflicting duties and maintaining timeline integrity for projects and tass* Participate in implementing innovative ideas, projects, and business solutions* Clear understanding of change management, including participation in the development or implementation of solutions which require comprehensive shifts in operational practices* Anticipate situations, tools needed, and potential obstacles through critical thining* Ability to gather process information and mae recommendations based on data findings* Produce high quality wor products, with consistency, accuracy, and completeness* Listen effectively, process information, as appropriate questions for clarification and execute tass accordinglyEDUCATION/TRAINING REQUIRED:* Bachelor's Degree in business, technology, engineering or a related field* Effectively communicate in English, in both written and oral forms* Effective collaborator across all functions with ability to resolve all situations in a professional mannerCircle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 below to review information about our company's use of the federal E-Verify program to chec wor eligibility:In EnglishIn Spanish</t>
  </si>
  <si>
    <t>SQL/SAS Data Analyst:Signature Consultants has an opportunity for a SQL/SAS Data Analyst. Our client's Customer Remediation Center of Excellence team provides data to support remediations for harmed customers. The team wors closely with auto lending subject matter experts, remediation leads, data quality experts, and other team members. The team is passionate about providing the best quality data possible to best remediate harmed customers. The team is serious about all of the things that should be taen seriously when remediating harmed customers, such as finding all of the customer harm and ensuring that every single customer is remediated accurately to the last penny. As a Data Analyst supporting Customer Remediations, you will dig deep into data sources and find the customer harm. You will write documentation, query data, and provide final data populations which support specific customer remediations.
Qualifications:
‚Ä¢ 4+ years of coding experience (preferably in SQL although other languages will be considered)
‚Ä¢ Extensive nowledge and understanding of research and analysis
‚Ä¢ Strong analytical sills with high attention to detail and accuracy
‚Ä¢ Excellent verbal, written, and interpersonal communication sills
Ideal Resource:
‚Ä¢ Loves woring with data
‚Ä¢ Hates repetitive, mundane, tedious wor to such a degree that automation is the only way to go
‚Ä¢ Strong in coding in one or more of the following: Python, SAS, SQL.
‚Ä¢ Creative in solving problems, especially thining outside-the-box to come up with solutions
‚Ä¢ Has the flexibility to follow team procedures, yet also has the courage to suggest improvements
‚Ä¢ Is an excellent juggler, especially if you can eep cool under pressure while multi-tasing
‚Ä¢ Really enjoys woring closely as part of a team and has the people sills to do that well
‚Ä¢ Can accept feedbac without taing it personally (nows when and when not to push bac)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Signature Consultants is the parent company to Hunter Hollis and Madison Gunn.
Job Requirements:</t>
  </si>
  <si>
    <t>ComforceHealth, TEsystems, Allegis Group</t>
  </si>
  <si>
    <t>Job Description
Job Summary:
As a Senior Data Analyst, you'll be responsible for providing insight across the entire organization; your contribution will enable fast and accurate business decisions and be central in encouraging a data-driven culture.
This role will regularly consult with various departments including content acquisition, mareting and leadership. You will identify business problems, assess/define what information is needed to guide effective decisions, plan report structure and appropriate inputs, extract/mine data and build out 'self-serve' reports to visualize performance in Domo.
General data management (routine review of data sources and datasets) and communicating complex concepts to end users in an easy-to-understand way will also be an important part of each day.
The Data Analyst customarily and regularly exercises discretion and independent judgment by developing the most appropriate methods for processing all available information necessary to develop strategic business initiatives and strategies. The Analyst will be responsible for driving processes from data collection and analysis to presentation of recommendations to senior management.
Job Functions:
This individual customarily and regularly exercises discretion and independent judgment as it relates to maret analysis and data interpretation by using this information to compare and evaluate various strategies, recommending to management officials the best and most efficient means for carrying out these strategies and initiatives
Providing advice to and consulting with management officials as these initiatives and strategies are being implemented.
Apply special training, experience, or nowledge of data analytics and digital strategy independently.
Interpret raw data and identify any patterns in it
Practice impact/program evaluation of company initiatives
Propose process improvements to enhance business efficiency based on data insights
Obtain business data for critical decision-maing purposes
Create relevant dashboards for day-to-day reporting
Build data visualizations that tell unbiased and insightful stories
Query data for internal reporting needs
Analyze macro and microeconomic trends that are relevant to the industry and synthesize findings with existing reports and data models
Utilize appropriate pre-built models and develop custom models to mae predictions and derive insights from primary and secondary data sources
Develop and deliver internal and external business presentations
Maintain budget tracing and reporting
Required Qualifications:
1. Undergraduate degree in Computer Science, Information Systems, or equivalent experience/training
2. 5-7 years experience in performance-based digital mareting, strong understanding of digital media landscape
3. Experience with analytics and/or development projects
4. Proactive nature. Humility/willingness to learn
5. Excellent communication sills/ability
Ability to train other team members
Proficiency in relational databases lie SQL or MySQL
8. Ability to learn quicly and translate learning into executable ideas
Ability to design tests that support theories; includes defining expected outcome
10. Ability to wor autonomously or as part of a team
11. Experience with Google Analytics
12. Excellent organizational sills and attention to detail
Proficient in data visualization tools ‚ÄîDomo, Tableau, Data Studio
14. Experience with AWS, Python, and JavaScript
15. Experience with pixel implementation
Company Description
Our Mission: Influence the Global Culture for Christ through Media.</t>
  </si>
  <si>
    <t>Ris/Regulatory Reporting Project Data Analyst</t>
  </si>
  <si>
    <t>Ris/Regulatory Reporting Project Data Analyst
Apply Now
Requisition # 10036061-WD
Job Type Day
Location Tempe, ARIZONA
Date Posted 06/10/2020
Your potential. Your opportunity.
Description
Do you want your voice heard and your actions to count?
Discover your opportunity with Mitsubishi UFJ Financial Group (MUFG), the 5th largest financial group in the world (as raned by S&amp;P Global, April 2018). In the Americas, we‚Äôre 13,000 colleagues, striving to mae a difference for every client, organization, and community we serve. We stand for our values, developing positive relationships built on integrity and respect. It‚Äôs part of our culture to put people first, listen to new and diverse ideas and collaborate toward greater innovation, speed and agility. We‚Äôre a team that accepts responsibility for the future by asing the tough questions and owning the solutions. Join MUFG and be empowered to mae your voice heard and your actions count.
Ris/Regulatory Reporting Project Data Analyst
Job Summary
Within the RSS Project Business Analyst Center Of Excellence is a team of data analysts specialized in hands-on data management and delivery, providing a shared facility, leadership, standard methodologies, research, and support for Ris and Regulatory Reporting initiatives where data management is centric or a critical component.
The team is responsible for delivering data solutions specific to individual initiatives while building toward the Target State of Data Strategy at MUFG. All Analysts on this team are expected to demonstrate solid understanding of the mid/long-term goals of the organization, internal and external partners, and understanding of the Transformation Programs. With these in mind, the analysts apply efficient and results-oriented data practices in performing daily tass such as identifying accurate (Golden Source) data sets for consumption, accumulating data assets, and enforcing data reliability, consistency and standardization practices.
This position will also support management in defining organization‚Äôs Target Operating Model and perform tass supporting the maturation of the team‚Äôs capabilities and capacities outside of data management tass.
Responsibilities
Serve as a data SME
Provide data management services by woring independently or as a part of a cross-organizational project team to implement solutions through automation and process re-engineering
Partner with Project Manager, Business Analysts, LOB Leads and Operations and Technology partners to collaborate at each phase of the project life cycle
Partner with other teams within the C Central Data Office organization, Enterprise Architecture, or the Transformation Program to learn and implement the latest standards through hands-on project execution.
Turn concepts into daily practices and then provide feedbac to continue evolving the standards and guidelines
Understand business and data requirements by woring closely with requirement owners and their representatives (Business Analysts)
Build data requirement documentation (DRD) to promote consistent standards for structuring and documenting requirements, using standard templates with appropriate data domains, granularity, terminology, definitions and taxonomy
Use appropriate information to diagnose problems, identify possible solutions and collaborate with impacted groups to drive decisions
Perform data management standard methodologies including but not limited to data sourcing, data profiling, defining data quality monitoring needs and corresponding rules, BIM/SOF-mappings, LOV mappings, enterprise data normalization, data validation, and produce required documents to support the wor to be accomplished
Provide advice and oversight to ensure ey data design decisions are aligned to the overall data strategy
Collaborate and effectively communicate between all parties involved to build strong woring relationships and improve the efficiency of project execution
Validate that the final result meets the customer and business requirements
Qualifications
3 to 5 years of Ris and/or Regulatory Reporting experience
3 to 5 years of project experience as an analyst
Minimum of 3 years hands-on experience in various data management practices including
Data Analytics
Data Normalization
Root Cause Analysis
Advanced SQL capability
Database Analysis Tools ‚Äì Toad, SAS, MS Access
Advanced Excel sills
Minimum of three years data requirements documentation including:
data flow diagrams
data profiling
data sourcing
data reconciliation
data validation
Metadata management tools ‚Äì Collibra and Analytix preferred
Reporting tools experience ‚Äì Axiom, Tableau, Wdata/Wdes, OFSAA/OBIEE
Experience in logical/physical data modeling and coding to implement data sourcing and integration is a big plus
The above statements are intended to describe the general nature and level of wor being performed. They are not intended to be construed as an exhaustive list of all responsibilities duties and sills required of personnel so classified.
We are proud to be an Equal Opportunity / Affirmative Action Employer and committed to leveraging the diverse bacgrounds, perspectives, and experience of our worforce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ban's policy to only inquire into a candidate's criminal history after an offer has been made. Federal law prohibits bans from employing individuals who have been convicted of, or received a pretrial diversion for, certain offenses.
Job Project Management
Primary Location Tempe, Arizona
Shift Day
Schedule Full Time
Apply Now</t>
  </si>
  <si>
    <t>Location Tempe, AZ Description Our client is currently seeing a Data Analyst - Mid-Level. Candidates should be LOCAL. For immediate consideration please email copy of current resume to Amanda at ajauriguejudge.com. This job will have the following responsibilities Perform physical andor logical data modeling and analysis. Will develop dashboards to trac remediation of issues. Required to have strong statistics and data analysis bacground. Ability to wor in a fast-paced, technical, cross-functional environment and be able to produce with minimal direction. Excellent written and verbal communication sills. Qualifications Requirements Data modeling tools, Python, Informatics, Collibra. Data Analysis Experience- A Must Contact ajauriguejudge.com mailtoajauriguejudge.com?subjectData20Analyst20-20Mid-Level This job and many more are available through The Judge Group. Find us on the web at www.judge.com httpwww.judge.com</t>
  </si>
  <si>
    <t>Company Summary
Docutech, A First American Company, offers a wide range of document technology solutions for mortgage, home equity and consumer lending, including document generation, eDelivery, eSign and print fulfillment. Our efficient solutions enable lending professionals to produce accurate and compliant loan pacages in all 50 states. A career at Docutech means joining First American (NYSE: FAF), a global leader in providing title insurance, settlement services and ris solutions for real estate transactions. First American has been helping customers achieve and protect their dream of homeownership since 1889. People are the ey to our continued success, and we invest in diverse talents and bacgrounds and empower our teams to achieve more than they could anywhere else. First American has an award-winning culture and has been named to the Fortune 100 Best Companies to Wor For¬Æ list for the fifth consecutive year and to more than 50 regional Best Places to Wor lists. For more information, please visit www.firstam.com
Job Summary
The First American/Docutech Sr. Data Business Analysts are responsible for providing senior level data analytical services to the business. This includes gathering operational data, examining past performance and providing recommendations on how to improve new data processes and increase data content.
Essential Functions
Conducts business process evaluations utilizing data trends
Identifies problems, defines business process requirements develops solutions and implements solutions to increase data content and create new solutions to profit the business
Considers business implications of wor flow and process to the current business environment
Manages projects involving data aggregations and custom solutions
Partners with business partners and SMEs to create documentation of business processes, train offshore resources, and standardize operating procedures
Generates and creates reports for analysis
nowledge and Sills/Technology Used
Strong analytical sills to determine root cause of problems and apply creative/effective solutions
Data management sills
Strong business acumen
Excellent verbal and written communication sills
Excellent verbal and written communication sills, and experience interfacing with clients, vendors and offshore partners
Ability to mae independent approval decisions on behalf of the team
Proficient in Microsoft Word, Excel and PowerPoint
Ability to follow and develop data metrics and audit procedures
Strong analytical and product management sills required, including a thorough understanding of how to interpret customer business needs and translate them into application and operational requirements
Strong leadership and mentoring sills
Detail oriented with strong organizational sills
Excellent written and verbal communication sills
Excellent interpersonal, relationship-building and teamwor sills
Self-motivated; self-starter
Ability to manage multiple tass, respond quicly to emergent problems, and focus both on long-range projects and immediate tass
Typical Education
High School Diploma
Bachelor's degree or 3-5 years of directly related experience
Typical Range of Experience
Minimum 5-7 years of experience in data and business analyst
First American invests in its employees' development and well-being, empowers them to provide superior customer service and encourages them to serve the communities where they live and wor. First American is committed to diversity and inclusion. We are an equal opportunity employer. For more information about our Company and our dedication to putting People First, chec out firstam.com/careers.</t>
  </si>
  <si>
    <t>Job TitleInformation Security Data Analyst Location Job Description Information Security Data and Reporting Analyst Location Glendale, AZ Overall 10+ years' experience 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mae informed data-based decisions. Essential Duties and Responsibilities Uses a combination of software tools, statistical analysis, critical thining, programming andor scripting, and web research to analyze large, complex sets of data related to Information Security data, including vulnerability and compliance scans. Conducts routine and ad hoc data extraction, analysis, charting, and reporting to inform data-based decision maing for management. Extracts integrates information security data from multiple sources to produce requested or required data elements and analyses. Identifies analyzes and interprets trends, patterns, and outliers in complex data. Quantifies the impact and assesses the severity of data issues. Proposes and assists in the development of innovative ways of presenting complex data and metrics. Partners with business and functional units to create and maintain the info security metrics. CreatesMaintains vulnerability scans, and then analyze data and integrate into reporting and dashboard creation. Proven ability to successfully partner with internal clients and vendors to align strategy with deliverables, identify business challenges and develop alternatives to mitigate. Job Specifications Expert in Information Security Data Analytics. Hands-on Experience in woring in a Data warehouse environment. Experience with SQLPLSQL and DataMart concepts. Strong nowledge of analytical, data reporting tools techniques, prioritizing and problem-solving sills. Strong written, oral, and interpersonal communication sills. Ability to present ideas in user-friendly language to a variety of constituent audiences. Domain nowledge of Insurance - (Property and Casualty) along with Information Security. Ability to develop positive and collaborative relationships with business partners and effectively communicate with both business and technology data staeholders. Capture, develop, and document data definitions, business rules, and data quality requirements Wored on Security system analysis, development, and database analysis Create reports and data-driven presentations with impact. Identify trends and occurrences in data and translate findings into various mediums, including text, charts, graphs, displays and tables. Interpret data, analyze results, and provide insights for creating Metrics and Dashboard Wireframes. Develop reports and deliverables for management. Identify and define data quality and reporting improvements. Contact, Nathaniel jayaumar Recruiter ICST The castle (lower level), Bric hill Ave, Suite C South Portland, ME 04106 Phone 207-221-2634 email njayaumari-cst.com Web www.i-cst.com</t>
  </si>
  <si>
    <t>Financial and Data Analyst
Our award-winning Financial Reporting team is looing for an energetic professional who possess strong technical and practical problem-solving sills to deliver creative solutions in the course of demanding client engagements of many varieties. Ideal candidate enjoys problem solving, aspires to create genuine impact to clients, and appreciates woring through technical data and finance issues. Successful professionals at Equity Methods are analytical, resourceful, low on politics, and high on impact.
With over 80 professionals and experience serving hundreds of publicly traded clients (including 35 Fortune 100 companies), Equity Methods sees to combine the best of a large professional services firm with the best of an entrepreneurial, technology-enabled company. We wor hard in the quest to have high impact and deliver exemplary client service that supports our client retention and overall growth story. We have consistently been rated a Top Company to Wor for in Arizona.
About the Successful Candidate
You built a reputation as someone who loves problem-solving and learning. You learn quicly, and you enjoy the challenge of doing so. You thin about your career and hope to find a home where you can mae a genuine impact and see a lin between your effort and the firm‚Äôs performance. Teammates view you as someone who moves quicly and follows through on your commitments.
In short, you‚Äôre analytical, low on politics, and high on impact.
Typical Qualifications:
Bachelors or Masters in finance, accounting, economics, or a related discipline with analytical focus.
1 ‚Äì 4 years of experience in a financial data analysis, finance, financial reporting, audit or advisory.
Expertise and experience in manipulating, analyzing and managing data to create meaningful and insightful reports to finance professionals and business leaders.
Ability and willingness to thin critically and solve ‚Äúout-of-the-box‚Äù problems independently.
Creativity in engineering processes from both a controls and efficiency perspective.
Maturity in internal/external communication and time management.
Desirable: Exposure to database design principles, SAS or another programming language for high-volume data handling.
Desirable: CPA license or CPA candidacy; CFA or other similar pursuits also welcomed
The Financial and Data Analyst Role
As a financial and data analyst at Equity Methods, you will have an immediate opportunity to begin applying the sills you acquire in training to client wor. You will then gain exposure to client data processes, engagement structures, project deliverables, and how we engineer well-controlled algorithms to reduce ris and drive automation. As your career progresses, you will begin interacting with clients, mastering the theory behind our reporting areas, leading reengineering efforts, supporting new client implementations, and more.
More specific roles and responsibilities include:
Supporting ongoing financial reporting engagements, by learning the inner worings of client processes, what purposes they serve, and how they address client needs.
Performing budgeting/forecasting and scenario modeling to assist in clients‚Äô external guidance and internal business decisions.
Preparing flux analysis dashboard to explain compensation cost trend and various types of variances.
Preparing presentation and audit materials for client delivery meetings and external audit review sessions.
Developing programming sills. You‚Äôll complete assigned exercises and engage in self-directed practice to develop the sills necessary to understand and build processes in our technology environment.
Designing, implementing, documenting, and troubleshooting processes in order to proactively manage ris and inject thoughtful control measures to ensure adherence with plan specifications and client‚Äôs needs.
Support in various practice initiatives related to service innovation, ris management, process reengineering, and industry thought leadership research.
Financial and data analysts will be supported by leaders of the practice in an effort to train and develop sills related to engagement management early in their careers.
Can start remotely due to COVID-19</t>
  </si>
  <si>
    <t>Job Description
Transportation Systems Analyst
Do you enjoy creating solutions to complex problems? Are you excited tacling transportation issues? Are you energized leveraging your creativity to solve real world challenges for an established business with explosive growth? Come wor with smart, enthusiastic team members and help us build our transportation systems capabilities.
Description:
The Transportation Systems Analyst will wor closely with the Director of Transportation and the Finance Department at Desert Choice Transportation to supply business intelligence information to operate the company more effectively.
Responsibilities
¬∑ Maintain and update all inhouse tracing systems
¬∑ Create analytical reporting to management for vehicles, routes, and student attendance on a regular basis.
¬∑ Audit and monitor each route for efficiency and update accordingly.
¬∑ Communicate with Lead Drivers and drivers with any updates to the routes or changes in student information.
¬∑ Maintain student attendance tracing through available systems.
¬∑ Monitor inventory of safety supplies, distribution to buses/drivers and reorder needed supplies.
¬∑ Create and maintain reporting process to Accounting for invoicing on a semi-monthly basis.
¬∑ Collect and forward all Purchase Orders to Accounting.
¬∑ Assist Transportation Manager with Field Trip requests and assignment to drivers.
¬∑ Maintain a reporting system for field trips with Accounting for invoicing.
¬∑ Maintain Fleet Schedule
Communicate with team members including Transportation Manager, Lead Drivers and Finance Dept to ensure an open level of communication on all accounts and procurement opportunities
Maintain accurate records/information on current clients and staffing needs to ensure efficient response to any inquiries
Monitor and update RFP information accordingly, including, but not limited to, reviewing specifications, creating template information, and producing responses to proposals
Support the Director of Transportation to maintain vehicle compliance and maintenance records
Develop and maintain a repository for all contracts, purchase orders, billing reports and vehicle information allowing access to ey individuals.
¬∑ Provide weely/monthly status reports for upper management regarding procurement activity/clients/prospects/leads
Position Requirements
Bachelor‚Äôs degree or 3 plus years of experience in Supply Chain, Logistics, or Transportation[DS1] .
Prior experience woring with tracing systems, including tracing and analyzing metrics and building reports
Expertise in project management with measurable results
Experience with ongoing communication with all levels of school district administration
Strong oral and written communication sills
Proficient in computer applications, including but not limited to, MS Word, Adobe Writer, Excel, and Power Point
nowledge, Sills &amp; Abilities
nowledge of account management/new business growth metrics techniques
Evidence of strong relationship management at all levels of the organization
Strong communication and interpersonal sills; proven ability to act as a business partner and manage multiple assignments and projects
Desert Choice Transport LLC is an Equal Opportunity Employer. Applicants must be presently eligible to wor in the United States.
[DS1]</t>
  </si>
  <si>
    <t>We create great places and the connections that get people and goods moving-whether by car, bus, train, plane, or their own two feet. Woring within the context of the communities we serve, we provide planning, engineering, and infrastructure management services that fit the needs of our clients and improve the overall transportation experience. Join our team and help us eep communities connected.
Your Opportunity
An opportunity is available for a Junior Civil Engineer, Civil Engineer-in-Training (EIT) or a GIS data analyst to join our Infrastructure Management and Pavement Engineering (IMPE) team in Phoenix, AZ. We are looing to fill this position as soon as the right candidate is found. This position may involve field wor and travelling within the US. Specialized training will be provided to the successful applicant. To be considered for this opportunity, applicants must have a bachelor's degree from an accredited post-secondary institution majoring in a civil/transportation engineering program, GIS or a related field.
With a big company comes big opportunities! Joining Stantec's IMPE team will allow the successful candidate to experience a wide range of office and field learning opportunities in the transportation engineering practice.
Your ey Responsibilities
Assist with report writing and conduct literature reviews.
Assist Project Managers, with data analysis, Quality Control/Assurance of pavement performance data.
Collect pavement investigation information, pavement performance data, material sampling, and other field activities.
Organize and manage field and spatial data to ensure quality and consistency.
Analyze pavement investigation information, pavement performance data, material sampling, and climatic data.
eep detailed project records and be responsible for organizing your wor in the office and field.
Your Capabilities and Credentials
GIS nowledge and hands-on experience is essential for this job.
As the successful candidate, you have a sound technical infrastructure (roadways and geotechnical) bacground and are willing to tae on a diversity of tass which may include both field and office wor.
An understanding of transportation engineering, and more specifically pavement materials and pavement assessment procedures, would be an asset alongside previous experience with geotechnical investigations and/or pavement data collection.
Pavement Management System (PMS) experience is desirable but not a must.
Strong communication sills, both written and verbal, along with excellent interpersonal abilities.
Be able to demonstrate a strong woring proficiency with the Windows operating system and Microsoft Office products.
Education and Experience
Bachelor's degree or equivalent in Civil Engineering or related field
Licensed Professional Engineer a plus. Minimum of 2-3 years of experience.
Position will primarily wor in an office setting; may require some field wor.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 and mae an impact on the world around us. Join us and redefine your personal best.
Job: Civil Engineer
Primary Location: United States-Arizona-Chandler
Employee Status: Regular
Job Level: Individual Contributor
Travel: Yes, 20 % of the Time
Schedule: Full-time
Req ID: 200000D0</t>
  </si>
  <si>
    <t>While we?ve been named a ?best place to wor,? our proudest accomplishment comes from serving nearly 17 million AAA members. Through our dedication, growth and our people, you will build AAA members for life by fulfilling our promise to be there when they need us!
As the IT Data Protection Analyst, you?ll have the unique opportunity to build, modify and maintain functional and non-functional requirements for system improvements, upgrades and new functionality. (Non-functional requirements are system requirements related to the hardware/software environment in which the application will operate, but are not part of the actual business function(s) performed by the application.) You?ll analyze systems to determine root cause of problems and builds system wor flow. You will partner with and provides support to project staeholders throughout the SDLC in understanding and clarifying the requirements under examination.
With this role, you?ll have the ability to:
Learn business strategies, IT strategies and relevant standards.
Assist in clarifying business requirements/needs and documents the same.
Documentation and recommendations reviewed by manager or higher level analyst.
Wor closely with customers, business analysts, and team members to understand business requirements that drive the analysis and design of quality technical solutions.
Participate in requirements sessions and wal-throughs.
Involved in the ongoing routine aspects of a systems life cycle for small projects or pieces of larger projects.
Assist with test planning (in partnership with QA Lead), maintenance and support for simple application software.
We?d love to hear from you have:
The ability to trace given transactions through a small to moderate system and document how systems and overlapping processes interact
Preferred
Ability to create non-functional requirements and translate business requirements into non-functional requirements
Solid grasp of developing, quality assurance and integration methodologies
Understanding of industry practices and CSAA IG policies and procedures
Required Education, Experience, Licenses &amp; Certifications
Bachelor?s degree in related area (Computer Science, Information Systems, or related technical discipline) or an equivalent combination of education and experience
0 ? 2 years System documentation experience and/or technical writing
CSAA Insurance Group Offers Many Benefits, Including:
Medical, dental, vision, disability and life insurance coverage.
Employee assistance, healthy pregnancy and wellness programs.
Paid time off, plus nine paid holidays and 24 hours of volunteer time off.
401() plus company matching up to 6% and a cash balance pension program.
Tuition reimbursement, self-service training and career development opportunities.
Be part of a community that wors
At CSAA Insurance Group, we tae pride in our values-based culture. Helping our employees lead enriched lives and satisfying careers is how we wor. Our employees appreciate the integrity and inclusion that is evident throughout our everyday interactions. We respect the diverse range of perspectives, bacgrounds and cultures of our teams, and join together when it comes to helping our members, community or one another.
Headquartered in Walnut Cree, California, our community also wors in Arizona, Colorado, Nevada, New Jersey and Olahoma. Learn more about us at CSAA-Insurance.aaa.com/careers
Let?s wor together
Please submit your application to be considered. We communicate via email, so please chec your inbox to ensure you don?t miss important updates from us. Questions? Please email us.
We are an equal opportunity employer and value diversity at our company. We do not discriminate on the basis of race, religion, color, national origin, gender, sexual orientation, age, marital status, veteran status, or disability status.
MUST HAVE AUTHORIZATION TO WOR INDEFINITELY IN THE US
#LI-BA1</t>
  </si>
  <si>
    <t>Business Intelligence - Data Analyst
Job Details
Level
Experienced
Job Location
Tempe Main - Tempe, AZ
Position Type
Full Time
Education Level
Bachelor's Degree
Description
Inspiring hope. Empowering transformation from HOPE to HEALTH through COMPASSION, EFFORT and OWNERSHIP.
That‚Äôs what we do here at Crisis Response Networ.
Join CRN!
We are looing for the "best-of-the-best" to support our expanding business. We are seeing a startup/agile minded Business Intelligence Data Analyst who is passionate about changing the world positively by transforming data into actionable, decision-based information.
Your position will be instrumental in developing and expanding our Business Intelligence, Analytics, and Reporting capabilities. From delivering standard, custom and ad-hoc reporting while refining automation, creating Business Intelligence dashboards, and deep dive data mining to evolving our analytical platform powering our business, customer integrity and growth.
This is both a "ground up" and "reboot" position, so it‚Äôs a unique combination of a startup and mature evolving business position. To thrive in this role you need to be entrepreneurial, a self-starter, great at woring with others and leading by example leveraging best practice processes, framewors and outside-the-box solutions that enable our rapid growth and culture.
The right candidate will have the opportunity to wor in a super exciting environment with a great team of technologists experiencing accelerated growth. A strategic, critical thiner with a strong focus on data quality management principals with continuous improvement.
Our organization has got plenty of room for you to be creative, solve impossible challenges, try new technologies and have an impact. And‚Ä¶that's just the start... the possibilities are endless! Sound Exciting! CRN is looing for you..!
About You
Confident not arrogant
Curious; humble, hungry and hunting
Grasp new concepts quicly, an innovator, constantly striving for excellence
Detail-oriented; challenging the status quo
Exceptionally strong communicator, listener, and collaborator
Strong desire to wor within a fast-paced, constantly ambitious, startup environment
Team-player, yet fully capable of woring independently
Accountable, ability to manage time effectively ‚Äì delivering on commitments
Quality and excellence-driven; tae pride in your wor always be raising the bar
In this role you will:
Wor with CRN Lines of Business leaders, staeholders and consumers to understand and deliver data, analysis and reporting needs RIGHT THE FIRST TIME
Tae ownership over data quality and integrity across all CRN Lines of Business including data sourcing, scrubbing and analysis
Collect and analyze data for validity and accuracy in the preparation of assigned reports
Identify, mae recommendations and resolve identified anomalies in data reports
Utilize department/company software to prepare moderate to complex data queries
Create and deliver daily, weely, monthly and adhoc analytic reports to a variety of internal and external staeholders
Identify data and reporting challenges; develop and execute improvements
Help define how data will be stored, consumed, integrated, and managed by different data entities. This includes but is not limited to Excel, database (transactional, data marts, data warehouse, and data laes)
Define and develop procedures; design and develop ETL processes and data storage strategy necessary to support CRN reporting and analytic applications
Education
Bachelor's degree and 3 plus years of experience or
High school diploma / GED and 5 plus years of experience
Desired Experience / Sill / nowledge
3+ years Business Intelligence, Data Analysis, Data Quality and Reporting experience
Woring with business partners to determine reporting/data/visualization requirements
Proven experience providing data dictionary/metadata documentation
Proven experience creating and analyzing reports
Strong data sills - must be comfortable analyzing large quantities of data to create aggregated summaries, develop models, and extract insights to identify data patterns
Strong data management and relational database design sills - familiarity with data formats, table joins, building and executing complex queries and procedure automation
Expert SQL nowledge - Stored Procedures, Query Structure and Optimization, Views
Expert experience with MSBI Stac (SSRS/SSIS/SSAS)
Strong experience in ETL design and tuning
Advanced MS Excel nowledge - Looups, Macros, Pivots, VBA Functions
Proficiency with IBM Cognos Analytics (report creation, administration and scheduling)
Proficiency with Tableau (dashboard development, Tableau Server, destop
Nice to Have Experience / Sill / nowledge
Programming / Scripting Languages - Python / R
Data Visualization Tools - Looer, Qli
Healthcare industry experience / nowledge (claims, electronic health records, etc)
Why join CRN!!
Attitude: Startup ‚Äì entrepreneurial culture; creativity, innovation and accountability
Competitive salary with excellent growth opportunities; we value ourselves in having a team that exudes leadership, challenging itself continuously raising the bar
Awesome Health/Benefits: We offer a suite of benefits including Medical, Dental, Vision, company paid life insurance and 401 options
Paid vacation and Holidays
Training and Development: We utilize Pluralsight for technical sills growth and development
Great Location: We are headquartered in Tempe centrally located near Phoenix and surrounding cities.</t>
  </si>
  <si>
    <t>Crisis Response Networ
3.8</t>
  </si>
  <si>
    <t>Junior Data Analyst
Location: Phoenix, AZ
Duration: 12 Months Contract
Rate: DOE
Visa: US Citizen, Green Cards, TN Visa, H4 EAD, GC EAD
Job Description:
The Data Management Analyst will assist in implementing enterprise data strategy guidelines and associated policies and processes:
Woring independently with considerable latitude, compiles, analyzes and interprets data to mae recommendations
Identifies opportunities to maximize or improve operational efficiency, quality to meet data strategy requirements.
Required Qualifications
2 to 4 years of experience in one or a combination of the following: Business System Analysis, Data Analysis, and Data Consulting
Other Desired Qualifications
Excellent verbal, written, and interpersonal communication sills
nowledge of data related concepts / subjects lie Enterprise Data Lae, Hadoop stac, Analytics / BI Tools, etc.
Basic nowledge of data governance approaches: Metadata, Data Quality, and Data Security
Ability to lead discussion with technology, business and data governance partners
Ability to coordinate completion of multiple tass and meet aggressive time frames
Strong analytical sills with high attention to detail and accuracy
Ability to tae initiative and wor independently with minimal supervision in a structured process environment
Internal Customer service focus with the ability to independently analyze, research, and respond to moderately complex requests
Superior presentation sills using PowerPoint to present analysis to diverse audience
Ability to wor effectively in virtual environment where ey team members and partners are in various time zones and locations
Superior critical thining sills, fast learner, and ability to tae on new challenges as needed</t>
  </si>
  <si>
    <t>RESPONSIBILITIES:
A force client is seeing a Data Analyst for a project in either Chandler AZ, Des Moines IA or San Antonio TX. This resource should be have a strong SQL bacground able to build complex queries. Needs to be able to not only write effective analytic code, but also able to translate those findings into easy to consume technical docs and reports for non-technical end users.
Start your career off on the right foot with one of 'America's Top 500 Companies', as awarded by Forbes. Our client is nown as a place where people feel included, valued, supported and respected. Innovative thining and industry-leading technology allow their associates to thrive and grow in their careers. And with a priority placed on their culture and company principles, their commitment to diversity, ethics and the communities in which they operate is their driving force.
REQUIREMENTS:
5+ years of complex SQL coding experience
Extensive analytical experience using SAS
Creative in solving problems, especially thining outside-the-box to come up with solutions
Has the flexibility to follow team procedures, yet also has the courage to suggest improvements
Is an excellent juggler, especially if you can eep cool under pressure while multi-tasing
Really enjoys woring closely as part of a team and has the people sills to do that well
Wor efficiently against tight deadlines
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</si>
  <si>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The Data Analyst Senior is responsible for providing accurate, complete and meaningful reports and analysis of financial information used for business management and decision maing. The Senior Data Analyst wors closely with Fiber department and/or functional managers to determine report requirements, build reports, and quality test financial results prior to distribution. The Senior Data Analyst also provides support with project management services for large data projects. Essential Job Functions ‚Ä¢ Develops and deploys reporting and analysis that is accurate, complete and properly summarized to aid in management of business and management decision maing. Responsible for extracting and summarizing data from Oracle and other corporate systems. ‚Ä¢ Has expert nowledge of Oracle tables and field usage. Has thorough nowledge of other corporate software, programs and data tools. Assists managers with report design and development. Tests reports and ensures that they perform as expected. ‚Ä¢ Understands flow of data internally and in relation to the General Ledger. ‚Ä¢ Produces weely, monthly, and quarterly trend and activity reports as well as other operational and management reports. Ensures that reports are produced per scheduled timelines for review by functional management teams. ‚Ä¢ Analyzes large amounts of data and investigates and researches anomalies. Wors with department and/or functional teams to correct issues when identified. ‚Ä¢ Wors with IT Business Intelligence team to design, test and deploy MRE reports for general usage. ‚Ä¢ Provides support to management to produce reports and analyze large amounts of data as part of acquisitions or other special projects. ‚Ä¢ Produces ad-hoc reporting as assigned. Education/Certifications ‚Ä¢ Bachelor‚Äôs Degree or equivalent experience in Business, Accounting, Finance or related field Experience/Minimum Requirements ‚Ä¢ Five (5) years Accounting/Finance/Business reporting and analysis experience ‚Ä¢ Experience woring with Accounting/Finance/Business end users Other Sills/Abilities ‚Ä¢ Excellent PC sills -advanced Excel functions ‚Ä¢ Excellent communication and interpersonal sills ‚Ä¢ Ability to summarize large amounts of complex data into management reports ‚Ä¢ nowledge of Oracle and other data analysis and financial software and tools ‚Ä¢ Ability to problem solve to determine root causes of anomalies ‚Ä¢ Understand and write reports using various software and tools ‚Ä¢ Ability to manage multiple projects and priorities ‚Ä¢ Responds well under pressure with deadlines Woring Conditions: Wors in a normal office setting with no exposure to adverse environmental conditions. *** Dear Suppliers, the manager would lie to see the following in the candidates that get submitted to this requisition: - Accounting and Data Analytic bacground - 4+ years of schooling (Accounting will need to be part of this request) Dear suppliers, please read the description carefully. The manager would lie to see candidates that have a Financial Analysis bacground. Must have heavy Excel experience and also have the ability of analyzing data in a quic manner. Must have extensive Excel experience woring with v-looups, formulas, etc.... The supplier bill rate is: 45 an hour. Please do not submit past 45 an hour.</t>
  </si>
  <si>
    <t>ineticom
4.1</t>
  </si>
  <si>
    <t>NEXTGEN GLOBAL RESOURCES, Wavsys, TEsystems</t>
  </si>
  <si>
    <t xml:space="preserve">45-78 </t>
  </si>
  <si>
    <t>Job Description
Card Data Analyst
HIGHLIGHTS
Location: Tempe, AZ
Position Type: Direct Hire
Hourly / Salary: BOE
Residency Status: US Citizen or Green Card Holder ONLY
ONSITE ONLY
Our client is loo for a Card Data Analyst to join their team!
Job Description
The core responsibilities of this position are to conduct the data / reporting analytics for underwriting the ban commercial cards and managing the portfolio efficiently: score card / ris model development to predict commercial card performance; automation enhancement for credit decisioning and execution; proper and timely data reports of portfolio management. ey to this role is the ability to creatively develop dashboard and tools to enhance automation and reporting through leveraging the current baning data and expanding the data sources /analytics, monitor the BCC card portfolio performance timely to mitigate the portfolio credit ris while helping drive card revenue growth.
Qualifications
This individual will apply industry nowledge and subject matter expertise to effectively perform the following:
Provide in-depth credit worthiness assessment on business credit card portfolio through developing score card, ris model and algorithms to predict commercial card performance.
Data analytics and symmetrical review to enhance the automation capability / procedure of our card offer underwriting / portfolio management
Monitor both the business credit card portfolios‚Äô credit improvement /deterioration to tae ris action proactively. Provide meaningful data analytics on card fraud management and timely execution
Wor with all business partners (IT, vendors, Data Analytics Team) to build, maintain card dashboard
Expectations
The role is expected to conduct commercial data daily analytics and is expected to operate independently within the oversight of the Card Product Analytics Directors.
Data management, commercial card credit analysis and excellent communication sills are required to be successful in this role.
This individual will also need to develop strong internal relationships and wor closely in partnership with IT, Data Analytics, Credit Administration, Card Product, and Payment Operation.
The right individual will have both influence and exposure to the Credit and Payment Leadership Team.
The position requires deep expertise in data analytics of commercial loan portfolio management, particularly over small business credit card portfolios.
Experience in underwriting / managing business credit card portfolio is a plus.
Understanding the venture capital / start up ecosystem is a plus.
BS/BA Degree in Finance, Accounting, Statistics, Math or Economics with 3+ year direct wor experience in data analytics on commercial card portfolio.
Demonstrated expertise in commercial credit data management and reporting are required. Master‚Äô s degree is a plus.
Prefer deep experience on data management in deferent data systems, especially commercial card systems (FD, TSYS, etc.)
Demonstrated proficiency woring with computers and Microsoft Office applications (specifically, Outloo, Excel, Visio, Word, and PowerPoint).
"We are GTN ‚Äì The Go To Networ"</t>
  </si>
  <si>
    <t>MATRIX Resources, The Insource Group, TEsystems</t>
  </si>
  <si>
    <t>AOC Solutions is seeing a IT Data Analyst with a TS/SCI with Poly, to join our Federal Solutions team. The location for the position is Reston, VA.
The successful IT Data Analyst will provide support to the Steering Committee and Integrated Product Teams that are comprised of senior level agency officials from the various organizations including CFO, CIO, Human Resources, Logistics, Security, and Facilities.
This support includes:
Assisting the Steering Committee and Woring Groups with organizational governance activities
Supporting organizations in the development and issuance of Business Cases, including the coordination of approvals
Accurately maintaining the agency‚Äôs IT Portfolio Repository
Providing Program Management oversight for business case development and submissions
Directly contributing to efforts in several ey areas, including cost management/avoidance, schedule estimation and tracing, contract performance management, ris management, requirements analysis, and quality assurance activities
Performing tass that ensure the most efficient and cost-effective execution of contract support activities.
Woring with silled technical resources and report on the technical progress, issues, and problem areas, in addition to writing/reviewing technical documents
Establishing/maintaining/implementing processes, standard operating procedures (SOPs) and wor instructions; developing and coordinating policies for Government approval and issuance
Position Requirements:
Bachelors of Science degree from an accredited university with a minimum of 5 years‚Äô experience in the Intelligence Community; preferably in contracts, program management, or finance role.
Proficiency in Microsoft Office Suite (Word, Excel, PowerPoint, Outloo), Microsoft SharePoint, Project, and SharePoint.
Experience with Service Request/Trouble Ticeting system applications (i.e. Seibel, Service Now)
In-depth nowledge of Program Management processes and procedures
nowledge of systems engineering, software development lifecycle, configuration management and contracting processes
Ability to use and evaluate processes/procedures; ability to identify areas for improvement
Broad nowledge of IT infrastructure and Business Systems
EOE M/F/D/V
NOTE: This job description is not intended to be all-inclusive. Employee may perform other related duties as negotiated to meet the ongoing needs of the organization.</t>
  </si>
  <si>
    <t>Job DescriptionCOMPANY SUMMARY:Alimentation Couche-Tard Inc. ("Couche-Tard") operates a worldwide networ of 16,000 stores across North America, Europe, and Asia and employs more than 120,000 people globally. Alimentation Couche-Tard brands include Circle-, Mac's, and Ingo and generated revenues of 51 billion in the fiscal year ending April 2018.In Fortune's 2018 Global Fortune 500 listing, the magazine raned Couche-Tard #299.JOB SUMMARY:The Senior Analyst, Global Data Governance &amp; Strategy will support the Director / Manager, Global Data Governance &amp; Strategy with enacting Circle 's enterprise-wide data governance, policies, standards, strategy, and execution within the Global Analytics &amp; Insights division. The Senior Analyst will wor through specific Data Governance and Analytics initiatives and perform tactical assessments of the quality of data obtained and provided to the broader organization. The Senior Analyst will support the administration of the Data Governance Council actions, at the direction of the Director / Manager and wor with Data Stewards at our Global offices. The Sr. Analyst is also responsible for communicating and supporting ey upstream governance activities, while primarily interfacing with the Global Technology and Finance organizations, with respect to data quality improvement. The Sr. Analyst will utilize strong analytical and problem-solving sills to identify and resolve data integrity opportunities across multiple systems and platforms, creating methods for monitoring data, and providing guidance on streamlining data management.RESPONSIBILITIES/ACCOUNTABILITIES:The candidate will support the development and implementation of data standards, ensuring metadata is captured correctly, and wor closely with business units in maintaining and enhancing master data.* Supports the Global Head and Directors / Managers of Global Data Governance &amp; Strategic with maintaining, communicating, and enforcing Data Governance policies, processes, and procedures* Assists with data impact analysis and data quality initiatives within Global Analytics &amp; Insights* Supports team to ensure effective internal controls by monitoring metrics and data, while driving performance through improvement initiatives* Wors closely with the Global Technology and Finance organizations, including the business Data Stewards, to assess/communicate data and technology changes* Understand the upstream and downstream data impact and participate in the development and implementation of control structures and business rules used to govern data transformations* Ensures data element lineage and business/technical metadata is well documented* Assist with efforts to monitor compliance with established standards and metrics* Aid in the development of the business data dictionary across all functions* Creation and production support of data quality scorecards, data quality audits, and assess results* Supports business team with monitoring the actions of Data Stewards within the various business units* Implements corrective actions to resolve data quality problems at the direction of team leadership* Supports Global Head and Director / Manager in consolidation of domain-level data quality metrics for consumption at the Data Governance Organization (DGO) and Data Governance Council (DGC) levels* Communicates and reviews findings with senior team members* Participates in all ey meetings, documents minutes, and action items* Creates and maintains appropriate documentation / operating procedures for all process wor* Other duties as assignedNOWLEDGE, SILLS AND OTHER QUALIFICATIONS REQUIRED:* 3-5 years of experience with Data Governance and/or Information Management disciplines* nowledge of data structures, systems, and BI tools related to data management* Strong Microsoft Excel sills required, including the ability to create and utilize v-looups, pivot tables, and other complex formulas* Self-manage, while consistently exercising good judgment and professionalism* Appropriately manage confidential departmental and corporate information* Ability to wor in a fast-paced environment, while managing multiple projects and personnel simultaneously* Experience with prioritizing conflicting duties and maintaining timeline integrity for projects and tass* Participate in implementing innovative ideas, projects, and business solutions* Clear understanding of change management, including participation in the development or implementation of solutions which require comprehensive shifts in operational practices* Anticipate situations, tools needed, and potential obstacles through critical thining* Ability to gather process information and mae recommendations based on data findings* Produce high quality wor products, with consistency, accuracy, and completeness* Listen effectively, process information, as appropriate questions for clarification and execute tass accordinglyEDUCATION/TRAINING REQUIRED:* Bachelor's Degree in business, technology, engineering or a related field* Effectively communicate in English, in both written and oral forms* Effective collaborator across all functions with ability to resolve all situations in a professional mannerCircle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 below to review information about our company's use of the federal E-Verify program to chec wor eligibility:In EnglishIn Spanish</t>
  </si>
  <si>
    <t>Wor experience as a√Çdata√Çanalyst√Çor in related field.
Ability to wor with staeholders to gather requirements.
Ability to analyze existing tools and√Çdatabases and provide software solution recommendations.
Ability to translate business requirements into technical.
High-level experience in methodologies and processes for managing large scale√Çdatabases.
Demonstrated experience in handling large√Çdata√Çsets and relational√Çdatabases.
Understanding of addressing and metadata standards.
Experience in ETL tools and EDW concepts preferably SSIS.
Well versed in SQL and PLSQL queries.Oracle and SQL Server.
Experience in enterprise reporting.
Experience in Baning and Finance domain.
High-level written and verbal communication sills.</t>
  </si>
  <si>
    <t>Blue Cross Blue Shield of Arizona is a local, independent Blue Cross Blue Shield Association and a not-for-profit health insurance company headquartered in Phoenix. Founded in 1939, the company has more than 1,400 dedicated employees throughout its Phoenix, Tucson, Chandler and Flagstaff offices. Providing health insurance products, services and networs to more than 1 million Arizonans, Blue Cross Blue Shield of Arizona offers various health plans for individuals, families, and small and large businesses. Blue Cross Blue Shield of Arizona also offers Medicare supplement plans to individuals over age 65.
Blue Cross Blue Shield of Arizona helps to fulfill its mission of improving the quality of life of Arizonans by delivering a variety of health insurance products and services to meet the diverse needs of individuals, families, and small and large businesses as well as providing information and tools to help individuals mae better health decisions.
Analyze and evaluate data on group business with the goal to maximize enrollment growth and profitability. Specialty tass include financial reports, technical report writing, maintaining records, analyzing data and developing budget forecasts.
Provide and analyze profitability information by sub categories
Provide and analyze renewal rate information
Provide and analyze bid/RFP rate information
Provide projected premium, claim expense, operating expense and gain information
Analyze group rating factors
Assist group underwriters as needed
Demonstrates ability to research, investigate, analyze, reconcile, and evaluate data
Demonstrate independent decision maing and perform essential functions with minimal supervision
Applies nowledge of general business practices, collection procedures, and applicable computer system
Performs all other duties as assigned
For level II: Demonstrate mastery of requirements above. Generally, this would require at least two years at level I or equivalent experience
The position requires a full-time wor schedule. Full-time is defined as woring at least 40 hours per wee, plus any additional hours as requested or as needed to meet business requirements.
BCBSAZ does not discriminate in hiring or employment on the basis of race, ethnicity, color, religion, sex, sexual orientation, gender identity, national origin, age, disability, protected veteran status or any other protected group.
REQUIRED QUALIFICATIONS
Required Wor Experience
Level 1
Level 2
3 years
5 years
Experience in underwriting, actuarial, statistics, accounting or finance field
Required Education
Bachelor's Degree in mathematics, statistics, accounting, business, or related field of study. (Applies to All Levels)
Required Licenses
N/A
Required Certifications
N/A
PREFERRED QUALIFICATIONS
Preferred Wor Experience
Level 1
Level 2
5 years
7 years
Experience in underwriting, actuarial, statistics, accounting or finance field
1 year
2 years
Project management experience
1 year
3 years
Experience as a group health underwriter or actuarial analyst
1 year
3 years
Experience in a healthcare field
Preferred Education
Masters Degree in accounting, business, mathematics, statistics, or related field of study. (Applies to All Levels)
Preferred Licenses
Active, current, and unrestricted AZ Department of Insurance Life &amp; Health Insurance License
Preferred Certifications
N/A
REQUIRED COMPETENCIES
Required Job Sills
Intermediate PC proficiency (all levels)
Intermediate to Advanced proficiency in Excel, Word, and Access software and programming
Intermediate sill in database, spreadsheet, business intelligence, statistical, and data cubing software
Required Professional Competencies (Applies to All Levels)
Ability to define problems, collect data, establish facts, and draw valid conclusions
Flexibility and willingness to adjust to shifting demands/priorities
Recognize strategic opportunities and use data to mae timely and sound decisions
Superior analytical sills
Strong and effective written, verbal and presentation sills with the ability to collaborate with team members and business staeholders at all levels of the organization
Technical ability to resolve complex business issues
Required Leadership Experience and Competencies (Applies to All Levels)
Act with diplomacy and sensitivity with our customers and internal departments
Maintain confidentiality and privacy
Establish, contribute and maintain a positive and productive wor environment
PREFERRED COMPETENCIES
Preferred Job Sills (Applies to All Levels)
Advanced PC proficiency
Advanced proficiency in Excel, Word, and Access software and programming
Advanced sill in database, spreadsheet, business intelligence, statistical, and data cubing software
Preferred Professional Competencies (Applies to All Levels)
Expertise with SAS, Tableau, Business Objects or other graphical business intelligence tools
nowledge of group health care funding arrangements and rating
Project management sill needed to create timelines, trac deliverables and progress, resolve issues, and communicate project status
Preferred Leadership Experience and Competencies (Applies to All Levels)
N/A</t>
  </si>
  <si>
    <t>Overview
Position : Data Governance Analyst
Location : Scottsdale, AZ
Duration : 18 Months
Top Three Sills:
1. Driving Data Governance for the program
2. Data Validation and Business Rules
3. Analysis/Data Quality
Job Description:
A data governance analyst performs a variety of tass related to governance policies, process and standards. A data governance analyst will be responsible for data definitions, root cause analysis of data issues, reference data management, and mitigation of downstream impacts associated with a project/program. A data governance analyst will approve data exceptions and data quality metrics.
Required Experience/Sills
1. Experience with Insurance or Financial Services preferred
2. Woring with business decision maing models
3. Data centric with a passion toward data including, data quality issue resolution, defining business definitions, enforcement of data governance policies, process, and standards, and experience woring with multiple partners to ensure data quality
4. Data Governance ‚Äì Acted as a data governance professional, data steward, data custodian, or other data role
5. Data Analysis ‚Äì Experience as data analyst in one of the following situations:
a. Analytically Intensive ‚Äì Intended to confirm the common understanding of the data.
b. Operationally Data Intensive ‚Äì Intended to approve authoritative data sources that are essential to core transactional processing
c. Data Integration Intensive ‚Äì Intended to confirm the common understanding data being integrated and mitigate downstream impacts
1. Taxonomy ‚Äì Term definitions, hierarchy and metadata
2. Communication ‚Äì Facilitator, influencing, negotiation and building partnerships between teams or business units.
3. Experience with different applications to effectively present the findings whether it is through use of charts, graphs or specialized tools.
4. 5+ years in data governance analysis with experience listed above. Above plus demonstrated leadership, communication and influencing sills relative to program and organizational level efforts.</t>
  </si>
  <si>
    <t>Project Regulatory/Ris Data Analyst</t>
  </si>
  <si>
    <t>Project Regulatory/Ris Data Analyst
Apply Now
Requisition # 10035999-WD
Job Type Day
Location Tempe, ARIZONA
Date Posted 06/16/2020
Your potential. Your opportunity.
Description
Do you want your voice heard and your actions to count?
Discover your opportunity with Mitsubishi UFJ Financial Group (MUFG), the 5th largest financial group in the world (as raned by S&amp;P Global, April 2018). In the Americas, we‚Äôre 13,000 colleagues, striving to mae a difference for every client, organization, and community we serve. We stand for our values, developing positive relationships built on integrity and respect. It‚Äôs part of our culture to put people first, listen to new and diverse ideas and collaborate toward greater innovation, speed and agility. We‚Äôre a team that accepts responsibility for the future by asing the tough questions and owning the solutions. Join MUFG and be empowered to mae your voice heard and your actions count.
Project Regulatory/Ris Data Analyst
Job Summary
Within the RSS Project Business Analyst Center Of Excellence is a team of data analysts specialized in hands-on data management and delivery, providing a shared facility, leadership, standard methodologies, research, and support for Ris and Regulatory Reporting initiatives where data management is centric or a critical component.
The team is responsible for delivering data solutions specific to individual initiatives while building toward the Target State of Data Strategy at MUFG. All Analysts on this team are encouraged to demonstrate solid understanding of the mid/long-term goals of the organization, internal and external partners, and understanding of the Transformation Programs. With these in mind, the analysts apply efficient and results-oriented data practices in performing daily tass such as identifying proper (Golden Source) data sets for consumption, accumulating data assets, and enforcing data reliability, consistency and standardization practices.
This position will also support management in defining organization‚Äôs Target Operating Model and perform tass supporting the maturation of the team‚Äôs capabilities and capacities outside of data management tass.
Responsibilities
Serve as a data SME
Provide data management services by woring independently or as a part of a cross-organizational project team to implement solutions through automation and process re-engineering
Partner with Project Manager, Business Analysts, LOB Leads and Operations and Technology partners to collaborate at each phase of the project life cycle
Partner with other teams within the C Central Data Office organization, Enterprise Architecture, or the Transformation Program to learn and enforce the latest standards through hands-on project execution.
Turn concepts into daily practices and then provide feedbac to continue evolving the standards and guidelines
Understand business and data requirements by woring closely with requirement owners and their representatives (Business Analysts)
Create data requirement documentation (DRD) to promote consistent standards for structuring and documenting requirements, using standard templates with appropriate data domains, granularity, terminology, definitions and taxonomy
Use appropriate information to diagnose problems, identify possible solutions and collaborate with impacted groups to drive decisions
Perform data management standard methodologies including but not limited to data sourcing, data profiling, defining data quality monitoring needs and corresponding rules, BIM/SOF-mappings, LOV mappings, enterprise data normalization, data validation, and produce required documents to support the wor to be accomplished
Provide advice and oversight to ensure ey data design decisions are aligned to the overall data strategy
Collaborate and effectively communicate between all parties involved to build strong woring relationships and maximize the efficiency of project execution
Validate that the final result meets the customer and business requirements
Qualifications
3 to 5 years of Ris and/or Regulatory Reporting experience
3 to 5 years of project experience as an analyst
Minimum of 3 years hands-on experience in various data management practices including
Data Analytics
Data Normalization
Root Cause Analysis
Sophisticated SQL capability
Database Analysis Tools ‚Äì Toad, SAS, MS Access
Sophisticated Excel sills
Minimum of three years data requirements documentation including:
data flow diagrams
data profiling
data sourcing
data reconciliation
data validation
Metadata management tools ‚Äì Collibra and Analytix preferred
Reporting tools experience ‚Äì Axiom, Tableau, Wdata/Wdes, OFSAA/OBIEE
Experience in logical/physical data modeling and coding to implement data sourcing and integration is a big plus
The above statements are intended to describe the general nature and level of wor being performed. They are not intended to be construed as an exhaustive list of all responsibilities duties and sills required of personnel so classified.
We are proud to be an Equal Opportunity / Affirmative Action Employer and committed to leveraging the diverse bacgrounds, perspectives, and experience of our worforce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ban's policy to only inquire into a candidate's criminal history after an offer has been made. Federal law prohibits bans from employing individuals who have been convicted of, or received a pretrial diversion for, certain offenses.
Job Project Management
Primary Location Tempe, Arizona
Shift Day
Schedule Full Time
Apply Now</t>
  </si>
  <si>
    <t>Mareting Data Analyst Coordinator</t>
  </si>
  <si>
    <t>TAILWIND, a division of Audacious Studios is looing for a Junior Mareting Data Analyst.
Junior Mareting Data Analysts wor as a bridge between the Business Intelligence and Digital Media Planning teams at Tailwind. They focus on analysis that drives results and help Tailwinds media analysts and clients collect, structure, store and visualize data in a way that speas to people. Going beyond reporting, they thrive on exploring new technologies, educating their peers, and preparing for the AI driven transformation that is facing the mareting ecosystem through the cultivation of deep industry nowledge and technical insight.
THE MAIN RESPONSIBILITIES OF THE POSITION INCLUDE:
Collecting, cleaning, transforming, visualizing, and reporting on ongoing advertising campaign performance using Excel, Google Bigquery, and Google Data Studio.
Developing scalable systems and models for lead generation initiatives.
Educating the Tailwind media team to drive organization-wide analytics and statistical competency.
Woring with the Tailwind media team to build, launch, analyze, optimize, and report on digital advertising campaigns.
Creating, auditing, and advising on Google Analytics &amp; paid media publisher (Google Ads, Bing Ads, Faceboo Ads, etc.) analytics tracing based on Tailwind client initiatives.
Ensuring new and established processes comply with new and recent data protection and privacy laws.
Other Responsibilities may include:
Speaing to clients.
Managing digital media campaigns and budgeting processes.
Auditing and refining budget documents to ensure consistency, accuracy, and understandability.
Educating clients on ad platforms, best practices, and upcoming technologies, as well as current and upcoming data protection laws.
Presenting insights to a large crowd.
TECHNICAL SILLS, EXPERIENCE, NOWLEDGE AND COMPETENCIES REQUIRED::
Mastery of Google Sheets and other capabilities within the Google Suite (Slides, Docs and Gmail)
Advanced Microsoft Excel Proficiency (Vlooup, Sumif, etc)
Basic SQL sills
Basic data modeling proficiency (Basic Joins, best practices)
Statistical nowledge
Basic stats required
Experimental nowledge (basic)
High school diploma. Bachelors degree (B.A) from a four-year university strongly preferred (business/mareting concentration a plus)
Strong desire and enthusiasm to learn and be a self-starter
A deep interest in data/analytics
Willingness to clean bathrooms - metaphorically
Attention to detail and a strong eye for proper grammar and spelling
Excellent time management sills and ability to prioritize multiple competing projects
Proven organizational sills
Critical thining sills; both strategic and analytical
BONUS POINTS
Data Visualization experience (Data studio/Tableau/ Looer, etc)
Basic HTML/Javascript
Git/Source Control
Python analytics stac (Python, numpy, pandas, Jupyter noteboos)
Bigquery/Google cloud analytics experience
Google Analytics experience
Familiarity of SEM, digital mareting platforms, and technologies including but not limited to; search (paid and organic), display, social media, emailetc.
Google Tag Manager/Publisher tracing implementation
ABOUT US
Tailwind is a vibrant, fun-loving, and fast-paced place to wor. If youre a self-starter who wors well with autonomy and wants the opportunity to impact positive change in your worplace, youll excel here. We promise that as a member of our team, youll have variety, learn amazing things, and be part of a real team.Were proud of our culture, our process, and our clients. We wor hard to mae sure everyone we hire will be, too.
Is our team the right place for you? If this sounds lie a fit, we cant wait to meet you.
READY TO APPLY?
Attach a cover letter and a tailored resume to your application and apply online.</t>
  </si>
  <si>
    <t>TransPerfect Is More Than Just a Job‚Ä¶
Our greatest asset is our people, and nothing is more important to us than ensuring that everyone nows that. Each of our 90+ offices has its own individual identity, and each also has its own unique rewards.
Locations:
US-Tempe, AZ (1725 Greentree)</t>
  </si>
  <si>
    <t>Job Description
The Medicaid Senior Analyst - Client Data will be a ey contact for Medicaid Encounter, Response file, and system enhancements and testing within the Encounter Management System. The Senior Analyst - will assist their department peers and managers in enhancing current business processes.
Other duties include:
‚Ä¢ Assisting with the configuration and testing of Encounter Files
‚Ä¢ Providing support for and leading projects regarding enhancements or changes to new and existing Encounter processes
‚Ä¢ Writing User Stories and using the tools that surround varied methodology.
The preferred candidate will have:
‚Ä¢ Experience woring with NCPDP Standards (D.0, Post Adjudicated), and State Medicaid Encounter file submissions
‚Ä¢ Above average Microsoft Excel sills
‚Ä¢ Strong problem solving sills with the ability to wor independently
‚Ä¢ Previous experience with SDLC, requirements gathering, business process testing/validation, and UAT
‚Ä¢ Experience or strong ability to wor with SQL, Job submission, database libraries
‚Ä¢ Ability to create screen mocup
‚Ä¢ nowledge of pharmacy claims and adjudication
‚Ä¢ Woring nowledge of Rally or Agile testing
‚Ä¢ Experience in claim file delivery, claim research, or data file transmission
‚Ä¢ Ability to understand complex system functionality
Required Qualifications
2+ years of Pharmacy Benefit Manager (PBM) or Healthcare industry experience
Preferred Qualifications
Strong analytical and problem-solving sills
Bachelor's Degree from four year college or university
AS400 experience
Education
Verifiable High School Diploma or GED required.
Business Overview
Its a new day in health care.
Combining CVS Health and Aetna was a transformative moment for our company and our industry, establishing CVS Health as the nations premier health innovation company. Through our health services, insurance plans and community pharmacists, were pioneering a bold new approach to total health. As a CVS Health colleague, youll be at the center of it all.
At CVS Health, we wor every day to help people on their path to better health. Never has it been more important for us to deliver on our purpose to our valued customers, patients, members, and employees. With a presence in communities across the country, CVS Health colleagues are and will continue to be a critical piece of the countrys health care solution. The health and safety of our employees, patients, customers, and members is our top priority as we face the impact of COVID-19 together. If you would lie to learn about the actions we are taing as a company as we learn more about COVID-19 and its spread, we encourage you to visit our COVID-19 resource center at https://cvshealth.com/covid-19
We offer a diverse wor experience that empowers colleagues for career success. In addition to sill and experience, we also see to attract and retain colleagues whose beliefs and behaviors are in alignment with our core values of collaboration, innovation, caring, integrity and accountability.
CVS Health is an equal opportunity/affirmative action employer. Gender/Ethnicity/Disability/Protected Veteran we highly value and are committed to all forms of diversity in the worplace. We proudly support and encourage people with military experience (active, veterans, reservists and National Guard) as well as military spouses to apply for CVS Health job opportunities. We comply with the laws and regulations set forth in the following EEO is the Law Poster: EEO IS THE LAW and EEO IS THE LAW SUPPLEMENT. Please note that we only accept applications for employment via this site.
We provide reasonable accommodations to qualified individuals with disabilities. If you need to request an accommodation, a qualified interpreter, written information in other formats, translation or other services, please contact our Advice and Counsel Reasonable Accommodations team by emailing Advice and Counsel Reasonable Accommodations team or calling 877-805-9511.
If technical issues are preventing you from applying to a position, contact enexa Helpdes at 1-855-338-5609 or cvshealthsupport@us.ibm.com. For technical issues with the Virtual Job Tryout, contact the Modern Hire Help Des at 1-877-451-1695 or cvs_support@modernhire.com.</t>
  </si>
  <si>
    <t>Woonsocet, RI</t>
  </si>
  <si>
    <t>Responsibilities
Extract and manipulate large amounts of data using SQL, Excel, and visualization analytics software.
Clean and prepare data from primary and secondary sources, integrate data from multiple disparate data sources into reports for internal &amp; external sources.
Consult with clients (internal and external) to understand business requirements and deliver appropriate data science solutions to meet their needs
Present analytical results and data visualizations in a way that is meaningful for business staeholders and provides actionable insights
Develop reports that provide insight &amp; access to ey performance metrics aligned with the strategic goals of the organization and support ey client growth (transform data into usable business intelligence).
Conduct quality control and auditing of various system data to ensure accurate configurations and appropriate use of data.
Perform ad hoc queries and design, prepare and distribute reports.
Wor cross-functionally with Operations and Technology teams to improve data quality and reporting needs moving forward.
Perform comfortably in a fast-paced, deadline-oriented wor environment
Communicate regularly and effectively with all colleagues
Adhere to all business processes while performing tass
Exhibit a very organized approached and superior attention to details
Able to tae on new tass and responsibilities as needed
Perform other wor-related duties as assigned by management
Qualifications
Bachelor‚Äôs degree in computer science, data science, finance, or equivalent wor experience
SQL and advanced Excel experience required.
Prior coding experience a plus
Excellent computer sills including all MS Office applications. (Word, Excel, Outloo, PowerPoint) required
Proficiency with visual analytics software; Microsoft Power BI and Microsoft SQL Server Analysis Services a plus.
Proven analytical, evaluative, and problem-solving abilities
Passionate about sharing your sills and data nowledge with others
Demonstrate a high degree of productivity while handling multiple tass simultaneously
Excellent written, verbal, communication, and research sills a must
Ability to be flexible to adapt and act quicly when urgent matters require it</t>
  </si>
  <si>
    <t>DrugDev , Bracet, Bioclinica</t>
  </si>
  <si>
    <t>Data Analyst - Priceguide
Job Details
Level
Experienced
Job Location
Corporate Headquarters - Plymouth Meeting, PA
Position Type
Full Time
Education Level
Bachelor's degree preferred
Salary Range
Undisclosed
Travel Percentage
25%
Job Shift
Day
Job Category
Undisclosed
Description
POSITION SUMMARY
Provide data analysis services and assistance to healthcare and hospital leadership, coordinate and conduct research and assessment activities that provide data to support and enhance decision-maing and reporting. Assist with healthcare operations lie spend analytics, comparative analytics and technology and maret assessment. Demonstrate and maintain an outstanding record of achievement with regard to quality of wor, professionalism, wor ethic, analysis, resourcefulness, and creativity. Benefit from a healthy wor-life balance while thriving in an innovative culture. Sleep well nowing you are helping achieve a world where safe, high-quality healthcare is accessible to everyone.
ESSENTIAL FUNCTIONS
Reasonable Accommodations Statement
To accomplish this job successfully, an individual must be able to perform, with or without reasonable accommodation, each essential function satisfactorily. Reasonable accommodations may be made to help enable qualified individuals with disabilities to perform the essential functions.
Essential Functions Statements(s)
Analyze large amounts of data: facts, figures, and numbers to find conclusions and actionable recommendations for business groups.
Efficiently communicate complex ideas, learn from others, and adopt standards.
Create and troubleshoot simple to advanced level SQL queries.
Support and wor with cross-functional teams.
Troubleshoot and effectively diagnose and fix problems.
Adhere to ECRI standards and best practices.
Wor independently and within a team when needed.
Participate in team meetings.
Participate in personal growth opportunities.
Provide ongoing support to the leadership within the PriceGuide Service, current clientele
Synthesize information drawn from various ECRI internal databases and external sources to create reports that assist hospitals or healthcare professionals in their decision maing process
Assemble large, complex data sets that meet functional / non-functional business requirements
Assist Sales by supporting custom requests, sample analyses and demonstrations
Participate in presentation of said reports as requested either in person or via webinar
Identify, analyze, and interpret trends or patterns in complex data sets
Filter and ‚Äúclean‚Äù data, review reports and performance indicators to locate and correct data problems
Create and deliver final project deliverables to clients
Wor closely with management to prioritize business and information needs
Wor directly with clients and internal leadership teams to gather and document project requirements
Qualifications
Experience:
1 - 3 years of recent experience with relational SQL and NoSQL databases, such as SQL Server, PostgreSQL, Cassandra and Redis
Proven woring experience as a data analyst
Technical expertise regarding data models and data mining
Analyze large amounts of data: facts, figures, and numbers to find conclusions and actionable recommendations for business groups
Strong analytical sills with the ability to collect, organize, analyze, and disseminate significant amounts of information with attention to detail and accuracy
Adept at queries, report writing and presenting findings
Superior customer service and communication sills
Healthcare experience a plus
Education: Associate or Bachelor‚Äôs degree in Supply Chain, Data Analytics, Business Analytics or related major degree OR Equivalent professional experience
Computer Sills: Proficient with Microsoft Office 2007+, SQL and NoSQL databases
PHYSICAL DEMANDS
N (Not Applicable)
Activity is not applicable to this position.
O (Occasionally)
Position requires this activity up to 33% of the time (0 - 2.5+ hrs/day)
F (Frequently)
Position requires this activity from 33% - 66% of the time (2.5 - 5.5+ hrs/day)
C (Constantly)
Position requires this activity more than 66% of the time (5.5+ hrs/day)
Physical Demands
Stand
N Lift/Carry
Wal
N 10 lbs or less O
Sit
C 11-20 lbs N
Manually Manipulate
C 21-50 lbs N
Grasp
N 51-100 lbs N
Reach Outward
N Over 100 lbs N
Reach Above Shoulder
N
Spea
C Push/Pull
Climb
N 12 lbs or less N
Crawl
N 13-25 lbs N
Squat or neel
N 26-40 lbs N
Bend
N 41-100 lbs N
Other Physical Requirements
Vision (Near)
WOR ENVIRONMENT
Typical Office Environment
Equal Opportunity Employer-Disability and Veteran</t>
  </si>
  <si>
    <t>Position location: Lae Mary, FLorBlue Bell, PA
Position Summary
The Senior Data Analyst drives pharma client analytics solutions for United BioSource Corporation (UBC), supporting many of the world‚Äôs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team‚Äôs area of support.
¬∑ Write and edit SQL code to ensure data is pulled optimally.
Required Qualifications
¬∑ BS in a technical field (BI, Analytics, Data Science, IS, Computer Science, etc).
¬∑ Advanced SQL sills.
¬∑ Advanced dashboard design sills, including 2+ years of experience with a dashboard toolset (Tableau, Qli, Domo, Birst, etc).
¬∑ 2+ years of data analysis experience.
¬∑ Excellent communication and presentation ability.
¬∑ Excellent project management sills.
¬∑ Highly self-motivated.
Preferred Qualifications
¬∑ MS in a Data-related field (BI, Analytics, Data Science, etc).
¬∑ Expert-level SQL sills
¬∑ Expert-level Tableau sills.
¬∑ Advanced R sills.
¬∑ Healthcare (ideally pharma) experience.
¬∑Minimal travel is required (
#LI-SF1</t>
  </si>
  <si>
    <t>Lin Logistics Real Estate (‚ÄúLin‚Äù) is an industrial real estate operating platform owned by The Blacstone Group Inc. Lin currently manages a national portfolio of high-quality, well-located industrial assets totaling over 400 million square feet throughout the U.S.
The Junior Data Analyst is responsible to maintain various data points and attributes within the Lin environment. Additionally, the Junior Data Analyst will update and maintain tenant portal contacts within Yardi and ensure data quality and consistency.
Gather tenant contacts and enter them into Yardi.
Receive requests for tenant portal access and create accounts and invitations.
Maintain consistency of all data points within the environment.
Maintenance of data points and attributes within Yardi including but not limited to contact associations, property attributes, tenant attributes, and employee contact associations.
Bachelor‚Äôs degree in related field or equivalent experience
Previous Real Estate experience preferred
Excellent communication sills required
Ability to multitas and meet deadlines
Advanced Excel nowledge required
SQL experience a plus
EEO Statement
Our company is proud to be an equal opportunity employer. We celebrate diversity and are committed to creating an inclusive environment for all employees. Our employment decisions are based on individual qualifications, job requirements and business needs without regard to race, color, marital status, sex, sexual orientation, gender identity and/or expression, age, religion, disability, citizenship status, national origin, pregnancy, veteran status and or any other legally protected characteristics. We are committed to providing reasonable accommodations, if you need an accommodation to complete the application process, please email employment@liprop.com
#LI-MB1</t>
  </si>
  <si>
    <t>Position Overview:
The Sr. Data Analyst plays a ey role on the Data Informatics/Data Warehouse team to define requirements, understand business needs and worflows, and wor with various business units to provide Data Analysis, Database Bacend Applications Maintenance and Development, Reporting and BI solutions that are needed by the organization.
Essential Functions:
¬∑ Collaborate with staeholders to understand, define, and document business questions needs (metrics, dimensions, charts, and dashboards).
¬∑ Create and collect feedbac on data visualizations (reports/dashboards) to bring insight and answers to business problems/PIs.
¬∑ Serve as primary report writer for all business units.
¬∑ Responsible for recurring monthly, weely, daily, and ad hoc reporting needs.
¬∑ Collect and interpret data from multiple sources, both internal&amp; external.
¬∑ Develop, create, analyze and distribute management reports as required.
Position Requirements:
¬∑ Education: Bachelor‚Äôs degree in business, computer science, statistics, mathematics or related field.
¬∑ License/Certification: N/A
¬∑ Relevant Wor Experience: Minimum of 4-5 years‚Äô experience as a reporting or data analyst, reports writer or similar role with a strong understanding of SQL and data modeling.
¬∑ 4+ years‚Äô experience with ETL, Data Modeling, Data Warehousing and SSAS preferred
¬∑ 4+ years‚Äô experience with contemporary data visualization technology (Power BI, Tableau, Qli Sense, etc.) preferred
¬∑ 4+ years‚Äô experience with Excel preferred
¬∑ Healthcare experience is preferred
¬∑ Sills:
¬∑ Extract data and create reports using tools such as SQL, SSIS, SSRS, Excel, or Access
¬∑ Ability to tell stories using data&amp; visualizations
¬∑ Plan, design and build ETL solutions for the Data Warehouse
¬∑ nowledge of modern trends, tools and approaches to collection and visualization</t>
  </si>
  <si>
    <t>Job Description
Role Overview
Security, energy management, asset protection, and automation efficiencies...these are a few of our favorite things.
STRATIS IoT is actively seeing an experienced and passionate Data Analyst to join its engineering teams who are creating &amp; molding the next generation of smart building technology. Our diverse family is made-up of adventurous, multifaceted individuals who bring what they've learned through various wals of life to improve our products.
As a Data Analyst, you should have at least two years of experience in the field, addressing real-world challenges. You will utilize your experience to assist in gaining user experience insights, product successes, ey data opportunities, and overall scaling of the STRATIS platform.
ey Responsibilities
Love what you do &amp; be an integral part of our family that is forging a new path in IoT technology;
Wor with internal and external staeholders to understand how they are using our product's data, align on useful metrics, and produce data representations an interpretable way;
Use creative analysis to surface opportunities across multiple databases;
Wor relentlessly to ensure data findings are accessible to users at all levels through dashboards, visualizations, and reports;
Drive sales awareness, mareting efforts, program highlights when ey data-points are discovered;
Actively interact with clients &amp; partners during pilot projects to gain user insights;
Utilize data to understand user experiences in the field, as they are controlling &amp; managing devices such as locs, thermostats, lights, shades, water metering, energy metering, &amp; lea detection;
Innovate constantly on existing and cutting-edge technology to build new solutions;
Assist in the company's machine learning and AI goals in order to fully capitalize on our automation capabilities;
Tae ownership of the company's data reporting capabilities, but wor collaboratively with engineering teams to ensure you are armed with what you need;
Represent the company well as a continually client-facing team member;
This role reports directly to the Chief Innovation &amp; Product Officer (CIPO).
Qualifications
2+ years of experience woring with software engineering teams in an Agile environment as a data-oriented team-member;
Extraordinary initiative, drive, organization, and tas-management sills;
Familiarity with Looer (LooML);
Ability to positively influence decision-maing at all levels within an engineering organization with data insights;
Quic to learn new, complex systems and technologies;
Understanding of engineering principles, scrum practices, etc;
Excited to impact real people every day through your wor.
Interview Process
PHASE 1: A member of our team will contact you to arrange a call to discuss your professional accomplishments &amp; ambitions. You may be ased to participate in a second phone call to gauge technical capabilities as well.
PHASE 2: You will be invited to interview with the teams. This interview will include a review by multiple members of our various teams. Throughout this phase of the interview process, you will get the chance to interact with our teams in a casual, free-flowing environment.
PHASE 3: Final interview to assess our mutual culture-add, your relevant sillsets, and to answer any additional questions that may have come up throughout the process. Prior to this phase, you may be requested to contribute to a challenge of some type.
About STRATIS
Located in the former East Falls community theatre in the East Falls neighborhood of Philadelphia, STRATIS is widely considered one of the best-ept secrets in emerging technology. Since 2014, we have been the leader in smart apartments for multifamily.
We were named one of Entrepreneur Magazine's "Best Companies in America" two years in a row, #740 on Inc. Magazine's list of 5000 "fastest-growing companies" in 2019, and our CEO, Felicite Moorman, was Ernst &amp; Young's 2017 local and regional Entrepreneur of the Year.
As the only system of its ind built for the complexities of multifamily building management, we are leading the global movement for smart cities in the urban and residential sectors. To date, STRATIS has been installed in over 30,000 units in Japan and Europe, and in over 350,000 units across 46 states in the U.S.
ey Benefits
Competitive salary
401 retirement plan (matching)
Medical, dental, and vision plan
Life Insurance plan
SEPTA Transportation discounts
Dog-friendly office for people-friendly dogs
Ability to see your contributions impact lives every day
Flexible schedules and vacation/wor from home policy (including maternity/paternity leave)
Sponsorship for conferences and educational events
Supportive, casual, and professional wor environment for a team that focuses on creating linchpins, mentors, and experts in their field.</t>
  </si>
  <si>
    <t>Data Analyst
Responsibilties:
Analyze data from a particular business domain and define how best to organize it in support of Group's cloud data architecture runway
Wor with staeholders to understand the domain's functional and data requirements
Wor with staeholders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Required Sills:
7+ years of experience woring in the Data or Systems Analysis field
Strong SQL sills and nowledge of various database types and technologies
Familiarity with relevant data-related AWS services (S3, Athena, Redshift, Glue, etc..)
nowledge and Experience woring in a Scaled Agile Framewor
Excellent collaboration and teamwor sills
Excellent written/verbal communications
Bachelorts or higher in relevant field
For more information please contact Mar Reilly at 908-758-5602 ext 206 or mreilly@itechsolutions.com
Since 1995, iTech Solutions Inc., has been providing IT Consulting and Direct Hire Services to the Insurance, Financial, Communications, Manufacturing and Government sectors with local offices in Connecticut, Minnesota, Colorado, Massachusetts, Tennessee, North Carolina, and New Jersey / Pennsylvania area.
Our recruiting strategy is simple, if you want to find qualified IT professionals then use IT professionals to find them. So at iTech Solutions, our personnel are all career IT professionals with a wide range of IT experience. We can honestly say our staff understands the technologies, the complexities of finding and selecting the appropriate personnel and the pressures of running successful IT projects.
Employer will not sponsor applicants for any employment visas, at hiring or in the future, including but not limited to H-1B visas. Corp-to-Corp or subcontract personnel will not be considered for this position.</t>
  </si>
  <si>
    <t>Title: Data Analyst (Jr to Mid Level)
Location: 100% remote right now, onsite down the line
Duration: Direct Hire Position
Interview Process: Phone Interview + Webex Interview
* Can not provide sponsorship, can not wor C2C **
Must haves:
3-5 years w/ SQL
Tableau
Woring within SFDC
Position Summary:
Major responsibilities include development, design, and production support of SQL Server database objects. This individual must be a self-starter with excellent communication sills, able to thin on their own with limited structure and supervision. Core areas of focus include stored procedure creation, ETL, server performance, database process design, and data analysis.
Responsibilities:
¬∑ Microsoft SQL Server 2012/2017/2019 databases
¬∑ Manage client communications &amp; requirements gathering
¬∑ Data extraction, query &amp; API development across a broad variety of platforms including Microsoft, Google, Salesforce and other 3rd party providers
¬∑ SQL Server code development (Adhoc and production)
¬∑ Create and manage SSIS pacages
¬∑ Monitor and troubleshoot ETL jobs daily using BCP, DTSRUN, SSIS and other tools
¬∑ Assist with troubleshooting and root cause analysis
¬∑ Manage and maintain database changes in Development, QA, Staging and Production
¬∑ Ability to perform ad-hoc analysis and quicly adapt to changes
¬∑ Excellent analytical and problem-solving sills.
¬∑ Exceptional oral, written and customer service sills.
Experience &amp; Qualifications:
¬∑ Experience with a variety of data structures and API's including Google Analytics &amp; BigQuery
¬∑ Tableau and/or SSRS experience
¬∑ Salesforce Experience
¬∑ nowledge derived from experiences with more complex database systems.
¬∑ Ability to wor in a small, dynamic, collaborative team environment
¬∑ Must be an independent thiner and can wor with limited supervision
¬∑ Support a ris and compliance culture
¬∑ BS/BA Degree
¬∑ 3+ years relevant database experience.</t>
  </si>
  <si>
    <t>Looing to hire for a Data Analyst role with our organization. Individuals will be analyzing data to identify trends and areas of improvement to enhance the revenue process. This is an entry level role with tons of room for growth and advancement!
Company offers an onsite gym and cafeteria for employees as well.
Candidates will:
Identify and collect data relevant to improving company performance.
Review company practices and use statistical data to streamline and enhance processes.
Wor with management and other departments to identify new areas for improvement within the company.
Qualifications include:
A bachelor's degree, preferably in mathematics or computer science will also consider finance or relevant data analytics experience
Typical M-F schedule with hours ranging from 7-4:30 PM
Job Type: Full-time
Pay: 15.00 - 16.00 per hour
Schedule:
Monday to Friday
Education:
Bachelor's (Preferred)</t>
  </si>
  <si>
    <t>Title: SQL Data Analyst
Duration: 6+ Month Contract
Location: Dallas, TX
Rate: Competitive
Required Sills:
2+ years of experience with reporting and analytics development experience including: dashboards, scorecards, crosstabs, and operational reporting
2+ years of experience in the development of analytical models
Intermediate to advanced nowledge of SQL
nowledge of one or more reporting / data visualization tools such as PowerBI, Tableau, Qli View, etc. Previous Power BI experience in an Enterprise setting is required.
Ability to manage ey staeholder expectations and concerns, and to identify and mitigate project ris as required, both in person and virtually
Attention to detail and passion for delivering outstanding service
Ability to multi-tas and wor independently as well as part of a team; self-motivated
Ability to coordinate delivery of wor activities
Ability to communicate ideas both verbally and in writing to influence others using on-on-one contact, formal presentations, and group discussions
Demonstrated capacity to thrive in a high-change, often ambiguous business environment</t>
  </si>
  <si>
    <t>At Seer, we pride ourselves on innovation; standing out among the rest and enabling our clients to do the same. We're a Digital Mareting Agency powered by Big Data to drive integrated, holistic strategy for our clients. We get excited at the thought of bringing together millions of data points from disparate data sets (including qualitative!) to drive empathy-fueled opportunities and insights at scale. Big Data, automation, and problem solving at scale: it's what's for breafast. Could this be love? Maybe.
What about you? You‚Äôre a data-obsessed problem-solver. You pay attention to the details without losing sight of the big picture. You now how to thin critically and turn business problems into data problems. You‚Äôre quic to pic up patterns and patient enough to identify long-term trends. You're detail-oriented, logical, and endlessly curious about how big data is used to inform digital mareting.
Here are some highlights of what you'll be doing...
You‚Äôll be entrenched in the data; woring across divisions to turn business problems into data problems through critical thining and consulting sills
You‚Äôll help manage Seer‚Äôs data warehouse leveraging BigQuery and SQL expertise to optimize queries and drive other cost-saving opportunities
You‚Äôll wor within our data warehouse, using BigQuery and pulling business insights out of data
You‚Äôll create dashboards in Data Studio &amp; Power BI to display data for greater cross-divisional analysis and crafting strategy
You‚Äôll complete cross-divisional training, gaining a strong foundation of PPC, SEO, Analytics, and how they all wor together
You'll contribute to the Seer blog, industry forums, and grow your thought leadership sills from the ground up
The sills you'll bring to the table...
You're an innovator. You're excited to wor with Big Data and use your experience in SQL to problem solve and answer business questions
You've wored with data visualization tools, specifically Power BI and/or Data Studio
You have relevant internship experience or hands-on project experience woring with data
You tae initiative and can self-direct in the absence of detailed guidelines
You‚Äôre comfortable managing deadlines for multiple deliverables and thrive in a fast-paced, open environment
You have a strong sense of self, which means you‚Äôre able to say no, deliver feedbac, have the confidence to provide input, etc.
Bonus Points...
You have experience leveraging Python and APIs to access new data sources not available in the data warehouse
You can interpret API instructions and build MVPs to transfer data from an API into a database or flat file.
You have an understanding of digital mareting data, specifically SEO and PPC. Perhaps you‚Äôve even wored in a mareting agency!? We should definitely chat!!
Sometimes the best opportunities are hidden by self-doubt. We disqualify ourselves before we have the opportunity to be considered. Regardless of where you came from, how you identify, or the path that led you here-- you are welcome. If you read this job description with a belly full of excitement, we‚Äôre just as excited about you. You‚Äôve gotta apply though :)</t>
  </si>
  <si>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qWrgyZnW3X</t>
  </si>
  <si>
    <t>Data Analyst, Data &amp; Analytics (Advanced Analytics) Manager (Multiple Positions), Ernst &amp; Young U.S. LLP, Philadelphia, PA.Provide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 as a 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intelligence.Manage and motivate teams with diverse sills and bacgrounds. Consistently deliver quality client services by monitoring progress. Demonstrate in-depth technical capabilities and professional nowledge. Maintain long-term client relationships and networs. Cultivate business development opportunities.Full time employment, Monday - Friday, 40 hours per wee, 8:30 am - 5:30 pm.MINIMUM REQUIREMENTS:Bachelor's degree in Computer Science, Operations Research, Mathematics, Statistics, Economics, Engineering or a related field and 5 years of progressive, post-baccalaureate related wor experience; or a Master's degree in Computer Science, Operations Research, Mathematics, Statistics, Economics, Engineering or a related field and 4 years of related wor experience.Must have 4 years of experience providing advisory or consulting services, including helping clients achieve transformational value by improving performance through the use of advanced analytics solutions.Must have 4 years of recent hands-on experience using advanced analytics, machine learning or artificial intelligence to solve business problems.Must have 2 years of experience managing a team of consulting professionals, providing regular status updates, monitoring project economics and managing client relationships.Must have 3 years of recent hands-on programming experience in at least 2 of the following: R, Python, SAS, SPSS, or TensorFlow.Must have 3 years of recent hands-on experience with SQL programming and Data Visualization sills using Tableau, Power BI, Spotfire, or D3.js.Travel required up to 80%, of which 20% may be international, to meet client needs.Employer will accept any suitable combination of education, training or experience.TO APPLY: Please apply on-line at ey.com/en_us/careers, and clic on "Find jobs" (Job Number - PHI00400).EY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worer" as defined by the U.S. Department of Labor regulations at 20 CFR 656.3. You can review this definition at https://www.gpo.gov/fdsys/pg/CFR-2011-title20-vol3/pdf/CFR-2011-title20-vol3-sec656-3.pdf at the bottom of page 750. Please feel free to apply to other positions that do not require you to be a "U.S. worer".</t>
  </si>
  <si>
    <t>Are you ready to tae the next step in your career? Do you want to do meaningful wor that improves quality of life? At Tetra Tech, you will wor with high-performing teams who are passionate about using their expertise to find solutions to complex problems in water, environment, infrastructure, resource management, energy, and international development.Tetra Tech Inc. is currently seeing a Data Analyst located in Philadelphia, PA for its Disaster Response Division. The successful candidate will have extraordinary attention to minute detail and be responsible for executing and overseeing daily administrative, data entry, and reconciliation assigned to them, and those performed by other staff under the supervision of the Program Manager.Responsibilities:* QA/QC reconciliation, and data entry of timesheets records, invoice records, and material use records for grant-funded programs* Coordinate, review, analyze, and summarize financial data for grant-funded programs* Audit and reconciliation of force account documentation.* Assist in evaluating the fiscal administration of grant programs* Perform QA/QC review of financial documentation.* Reconcile federal and state grants, cost estimates, audits, and other initiatives that support disaster recovery effortsQualifications:The ideal candidate will have 2+ years of experience in finance, accounting, data entry and/or business administration and must be able to or have:* Bachelor's degree in business, accounting, or in public administration required. Four years additional industry experience may be substituted in lieu of degree.* Prior experience with post-disaster federal grant funding* Finance, Accounting, Business Administrative bacground preferred* Office suite proficiency (Excel, Outloo, SharePoint and Word experience required)* Must have proficient verbal and written communications sills with the ability to receive and execute instructions* Ability to multi-tas and wor under pressure to meet strict deadlines* Wor attentively with minimal supervision* Wor days in excess of 8 hours and/or weeend attendance may be required (Open to consider flexible schedule for the right candidate)* Have extraordinary attention to minute detail* Adaptable to wor on many different deliverables and maintain composure and professionalism* Proficient verbal and written communications sills with the ability to receive and execute instructions* Exceptional client service and communication sills to maintain outstanding Client relationship* Ability to multi-tas and wor under pressure to meet strict deadlines (this is duplicated)* Must be available for short-term travel to support on-site client needs and extended deployment (e.g., 90+ days) to address client response and long-term recovery needs following emergencies and major disastersAbout Tetra Tech:Tetra Tech is a leading provider of high-end consulting and engineering services for projects worldwide. We combine the resources of a global, multibillion dollar company with local, client-focused delivery in more than 400 locations around the world. We are Leading with Science¬Æ to provide sustainable and resilient solutions for our clients.At Tetra Tech, we provide a collaborative environment that supports individual performance, innovation, and creativity. We are proud to offer competitive compensation and benefits. Learn more by visiting http://www.tetratech.com/en/benefits.For more information on our company, please visit our website at www.tetratech.com. To apply, please submit your resume and cover letter on the Careers portion of our website at www.tetratech.com/careers.We than all applicants for their interest; however only those selected for an interview will be contacted. Tetra Tech is committed to creating a diverse environment and is proud to be an Equal Opportunity Employer. We invite resumes from all interested parties including women, minorities, veterans and persons with disabilities.Tetra Tech is a VEVRAA federal contractor and we request priority referral of veterans for available positions.EOE AA M/F/Vet/Disability - No calls or agenciesAdditional Information* Organization: 105 TDR</t>
  </si>
  <si>
    <t>Our Pharmaceutical client has engaged us to provide a Data Analyst contractor to support operational data analysis and support.
The ideal candidate:
Provides support to the organization in regards to the processing and validation of various Pharmaceutical data sources lie IMS/iQVIA Prescription data (DDD, Xponent) utilized by field and home office personnel.
Responsible for the accurate integration of supplemental data sources, validation, and system monitoring. Provides integration support as it relates to the company's data warehouse, including product performance metrics, managed care information, customer profile information for use in incentive payouts, targeting, segmentation, and field reporting. Follows Standard Operation Procedures (SOP's) to assure quality assurance and timely delivery of information.
Responsible to initiate ad-hoc analysis to verify the accuracy of sales results when necessary. Partners with IT to develop necessary data integration processes that assure consistent and accurate tracing and reporting of sales metrics. Provides sales data and any relative insights to internal partners.
Partners closely with Information Technology and various vendors to ensure flawless implementation and execution of various business rules, processing procedures, and validation processes.
Wor with Data Providers to capture and integrate sales data for use in internal deliverables such as Field Reporting, Incentive Compensation, Analysis, and Targeting.
Investigates and resolves data questions/inquiries from the field and internal partners. Creates solutions to data issues in a timely manner.
Monitor and execute needed weely quality control checs for accurate and timely processing of data warehouse updates. Validates information to ensure it conforms to specification and within defined thresholds.
Communicates with sales management on data status, creation, and distribution of sales reports to field sales and in-house partners. Wor with data suppliers to assure compliance in the timing, accuracy, and format of data received.
Requirements
Must have extensive experience with IMS Sales data pacages and the pharmaceutical sales process
Project Management is a ey factor; the candidate must feel comfortable woring with people.
Must be organized and have the ability to present themselves to others
Competent in MS Excel, PowerPoint and Access and familiar with data warehouse environments.
nowledge of data training methodologies preferred.
Candidates must have the ability to manage multiple priorities successfully and wor independently while demonstrating initiative and strong analytical sills.
Experience with SAS and SQL and adept at manipulating and analyzing data through Access and Excel
Individual must wor well in a dynamic environment and be able to recommend and implement process improvements and handle multiple projects simultaneously.
Excellent written and communication sills and demonstrated leadership experience is required.
Experience with system integrations/change management
Benefits
Company Description:
een360 is a Management Consulting firm that specializes in advising organizations to design Business strategies, develop operational efficiencies and deliver innovative solutions to achieve measurable results. Our projects range from pure design and development topics to more transverse transformation involving multiple business lines or regions.</t>
  </si>
  <si>
    <t>een360, Inc.
5.0</t>
  </si>
  <si>
    <t>Location Camden, NJ Salary 50 Description Our client is currently seeing a Data Analyst Someone with a food science product development bacground is most preferred. Will be trained on Optiva strong data accuracy, strong in Excel Will wor remote and manager and manager wants someone to be in the EST or CST timezones only. The wor hours are Mon-Fri 9am-5pm This is a non-IT technical role within the Campbell Americas RD Product Data Management (PDM) group leading the product document translation for finished product commercialization and quality initiatives, managing critical product formulation information as it is transferred from the itchen to the manufacturing facility. This position establishes and documents technical standards related to product formulation management for successful scale up and manufacture. Team members in this role are also responsible for technical documentation in systems such as the Optiva Product Lifecycle Management (PLM) system, SharePoint, and an Electronic Noteboo system. Woring in close collaboration with internal subject matter experts in Product Development, Pacaging, Quality, Regulatory Affairs, Supply Chain and Nutrition. Projects are of moderate to high complexity and technical ris. Apply food sciencetechnical nowledge to translate Product Development itchen batch formulations to plant-ready formatted formulations, using a set of standards dictated by type of formula (e.g. retort soup, aseptic broth, hot fill beverage), specific manufacturing location requirements and unitized plant operations. - Systematic build of formulas, procedures and specifications in the Optiva Product Lifecycle Management system as required to ensure that products can be manufactured properly and according to specifications and can integrate with SAP RMS plant floor systems. - Wor collaboratively as a core member of multiple product commercialization business teams, independently managing all product documentation requirements as needed to meet project timelines. - Ensure all technical documentation is bundled to deliver the full manufacturing requirements formula, procedure, itchen batch sheet, formula change notes, cost and extend SAP requirements, item specifications and some pacaging requirements. Minimum education required BS Degree in a Science based field, Computer Science acceptable - Years of relevant experience 2-3 years - Excellent written and verbal technical communication sills, along with strong collaboration sills. - Demonstrate analytical thining, problem solving and decision-maing sills. - Proficient at independent planning and prioritization. - Strong computer sills including fluency in Microsoft Office (especially Excel), and database management. Ability to quicly become proficient in all relevant software systemsapplications such as Optiva PLM and SharePoint. Contact zywalewsijudge.com mailtozywalewsijudge.com?subjectData20Analyst20 This job and many more are available through The Judge Group. Find us on the web at www.judge.com httpwww.judge.com</t>
  </si>
  <si>
    <t>Job Description
Job #: 1076450
Role: Systems Analyst
Location: Philadelphia, PA
Duties:
Analyze data from a particular business domain and define how best to organize it in support of Group's cloud data architecture runway
Wor with staeholders to understand the domain's functional and data requirements
Wor with staeholders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Sills:
7+ years of experience woring in the Data or Systems Analysis field Strong SQL sills and nowledge of various database types and technologies
Familiarity with relevant data-related AWS services (S3, Athena, Redshift, Glue, etc..)
nowledge and Experience woring in a Scaled Agile Framewor
Excellent collaboration and teamwor sills
Excellent written/verbal communications
Education: Bachelors or higher in relevant field
***THIS PERSON MUST BE ABLE TO SIT ON APEX SYSTEMS W-2 WITHOUT SPONSORSHIP***
If interested, send resume to mfetterolf@apexsystems.com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</si>
  <si>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Job Description
Our client, a real estate development company located in South Philadelphia is seeing a Data Analyst/DBA on a 6 month contract to hire basis.
Position will be wored as follows until Covid-19 restriction is completely lifted: 2 wees remote, 2 wees in office.
Highlights of primary responsibilities include:
Data Analyst 50%
Develop dashboards and visualizations using tools lie PowerBI
Identify additional data sources that would allow new reports
Create automatic alerts for action or followup
Database Administration 40%
Development of new structured or unstructured data warehouses
Develop and maintain bacup and redundancy procedures for databases
Support and optimize existing databases
Query development and troubleshooting with ey applications
Support of development teams for custom and pacaged applications as it relates to storing data
Migration of databases to new servers
API and Scripting Development 30%
Wor on APIs and Scripts to capture data from multiple sources
Scripting of data exports or API use to share with 3rd party applications
Integrate new API platforms if needed
Requirements
Required:
3+ years experience in a DBA or Data Analyst role maintaining databases
Expertise in the following technologies:
MS SQL Server 2012 and higher
Power BI or similar visualization reporting platform
APIs using Webhoos, JSON, XML, etc
Scripting using Powershell, Python, Perl, Ruby, etc
Wors effectively with co-worers inside and outside departmental boundaries, with employees in remote locations, and with vendors
Good ability to organize and produce quality wor, within required specifications, to meet rigid timelines
Demonstrated ability to perform all required job duties under minimal supervision
Demonstrated initiative as a proactive self-starter, willing to go beyond specific job functions to ensure business goals are achieved and/or exceeded
Experience identifying underlying issues and determining root cause using a consistent, logical approach
Exceptional analytical sills and attention to detail
Demonstrated ability to manage multiple assigned tass
Exceptional documentation, presentation, and communication sills
Ability and willingness to respond to emergencies during off-hours
Ability to periodically travel to remote locations
Company Description
MDS is a business and technology solutions provider founded in 1992. We provide vendor neutral IT solutions on a national and international level. MDS has built a stellar reputation based on our customer focus and expertise in converging IT service areas on a custom level for our clients. We pride ourselves on providing tailored solutions that increase effectiveness, efficiency, and profitability.</t>
  </si>
  <si>
    <t>Required:
nowledge of referential and large data formats and file structures
nowledge of databases, including big data technologies
nowledge of programming and SDLC
nowledge of Metadata tagging, data classification, and defining business and technical metadata
Ability to convey complex concepts to business staeholders in terms relevant to the business
Excellent written and verbal communications sills
Excellent data analysis sills
Organized, structured, methodical
Analytical with strong problem-solving ability
Strong prioritization and time management sills
Experience with these is a must:
Strong Python and Spar
Hadoop and/or Big data solutions
Oracle, PL/SQL, Teradata
Should have Data lineage experience
Exposure to AWS and/or Cloud environments
Should have been a developer in past
Good understanding on Code Repositories lie GIT</t>
  </si>
  <si>
    <t>Overview
goPuff is a high-growth startup that is revolutionizing hyper-local e-commerce. We warehouse and deliver thousands of products to your door super fast. We're currently operating in over 100 marets within the US and expanding quicly.
Love data? Love to mae a huge impact? As the Data Analyst for Data Science, you‚Äôll bring your passion, energy, and elite analytical talents to a variety of business challenges - such as optimizing the forecasting capabilities through exploratory analyses, feature engineering, and model selection. You will not only build out dynamic dashboards and constantly loo for opportunities to employ automation, but you‚Äôll also present actionable recommendations - both strategic and tactical - to unloc data science opportunities. You‚Äôll partner closely with our Data Science, Data Analytics, and Forecasting teams to help them identify new opportunities and ideas to constantly improve performance of data science products.
We‚Äôre looing for a problem-solver and doer. This is a newly created role within our full-stac Data &amp; Analytics team that is designed to move fast. You‚Äôll have the opportunity to mae a huge impact on our company‚Äôs rapid growth.
Responsibilities
Responsibilities
Be the resident data expert embedded with our business partners on the Forecasting and Product teams
Obtain a holistic understanding of business drivers and conduct analytical deep-dives into candidate models, feature importance, customer behaviors, and other variables that affect performance to identify opportunities to enhance model performance
Embrace an ownership mindset, taing new ideas from concepts to full-scale implementations
Collaborate with internal partners to gather project requirements and translate those requirements into data product specs that will ultimately drive game-changing improvements for our customers and internal staeholders
Build out automated reports and dashboards to help assess and understand business drivers and customer behaviors
Partner with Analytics and Data Science team members and other functions to share insights and best practices, ensuring consistency of data-driven decision-maing throughout the org
Drive innovation within the Analytics and Data Science team - as well as the broader organization
Own data accuracy and integrity for your area
Qualifications
Requirements
3+ years of relevant wor experience in data analytics and business intelligence
Degree in Business, Statistics, Mathematics, Engineering or other quantitative discipline
Expert in SQL
Expert in hands-on development in BI Platforms (Looer preferred, Tableau, PeriscopeData, etc)
Experience in and familiarity with statistical modeling (in Python or R)
nowledge of machine learning, data science, and predictive modeling concepts
Experience with distributed databases such as Redshift, Vertica, Hadoop (Hive)
Experience and strong nowledge in data warehousing concepts, big data technologies, and analytics platforms
Experience with command line tools and version control for collaborative development
Excellent communication and presentation sills
Top notch organizational sills and ability to manage multiple projects in a fast-paced environment
Move fast, be a team player, always be learning and give bac
About Us
The only predictable thing about life is that it‚Äôs wildly unpredictable. That‚Äôs where we come in.
When life does what it does best, customers turn to goPuff to deliver their everyday essentials, and to get through their day &amp; night, wor day and weeend.
We‚Äôre assembling a team of thiners, dreamers &amp; ris-taers...the ind of people who now the value of peace of mind in an unpredictable world. (And people who love snacs.)
Lie what you‚Äôre hearing? Welcome to goPuff.
The goPuff Fam is committed to an inclusive worplace where we do not discriminate on the basis of race, sex, gender, national origin, religion, sexual orientation, gender identity, marital or familial status, age, ancestry, disability, genetic information, or any other characteristic protected by applicable laws. We believe in diversity and encourage any qualified individual to apply. We are an equal employment opportunity employer.</t>
  </si>
  <si>
    <t>Philadelphia, Pennsylvania
Sills : agile,data analysis,system analysis,sql,aws,s3,athena,redshift,glue,communication
Description : Analyze data from a particular business domain and define how best to organize it in support of Group's cloud data architecture runway
Wor with staeholders to understand the domain's functional and data requirements
Wor with staeholders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Sills:
7+ years of experience woring in the Data or Systems Analysis field
Strong SQL sills and nowledge of various database types and technologies
Familiarity with relevant data-related AWS services (S3, Athena, Redshift, Glue, etc..)
nowledge and Experience woring in a Scaled Agile Framewor
Excellent collaboration and teamwor sills
Excellent written/verbal communicationsagile,data analysis,system analysis,sql,aws,s3,athena,redshift,glue,communication</t>
  </si>
  <si>
    <t>Basing Ridge, NJ</t>
  </si>
  <si>
    <t>force, Insight Global, Volt Consulting Group</t>
  </si>
  <si>
    <t>Title: Data Reporting Analyst
Location: Trevose, PA or Phoenix, AZ
Rate: DOE
Duration: 6 month contract to hire
Job Details:
3 main must haves:
Power BI reporting
SQL - woring queries
ReportingBacground on Team/Role:
Day to day responsibilities:
Writing reports for multiple products.
Woring with internal analytics for travel data
Migrate reports from legacy databases
Internal and external travel data--reporting
Fast paced, high pressure environment
Several projects going on
Going to maret with client facing self serving reports
Legacy data reports (not database managers)
Technical person, experience woring in live environments
Branding project happening--someone goes in and change the code--routine effort (Admin reporting)
Power BI is a MUST</t>
  </si>
  <si>
    <t>University Overview
The University of Pennsylvania, the largest private employer in Philadelphia, is a world-renowned leader in education, research, and innovation. This historic, Ivy League school consistently rans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woring environment within the city of Philadelphia. The University is situated on a beautiful urban campus, with easy access to a range of educational, cultural, and recreational activities. With its historical significance and landmars, lively cultural offerings, and wide variety of atmospheres, Philadelphia is the perfect place to call home for wor and play.
The University offers a competitive benefits pacage that includes excellent healthcare and tuition benefits for employees and their families, generous retirement benefits, a wide variety of professional development opportunities, supportive wor and family benefits, a wealth of health and wellness programs and resources, and much more.
Posted Job Title
Data Analyst
Job Profile Title
Data Analyst D
Job Description Summary
Data Analyst DThe data analyst will partner with the Faculty of the Penn Dermatology Oncology Center (PennDOC) and the Sin Biology and Disease Resource Based Center (SBDRC) to design, conduct, and publish research that improves the lives of patients with sin cancer and sin diseases. The data analyst will enjoy a collegial relationship with a dynamic group of surgeons, clinicians, and basic scientists dedicated to conducting practical research about sin cancer and sin diseases. The data analyst will also collaborate with clinical research coordinators in the Department of Dermatology and wor with collaborating investigators from other specialties and outside institutions to ensure compliance with regulatory research requirements. Applicants must have a strong bacground in creating and analyzing databases; nowledge in basic statistics; basic nowledge in regulatory requirements of the Institutional Review Board; excellent oral and written communication sills to wor with a team and to draft research proposals and manuscripts; and organizational sills to prepare agendas and material for regular research team meetings. The data analyst will receive mentorship from and report to the Director of Research Operations for the Department of Dermatology. The data analyst will have regular guidance from Faculty mentors, including Principle Investigators and Subject Matter Experts.
Job Description
With general direction, performs data analysis and assists with design of complex data models based upon business or research requirements. Often as part of a team, identifies and resolves required information flows and content issues, and transforms requirements into data designs and models. May perform analyses, development and evaluation on large databases and large complex installations. May provide reporting and decision support systems consultation. May provide data analysis expertise to one or more project or support teams. May wor with vendor delivered solutions
Position contingent on funding.
Responsibilities
Develops and analyzes databases as indicated for research projects including clinical trials, observational, retrospective, and prospective studies. Maintains and enhances the existing database for Mohs micrographic surgery at Penn. Collects and organizes data from patient charts and existing databases (e.g. SEER, Optum). Develop and implement quality control plans to ensure data integrity and compliance.
Performs descriptive and inferential statistics, including regression analyses, and sample size calculations. Analyses may also include simple data descriptions (e.g., prevalence and incidence of outcomes), correlations, regression modeling (e.g., linear, logistic, cox proportional hazard models, mixed effects models, latent class analysis). Uses statistical programming language, such as SAS, STATA, R, or other programing language for analysis and collaborates with biostatistical experts when appropriate. Ability to use data visualization techniques in Tableau, Power BI, Excel, or with a programming language (e.g., R or Python. The analyst may need to learn additional statistical or bioinformatics (e.g., multi-omic data analysis) techniques for existing and/or future projects.
Drafting and submission of research grant proposals and manuscripts:
Partners with Faculty to complete research grant proposals and manuscripts. Common contributions from the data analyst include: preparing tables to summarize data and figures to illustrate statistics; drafting relevant portions of research proposals and manuscripts; submitting manuscripts and proposals; and managing correspondence with authors, journal editors, and reviewers.
Mentoring pre-doctoral research fellows and organizing research meetings:
Mentors pre-doctoral student researchers in study design and basic statistical analysis. Wors with faculty mentors and Principle Investigators, including Director of PennDOC and PI/co-PI of the SBDRC to organize the agenda and materials for research group meetings.
Perform additional duties as assigned
Duties
The data analyst will partner with the Faculty of the Penn Dermatology Oncology Center and the Sin Biology and Disease Resource Based Center to design, conduct, and publish research that improves the lives of patients with sin cancer and sin diseases. The data analyst will enjoy a collegial relationship with a dynamic group of surgeons, clinicians, and researchers dedicated to practical research about sin cancer and sin diseases. The data analyst will also collaborate with clinical research coordinators in the Department of Dermatology and interface with collaborating investigators and biostatisticians from other specialties and outside institutions.
The data analyst will create and analyze databases; apply basic statistics to data; design data tables and figures; assist with manuscript and grant proposal drafting; ensure compliance with research regulations; and prepare materials for regular research team meetings.
Qualifications
Required:
+ 3-5 years experience. 1-2 years of prior experience in clinical research or an equivalent combination of education and experience.
+ Bachelor's Degree or higher educational attainment in biostatistics, biomedical informatics, public health, or related field that ensures a fundamental understanding of research design considerations. Master's Degree preferred.
+ Basic nowledge of regulatory requirements and how to appropriately fulfill them, including Institutional Review Board submissions.
+ Ability to perform descriptive and basic inferential statistics, including regression analyses, and sample size calculations.
+ Proficiency with basic computer programming sills, including basic Microsoft Office applications, e.g. Access, Word, Excel, PowerPoint.
+ Experience using a statistical programming language, such as SAS, STATA, R, or other programming language.
+ Woring nowledge of relational database design, query, and reporting.
+ Excellent interpersonal and communication (written and verbal) sills
+ Ability to wor both independently and with a team as well as the ability to manage up.
+ Strong organizational and documentation sills.
Preferred
+ Ability to import/export data into or from various formats into standard statistical software.
+ Experience in verifying, documenting, and cleaning large data files.
+ Experience with large administrative or claims datasets (e.g Medicare, SEER, NCDB, etc)
+ Familiarity with data standards and coding conventions.
+ Experience managing multiple projects effectively and meeting deadlines.
+ Experience with data visualization techniques in Tableau, Power BI, Excel, or with a programming language (e.g., R or Python).
+ Experience with mySQL or SQL
Woring ConditionsOffice, Library, Computer RoomPhysical EffortTypically sitting at des or table
Contingent upon funding
Job Location - City, State
Philadelphia, Pennsylvania
Department / School
Perelman School of Medicine
Pay Range
$59,703.00 - $168,837.00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Bacground chec required after a conditional job offer is made. Consideration of the bacground chec will be tailored to the requirements of the job.
The University of Pennsylvania's special character is reflected in the diversity of the Penn community. We see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</si>
  <si>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What if you could...
Use your refined analytical sills to interpret complex data to increase performance and engagement within multiple business lines, while also maintaining individual autonomy and flexibility?
Wor with other Data Analysts, Data Scientists, Data Engineers, and DBAs to design, develop and execute high-impact analytics solutions for large, complex, structured and unstructured data sets (including big data) to help the business mae better fact-based decisions?
Be a catalyst for change in helping to analyze business trends to understand and recommend optimization strategies which will effectively increase company service level and revenue?
Find opportunities to create new reporting methods and implement solutions which can dynamically transform company service delivery methods while improving staeholder and end-user experience?
If you're our next Data Analyst, you would loo forward to engaging in activities such as:
Utilizing business systems and tools such as BOE or BI to mine and analyze data across multiple data sources, generating business insights and identifying opportunities for improvement
Leverage quantitative sills to gather necessary data sets, formulate and conduct analyses with that data to provide teams with ey insights on business analytics and business operations support
Creating analytics and PI's to help staeholders trac their progress toward individual and group goals as they monitor their impact
Crafting robust numerical reports and visual dashboards that enhance decision maing processes and create actionable outcomes
Woring with data scientists to help enhance the efficacy of our analytic models
Woring with a data engineer to prioritize data sets for ingestion into the data lae and partner with the Data Scientists to commercialize/operationalize AI/ML solutions
If you're our next Data Analyst, your journey up to this point will liely have included:
Advanced modeling in Excel, dashboard development and data visualization via PowerBI, and SQL ELT
Creating service analytics that enable others to identify optimization and financial improvements opportunities in ey business areas
Communicating data results to others, with an emphasis on answering business questions and developing clear visual analytics that tell a compelling and insightful story, not just reading a report
Solid technical understanding of machine learning principles, big data/advanced analytics concepts and algorithms (e.g. text mining, recommender systems, predictive modeling, etc.)
Supporting customer experience teams through analytics by providing ey data insights and strategic approaches to improve processes and drive business improvements
Using relevant data from industry, competitors, and customer behavior trends to effectively inform best practices that enable enterprises to mae smart, data driven decisions
Proficient understanding of the development, testing, maintenance, and application of artificial intelligence (AI), machine learning (ML) and visual analytics
Here is a little bit more about us:
Voice Systems Engineering, Inc. (VSE) pioneers technologies and builds brands that foster beneficial impact through direct personal connections. Our lines of business provide people with expert advice and care at the right time to help optimize positive emotional and psychological experiences.
There are some serious pers to wor with us. We are headquartered in Feasterville-Trevose, Philadelphia although we are fully enabled for remote wor. Our management process is built for high collaboration and innovation, we have an unlimited vacation policy, flexible wor hours, an on-site gym, dog friendly, yoga and fitness classes, and a ton of social opportunities. Want to join forces?
We offer a comprehensive benefits plan including:
Medical/Prescription/Vision
Dental/Orthodontia
Company paid group life and disability insurance
Retirement Savings Plan 401() with company match
Tuition reimbursement
Health &amp; Wellness reimbursement
VSE is an Equal Opportunity Employer, apply to learn more!</t>
  </si>
  <si>
    <t>Data Analyst Job Summary
We‚Äôre looing to add a detail-oriented, methodical, and collaborative data analyst to our growing team of driven professionals. As a data analyst, you will play a ey role in our organization. Your primary goal will be to leverage data and communicate your findings to help us mae smarter, data-baced business decisions.
Business Analyst Duties and Responsibilities
Analyze financial and business status by collecting, monitoring, and studying data.
Identify trends in business performance and provide recommendations for improvement.
Analyze current and past business/financial data and performance and establish and evaluate profit plans.
Prepare reports and projections based on this analysis to provide financial models and forecasts
Responsible for design, development and implementation of a robust system to collect, cleanse and analyze data from various systems and databases.
Wor on engineering and analytical tass to develop statistical models to enhance business decision maing and meet business PIs
Wor on business intelligence tools such as Tableau to present business insights to management through data visualization.
Big data handling and retrieving for historical purchase and sale transactions of all the cities and regions.
Develop incorporate machine learning algorithms using Python based on maret trend, operational and other global factors.
Tools and technologies utilized: Python, R, SQL, Tableau, Pandas, Spyder, Jupyter Noteboo, R studio, QliView, NIME, ETL.
Business Analyst Requirements and Qualifications
Bachelors Degree desired.
Expert-level analytical and financial modeling sills.
Strong presentation sills, and the ability to influence and persuade others. Communication sills with the ability to distill complex subjects to a wider audience.
nowledge of ERP systems and related technologies.
Excellent time management and organizational ability.
Ability to multitas and consistently meet deadlines.
Ability to identify useful information in data sets and suggest conclusions that support decision maing.
Understanding of data gathering, inspecting, cleansing, transforming, and modeling/diagramming techniques.
Excellent leadership, collaboration, and project management sills.
een attention to detail.
Willingness to mae decisions and solve problems.
About EMR
EMR's presence in America has increased over recent years with organic growth accelerated by strategic acquisitions in ey locations. We have coverage in more than 20 states with almost 2,000 employees spread across these sites. Our American operations form a crucial part of EMR's international activities.
Our core business is the recycling of metal from a range of sources such as End-of-Life vehicles/consumer products, industry, construction and demolition. We have extensive ferrous and non-ferrous operations worldwide and produce over 100 grades of high quality recycled materials which are taen to maret by our substantial road, rail and shipping networ.
Supporting our core activities are a range of specialist divisions including industrial clearance, total waste management, ship breaing, servicing local government service providers and cable, copper and aluminum granulation facilities. Also, through our own and our joint venture activities we are woring towards becoming a zero waste company.
Job Type: Full-time
Pay: 60,000.00 - 80,000.00 per year
Benefits:
401()
401() Matching
Dental Insurance
Health Insurance
Life Insurance
Paid Time Off
Vision Insurance
Schedule:
Day shift
Monday to Friday
This Company Describes Its Culture as:
Detail-oriented -- quality and precision-focused
Aggressive -- competitive and growth-oriented
Outcome-oriented -- results-focused with strong performance culture
Company's website:
www.emrgroup.com
Benefit Conditions:
Waiting period may apply
Wor Remotely:
Temporarily due to COVID-19</t>
  </si>
  <si>
    <t>Warrington, United ingdom</t>
  </si>
  <si>
    <t>Metals Broers</t>
  </si>
  <si>
    <t>Data
Analyst, Data &amp; Analytics (Advanced Analytics) Manager (Multiple Positions), Ernst &amp; Young U.S. LLP, Philadelphia,
PA.
Provide data analytics services to help clients solve business problems, drive value, and gain strategy and insight from information.‚ÄØ Use advanced data analysis techniques that leverage technology to process large volumes of data to perform complex computations in a scalable, reproducible and automated manner. Support information intelligence, including the collection, storage, usage and quality of information. Wor as a 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
Manage and motivate teams with diverse sills and bacgrounds. Consistently deliver quality client services by monitoring progress. Demonstrate in-depth technical capabilities and professional nowledge. Maintain long-term client relationships and networs. Cultivate business development opportunities.
Full time employment, Monday ‚Äì Friday, 40 hours per wee, 8:30 am ‚Äì 5:30 pm.
MINIMUM REQUIREMENTS:
Bachelor's degree in Computer Science, Operations Research, Mathematics, Statistics, Economics, Engineering or a related field and 5 years of progressive, post-baccalaureate related wor experience; or a Master's degree in Computer Science, Operations Research, Mathematics, Statistics, Economics, Engineering or a related field and 4 years of related wor experience.
Must have 4 years of experience providing advisory or consulting services, including helping clients achieve transformational value by improving performance through the use of advanced analytics solutions.
Must have 4 years of recent hands-on experience using advanced analytics, machine learning or artificial intelligence to solve business problems.
Must have 2 years of experience managing a team of consulting professionals, providing regular status updates, monitoring project economics and managing client relationships.
Must have 3 years of recent hands-on programming experience in at least 2 of the following: R, Python, SAS, SPSS, or TensorFlow.
Must have 3 years of recent hands-on experience with SQL programming and Data Visualization sills using Tableau, Power BI, Spotfire, or D3.js.
Travel required up to 80%, of which 20% may be international, to meet client needs.
Employer will accept any suitable combination of education, training or experience.
TO APPLY: Please apply on-line at ey.com/en_us/careers, and clic on ‚ÄúFind jobs‚Äù (Job Number ‚Äì PHI00400).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worer" as defined by the U.S. Department of Labor regulations at 20 CFR 656.3. You can review this definition at https://www.gpo.gov/fdsys/pg/CFR-2011-title20-vol3/pdf/CFR-2011-title20-vol3-sec656-3.pdf at the bottom of page 750. Please feel free to apply to other positions that do not require you to be a "U.S. worer".</t>
  </si>
  <si>
    <t>Does optimizing mareting efficiency and effectiveness get you all hot and bothered?
Do well written formulas mae you all tingly inside? We are hiring a digital analyst who sees the stories and humans inside the numbers. Someone who can transform data into actionable insights to drive our clients‚Äô websites, applications and digital/social mareting.
The Mandatories
Love of big ideas.
Assist in the design and planning of campaign/site success measurements.
Wor collaboratively with the Digital Strategy, Account Management, Media, and Social departments to develop hypothesis, establish PIs and as pointed questions.
Collect and aggregate consumer, business, campaign and media data from a number of different sources.
Monitor and analyze performance to provide insights and recommendations for optimizations and improvements.
Help drive the creation of dashboards and periodic reports for clients as well agency-wide reporting processes and templates.
Demonstrated passion for telling stories with quantitative data.
2+ years of relevant wor experience, agency side is a plus.
Extensive nowledge of performance metrics, especially within digital and emerging media.
Silled using data tools to design and build reports.
Experience in setup &amp; implementation of GA / GTM.
Extra Credit:
Experience in setup, implementation and maintenance of a Data Management Platform.
Media experience and woring nowledge of media tools, such as, Adwords, Doubleclic, Faceboo, etc.
Experience with the design and implementation of GA goal and conversion tracing.
Extra Extra Credit:
Ability to study the past, and predict the future, to act in the present.
The Pers
A competitive salary.
Solid Health Bennies.
401 and Profit Share Programs.
A stoced egerator with rotating brews.
The office - built into John Wanamaer‚Äôs old penthouse apartment, smac in the middle of the city. Lie none you‚Äôve ever seen.
Vacation policy: We all tae them and love the refreshing feeling they offer and so our policy is unlimited vacay.
A wor environment that enthusiastically encourages creativity, ris-taing and growth.
BE UNFORGETTABLE.
That's our mission. Simple to say. Nearly impossible to pull off. But when you set the bar that high, every single jump has meaning.</t>
  </si>
  <si>
    <t>Description Robert Half Technology is looing for a Business Analyst in Philadelphia, PA Responsibilities for Business Analyst - Sift through massive amounts of data, pivot tables, trend analytics (Excel) - Reviews and evaluates description of changes to database designs. - Understands impact of database changes and maes recommendations as appropriate. - Interacts with project managers to design appropriate solutions and tactically executes upon design. - Participates in Business Process Modeling sessions, acting as a documentarian, cofacilitator, or subject matter expert in setch sessions. - Conducts preliminary investigation for all project requests reviews requirements, specifications, tests, support and training plans to ensure they are in line with business objectives on projects. - Develops reports and custom request for users. - Performs system tuning, performance monitoring, and database maintenance. - Develops both technical and end-user documentation. - Assists with development and execution of IT process Requirements - 3-4 years of experience - Expert level with Microsoft Excel (Excel Formulas, Excel VBA) - PMO- Project Management Office experience - JIRA and QliView nowledge is plus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 with local maret expertise help you find the technology jobs that match your sills and priorities - fast. By woring with us, you have access to challenging opportunities, competitive compensation and benefits, and training to enhance your sill sets. From philanthropy to environmental stewardship to employee programs, Robert Half is proud to have an active role in the communities in which we live and wor. Our company has appeared on FORTUNE's "Most Admired Companies" list every year since 1998. Download our mobile app to tae your job search on the go! Contact your local Robert Half Technology office at 888.490.4429 or visit www.roberthalf.comjobstechnology to apply for this job now or find out more about other job opportunities. All applicants applying for U.S. job openings must be authorized to wor in the United States. All applicants applying for Canadian job openings must be authorized to wor in Canada. 2020 Robert Half Technology. An Equal Opportunity Employer MFDisabilityVeterans. By clicing 'Apply Now' you are agreeing to Robert Half Terms of Use httpswww.roberthalf.comterms-of-use .</t>
  </si>
  <si>
    <t xml:space="preserve">38-68 </t>
  </si>
  <si>
    <t>Description
Mission:
Ensure that the quality of IntegriChain‚Äôs master data elements are maintained to the highest standard for our customers, and alerting internal staeholders in instances where these quality standards cannot be met so that customers may be informed.
Duties:
Follow and maintain the documentation surrounding IntegriChain‚Äôs data quality practices at their specified frequency focusing on the below topics.
Orphan Resolution
Point-of-Care (POC) Parenting
Channel/Class of Trade Assignment
340B Specific POC Maintenance
Covered Entity assignment
Resolution of weely assigned master data exceptions queue.
Complete ad hoc queue resolution, and POC data stewardship efforts
Organization/Execution/Status Communication of Data Factory initiatives/projects
Participation in cross functional IntegriChain project teams and progress reporting to Data Factory staeholders.
Facilitation/support of a productive and communicative team environment.
Effective and crisp communication to internal staeholders around data anomalies or perceived quality issues.
Grow and learn in the role to lead training sessions for development of new Master Data Analysts
Assist Data Factory management in projects and day-to-day activities.
Requirements
Bachelor's Degree
nowledge or previous experience with analysis tools such as SQL, R, SPSS, or SAS. SQL/R strongly preferred
Flexible and Adaptable to feedbac
Adept at research utilizing open source and industry databases
Organized with an ability to prioritize and consistently follow-through
Committed to lifelong learning
Capable of woring both autonomous and in a team
Willing and able to develop sills necessary to train and lead others
*At this time IntegriChain cannot transfer or sponsor visas.
**Recruiting Agencies: Please do not send unsolicited resumes to our employees, job listings, or recruiting team. IntegriChain is not responsible for any fees related to unsolicited resumes.</t>
  </si>
  <si>
    <t>Position Summary:
The Data Analyst will be responsible or researching, collecting data and performing statistical analysis needed to monitor trends and patterns. This position will distribute and monitor data analysis projects, support staff in overcoming barriers in their projects and review the accuracy and reliability of data analysis projects.
The Data Analyst is also required to have an advanced understanding of the function and utilization of queries and data tables. This position will tae primary responsibility for getting the data right, managing and preparing data for web applications, reports, graphs, charts and Business Intelligence tools. Candidates must be able to organize raw data, produce actionable insights and effectively communicate this information through data visualizations and messaging.
The Data Analyst will wor closely with the PMHCC IT Application Programmers Assigned to PMHCC Case Management and will perform several responsibilities at the request of the Programming staff.
Duties and Responsibilities:
‚Ä¢ Consult with arid serve as the interface for the purpose of insuring coordination of information systems planning between PMHCC Case Management, the PMHCC Information Services Department, the PMHCC Finance/Administration Department and the Legal and Compliance Officer
‚Ä¢ Gather requirements for new enhancements as needed, from the above entities as they pertain to business processes, data collection and reporting and communicating this information to the Programming team so they may code the information system application
‚Ä¢ Perform User Acceptance Testing (UAT) of all application changes, fixes or enhancements and involve staff in the Case Management department in UAT as needed
‚Ä¢ Act as the first point of contact for any information system application issues or problems; investigate if it is a system wide issue or specific to a user and communicate/create ticets for the Programming team to investigate and fix or provide recommendations to issues.
‚Ä¢ Set priorities based on input and feedbac from Case Management executive team on any new enhancements to the information system application and communicate/manage the priorities with the Programming team
‚Ä¢ Organize data generated and manipulate data received through research into reports that is easily readable and demonstrates findings legibly
‚Ä¢ Distribute and monitor data analysis projects; support staff in overcoming barriers in their projects and review the accuracy and reliability of data analysis projects
‚Ä¢ Conduct analytical and statistical research; mae recommendations on data collection and analysis methods to ensure data is reliable and understandable; synthesize and interpret information, translate quantitative and qualitative data into visuals and reports for varying audiences
‚Ä¢ Prepare comprehensive reports, graphs and tables; trac and report on ey performance indicators for the department: using an array of reporting tools including business intelligence applications
‚Ä¢ Support ad-hoc analytic requests; providing accurate and timely data, analysis and insightful interpretations
‚Ä¢ Interpret data, analyze results using statistical techniques and provide ongoing reports
‚Ä¢ Identify and gather appropriate information to remove gaps in data (missing, incomplete, inaccurate, etc.)
‚Ä¢ Provide continued training to Case Management staff on the information System Application, new features and/or enhancements
‚Ä¢ Train the executive team on the use of any ad-hoc reporting tools of business intelligence tools
‚Ä¢ Initiate research projects that are data-driven, which directly address questions from Case Management staff and external partners
Sills Required:
‚Ä¢ Ability to translate complicated data into useful information
‚Ä¢ Advanced experience with SQL; authoring pipelines via SQL
‚Ä¢ Advanced understanding of Excel
‚Ä¢ Advanced understanding of queries and data tables
‚Ä¢ Excellent quantitative and data analysis sills
‚Ä¢ Advanced understanding of data management and storage infrastructures
‚Ä¢ Ability to initiate and drive projects to completion with minimal guidance
‚Ä¢ Ability to build ey data sets to empower operation and exploratory analysis
‚Ä¢ Strong analytical sills with the ability to collect, organize, analyze and disseminate significant amounts of information
‚Ä¢ Extremely strong attention to detail and accuracy
‚Ä¢ nowledge of statistics and experience using statistical pacages for analyzing large data-sets (Excel, SAS, SPSS)
‚Ä¢ Excellent written and verbal communication sills with the ability to collaborate and wor with others; share information in a clear arid concise manner
‚Ä¢ Ability to prioritize and respond to requests with speed and agility
‚Ä¢ Proficiency in critical thining and usage of problem-solving sills
‚Ä¢ Ability to perform complex statistical analysis
‚Ä¢ Proficiency in using computer software pacages to manage and produce data such as tables, maps and/or graphic displays
‚Ä¢ Excellent written analysis and oral presentation sills
‚Ä¢ Ability to write queries to extract data for reporting or information requests
‚Ä¢ Experience with Microsoft Power BI is a plus
Education and Experience:
‚Ä¢ Bachelors decree in Information Management, Statistics, or a related field of study is required
‚Ä¢ Experience in a technical field performing data analytics, modeling and statistical analyses
‚Ä¢ Familiarity with health data, HIPAA is a plus
‚Ä¢ Familiarity with social wor or case management organizations is a plus
‚Ä¢ At least two (2) years or experience with SQL database queries and reporting
‚Ä¢ At least two (2) years or experience in a technical field performing data analytics, reporting, modeling and statistical analyses
Equal Opportunity Employment:
PMHCC, Inc. is committed to equal opportunity. It is our policy to support equal employment for all employees and applicants without regard to race, religion, color, sex, sexual preferences, age, national origin, disability, behavioral health status, military status or any other characteristic protected by law.
Americans with Disabilities Act:
Employees as well as applicants who are currently, or become disabled, must be able to perform the functions of the job with either reasonable accommodation or unaided. PMHCC, Inc. will examine reasonable accommodations on a case by case basis in accordance with the law.</t>
  </si>
  <si>
    <t>University Overview
The University of Pennsylvania, the largest private employer in Philadelphia, is a world-renowned leader in education, research, and innovation. This historic, Ivy League school consistently rans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woring environment within the city of Philadelphia. The University is situated on a beautiful urban campus, with easy access to a range of educational, cultural, and recreational activities. With its historical significance and landmars, lively cultural offerings, and wide variety of atmospheres, Philadelphia is the perfect place to call home for wor and play.
The University offers a competitive benefits pacage that includes excellent healthcare and tuition benefits for employees and their families, generous retirement benefits, a wide variety of professional development opportunities, supportive wor and family benefits, a wealth of health and wellness programs and resources, and much more.
Posted Job Title
Neuroimaging Data Analyst Junior
Job Profile Title
Programmer Junior
Job Description Summary
Neuroimaging Data Analyst JuniorThe Psychiatric and Developmental Neuroimaging Laboratory is part of the Department of Psychiatry, the Neurodevelopment &amp; Psychosis Section, and the Lifespan Brain Institute (LiBI). Our goal is to delineate normal brain maturation and understand how abnormalities of development give rise to psychiatric symptoms. To do this, we leverage advanced multi-modal MRI imaging. The Neuroimaging Data Analyst Junior will provide support for managing and analyzing data. See our lab website at www.satterthwaitelab.com for more details.
Job Description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Neuroimaging Data Analyst Junior
The Neuroimaging Data Analyst Junior provides support for managing and analyzing neuroimaging data. Analysts play a central role on large-scale projects that see to understand brain development and the biological basis of mental illness. Within these projects, they wor in a team environment with a diverse, multi-disciplinary group of faculty and trainees from psychiatry, psychology engineering, statistics, and computer science. Primary responsibilities include management, processing, and analysis of high-dimensional imaging data. Additional responsibilities will be assigned based on the successful candidate's sills and interests. All analysts additionally lead independent projects (i.e., meta-analyses of neuroimaging studies) where they write first-author manuscripts.
Qualifications
Bachelor's degree and 0-1 year experience or equivalent combination of education and experience required. The ideal candidate has a Bachelor's or Master's degree in Engineering, Statistics, or Computational Neuroscience, 1-2 years of research experience (preferred). To succeed in the highly collaborative environment, excellent interpersonal and communication sills are required. Program and data analysis sills are strongly preferred, including Python, linux/bash, and R. Experience with neuroimaging tools (SPM, AFNI, FSL) is preferred but not required.
Bacground chec required. Position contingent on funding.
Woring ConditionsOffice, Library, Computer Room; Requires extensive safetyPhysical EffortTypically sitting at a des or table; Occasional lifting 25 lb. or less
Job Location - City, State
Philadelphia, Pennsylvania
Department / School
Perelman School of Medicine
Pay Range
20.00 - 36.00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Bacground chec required after a conditional job offer is made. Consideration of the bacground chec will be tailored to the requirements of the job.
The University of Pennsylvania's special character is reflected in the diversity of the Penn community. We see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</si>
  <si>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Healthcare Data Analytics Analyst
Location
Philadelphia, PA
Telecommuter?
No
ID**
17441
Your career starts now. We‚Äôre looing for the next generation of health care leaders.
At AmeriHealth Caritas, we‚Äôre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seeing talented, passionate individuals to join our team. Together we can build healthier communities. If you want to mae a difference, we‚Äôd lie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
Responsibilities:
Support trend analytics and cost containment initiatives as part of a dynamic team. The team identifies drivers of plan performance, investigates improvement initiatives, and evaluates improvement programs. This role will build, share, and maintain dashboards and analyses used to identify meaningful medical trends, and collaborate with subject matter experts to identify root causes of trends. They may also suggest and later test plan improvement initiatives. Will liely wor with multiple business segments and departments. The ideal candidate will have a thirst for continuous learning, investigative analytics, customized reporting and creative problem solving. They will be sought out as an expert on the projects they support, sharing wor with a wide array of audiences. This is a great opportunity to utilize and extend strong sills in programming, analytics and critical thining.
Responsibilities:
Conduct analyses of medical and pharmacy claims to evaluate healthcare cost and utilization.
Manipulate healthcare data from multiple sources to create data sets for analytics and reporting to address business and research questions.
Build and maintain dashboards measuring plan performance.
Perform periodic updates of large data files in claims, membership, providers, etc. and assure the data integrity.
Execute statistical analyses and interpret results in the context of business needs.
Understand healthcare business operations and convert data into usable information.
Education/Experience:
Bachelor‚Äôs Degree.
Master‚Äôs Degree preferred in Statistics, Mathematics, Computer Science, or related field or equivalent experience.
Having passed Actuarial exams is a plus.
1-3 years Healthcare experience.
1-3 years‚Äô experience woring within a managed care organization, health insurer, or as a consultant.
1-3 years claims analysis or cost reporting experience.
1-3 years woring in/from a data warehouse environment.
1-3 years SQL programming experience.
Problem solving sills, including the ability to wor independently and systematically analyze complex problems, draw relevant conclusions, and successfully devise/implement solutions.
Experience mining large data sets
Proficient with Microsoft Excel and Microsoft PowerPoint.
Established ability to manage multiple tass.
Excellent written and verbal communication sills.
Strong data presentation sills.
Familiarity with relational database fundamentals.
Familiarity with database applications such as Oracle, Hadoop
Preferred Qualifications:
Experience using SAS Enterprise Guide.
Experience developing Tableau Dashboards
Familiarity with Big Data mining tools
Note: Our current location is 200 Stevens Drive, Philadelphia, PA 19113. We are in the process of building a new headquarters in Newtown Square. That address is 3805 West Chester Pie, Newtown Square, 19073. This role/department will be transitioning there at the end of 2020. Must be commutable distance to both locations.</t>
  </si>
  <si>
    <t>The
Tumor Registrars are responsible for the abstracting and reporting to State and
National registries, including the American College of Surgeons Commission on
Cancer, in accordance with all mandated standards and guidelines. They monitor
and update follow-up information for all patients in our facilities database.
They perform lifetime follow-up on all patients with a diagnosis of malignancy
who received treatment at our facility, continually monitoring medical record
documentation for our facility to assure timely collection of all relevant
data. They assist with the development of the Cancer Program's Annual Report
and generate requested reports for use in research and cancer related studies.
Minimum required qualifications for consideration:
Tumor Registrar certification (Certified Tumor Registrar, CTR).
3 years' of experience abstracting cancer data and reportable conditions.
General experience in the use of Tumor Registry (Oncolog, Metriq) .and EMR (Epic) software systems.
Associates Degree in a health care related field. A Health Information Management (HIM) major or focus is preferred.
Location: Temple University Hospital, 3509 N Broad Street, Philadelphia, PA 19140. A residence in the Philadelphia area is required. Some remote wor may be approved but nothing more than 8 hours per wee is liely.
Typical schedule: M-F, 40 hrs/w, 8:00a-4:30p. Non-exempt, overtime eligible.</t>
  </si>
  <si>
    <t>Are you ready for your next challenge?
Who you you? You are a smart, motivated business systems analyst who excels at the intersection of business and technology, synthesizing a sea of information (or sometimes a desert!) into clear requirements for colleagues in business and IT roles. You understand data and data management. You become a center of competency on any project you join and your colleagues find your organization sills awe inspiring. You coordinate conversations, document and diagram clarity, and drive progress.
Who are we? Wittij Consulting is a highly respected IT professional services company looing to add some more smart people to our team. We don't do any software development or infrastructure operations. What we do is provide expert services to our clients, from small regionals to Fortune 500, in support of two fundamental technology questions:
1. What should they do? (Enterprise Architecture and Planning)
How should they do it? (Solution Delivery).
Our mission is to help our clients get maximum value out of their technology investments.
With us, you would flex and grow your sills on diverse projects and clients woring alongside lie minded "multi-faceted" business systems analysts and IT architects.
Role will be a mix of remote and on site wor. Some travel may be required. You must be authorized to wor in the US and willing to undergo a bacground chec in accordance with local laws and regulations.
Specific experience
In addition to traditional business requirements wor, this role requires experience:
documenting data structures and dictionaries as well as mapping data between systems
producing data analytics and reporting
- defining data models is a plus
- testing and managing data quality is a plus.
The compensation for this role ranges (based on experience) from 60 - 110, plus top notch benefits.</t>
  </si>
  <si>
    <t>CCB Ris - Fraud Ris Data Analyst - Associate</t>
  </si>
  <si>
    <t>CCB Data Support team is a part of the CCB Ris organization and actively supports Fraud Data Analytics, Fraud Modeling, and Ris Reporting activities. In addition, the team partners with the Consumer &amp; Community Baning (CCB) Data Management team to govern the ownership and quality of critical data elements used in reporting and fraud strategies. The role will wor with data subject matter experts throughout the business to drive various data initiatives to successful conclusion.A successful candidate in this role will be a person who has a proven trac record as a proactive critical thiner, with the ability to manage multiple initiatives. The person needs to wor with minimal supervision / independently, be able to analyze data across multiple systems; reconcile differences and drive toward resolving these differences. Person will identify and define ey critical data elements, evaluate and mae recommendations on data quality rules consistent with the ris of the data element; analyze data usage within the business; and manage tactical and strategic data solutions. ey requirements for this role include: an understanding of technology and systems flow and controls, the ability to drive change and improve processes, organization and documentation, and the ability to effectively interface with business and technology partners.Responsibilities include:* Manage quality assurance of the data, including strategic implementation of data quality rules and review of ongoing data quality alerts* Manage evergreen process supporting data quality initiative such as when data elements are added / modified for new rules or new reports* Conduct data analysis across different systems and reconcile differences. Identify issues in data and woring with technology partners to drive toward resolution* Wors directly and support end users and data subject-matter experts* Manage and support ey Fraud Ris Roadmap projects as it relates to dataQualifications:* Bachelor's degree in related field or sufficient relative experience* Bacground (minimum of two years) in Technology Development/Support or Data Analytics, or Process Analysis/Process Improvement* Experience with Consumer Baning systems and processes is preferred, especially those related to Digital and Fraud* Good understanding of operational and regulatory ris management* Must be able to thin critically, understand business and technical functions and assess impact, identify root causes of issues, solve problems creatively, plan and meet deadlines, and demonstrate strong sense of personal accountability* Previous experiences using SQL and with database such as ORACLE, TERADATA etc. Some experience with SAS would be useful, but not required Strong relationship sills* Highly detail-oriented* Polished verbal and written communication sills* Excellent research and analytical sills* Strong MS Office suite sills (Excel, Word, PowerPoint, Project)* Prior experiences with Agile methodology is useful.</t>
  </si>
  <si>
    <t>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√¢≈ìclean√¢ data by reviewing computer reports, printouts, and performance indicators to locate and correct code problems
√¢¬¢ Wor with management to prioritize business and information needs
√¢¬¢ Locate and define new process improvement opportunities
Requirements
√¢¬¢ Proven wor experience as a data analyst or business data analyst
√¢¬¢ Technical expertise regarding data models, database design development, data mining and segmentation techniques
√¢¬¢ Strong nowledge of and experience with reporting pacages (Business Objects etc), databases (SQL etc), programming (XML, Javascript, or ETL framewors)
√¢¬¢ nowledge of statistics and experience using statistical pacages for analyzing datasets (Excel, SPSS, SAS etc)
√¢¬¢ Strong analytical sills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t>
  </si>
  <si>
    <t>Job Summary
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 Oracle, Qliview,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 deliver output in format defined by business needs; develop analytical scenarios to trac project success, including but not limited to, digital mareting campaigns, search optimization, customer web experience, product recommendations and dynamic pricing; analyze and model customer behavior by clustering large amounts of customer information and user generated content; perform statistical analysis and mae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
Job Title:
Analyst - Data Intelligence
Employer:
VWR Management Services, LLC
Location:
Radnor, PA
Description:
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 Oracle, Qliview,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 deliver output in format defined by business needs; develop analytical scenarios to trac project success, including but not limited to, digital mareting campaigns, search optimization, customer web experience, product recommendations and dynamic pricing; analyze and model customer behavior by clustering large amounts of customer information and user generated content; perform statistical analysis and mae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
Qualifications:
Requires Bachelor's degree or higher in Business Intelligence and Analytics, Mathematics, Engineering, Statistics, or Computer Science or closely related field and one year experience in job offered or as Assistant Manager.
Bacground in education, training or experience must include demonstrated experience handling mass amount of structured and unstructured data; advanced analytical and problem-solving sills; experience connecting multiple systems; experience in SQL, Hadoop, Spar, Qliview, R, Python, Google Analytics, MS Access, MS Excel; excellent oral and written communication sills; experience in collaboration and consensus building across multiple teams and levels of an organization; demonstrated experience using proactive management to achieve alignment of staeholders and successful delivery to timelines.
DISCLAIMER:
The above statements are intended to describe the general nature and level of wor being performed by employees assigned to this classification. They are not intended to be construed as an exhaustive list of all responsibilities, duties and sills required of employees assigned to this position.
Avantor is proud to be an equal opportunity employer.
EEO Statement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
If you need a reasonable accommodation for any part of the employment process, please contact us by email at and let us now the nature of your request and your contact information. Requests for accommodation will be considered on a case-by-case basis. Please note that only inquiries concerning a request for reasonable accommodation will be responded to from this email address.
For more information about equal employment opportunity protections, please view the Equal Employment Opportunity is THE LAW Poster, EEO is the Law Poster Supplement, and Pay Transparency Non-Discrimination Provision using the lins below.
EEO is the Law
OFCCP EEO Su pplement
PAY TRANSPARENCY NONDISCRIMINATION PROVISION
3rd party non-solicitation policy
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wors with a preferred supplier list and will tae the initiative to engage with recruitment agencies based on its needs and will not be accepting any form of solicitation</t>
  </si>
  <si>
    <t>Thermo Fisher Scientific, MilliporeSigma, Merc GaA</t>
  </si>
  <si>
    <t>Responsibilities:Support trend analytics and cost containment initiatives as part of a dynamic team. The team identifies drivers of plan performance, investigates improvement initiatives, and evaluates improvement programs. This role will build, share, and maintain dashboards and analyses used to identify meaningful medical trends, and collaborate with subject matter experts to identify root causes of trends. They may also suggest and later test plan improvement initiatives. Will liely wor with multiple business segments and departments. The ideal candidate will have a thirst for continuous learning, investigative analytics, customized reporting and creative problem solving. They will be sought out as an expert on the projects they support, sharing wor with a wide array of audiences. This is a great opportunity to utilize and extend strong sills in programming, analytics and critical thining.Responsibilities:* Conduct analyses of medical and pharmacy claims to evaluate healthcare cost and utilization.* Manipulate healthcare data from multiple sources to create data sets for analytics and reporting to address business and research questions.* Build and maintain dashboards measuring plan performance.* Perform periodic updates of large data files in claims, membership, providers, etc. and assure the data integrity.* Execute statistical analyses and interpret results in the context of business needs.* Understand healthcare business operations and convert data into usable information.Education/Experience:* Bachelor's Degree.* Master's Degree preferred in Statistics, Mathematics, Computer Science, or related field or equivalent experience.* Having passed Actuarial exams is a plus.* 1-3 years Healthcare experience.* 1-3 years' experience woring within a managed care organization, health insurer, or as a consultant.* 1-3 years claims analysis or cost reporting experience.* 1-3 years woring in/from a data warehouse environment.* 1-3 years SQL programming experience.* Problem solving sills, including the ability to wor independently and systematically analyze complex problems, draw relevant conclusions, and successfully devise/implement solutions.* Experience mining large data sets* Proficient with Microsoft Excel and Microsoft PowerPoint.* Established ability to manage multiple tass.* Excellent written and verbal communication sills.* Strong data presentation sills.* Familiarity with relational database fundamentals.* Familiarity with database applications such as Oracle, HadoopPreferred Qualifications:* Experience using SAS Enterprise Guide.* Experience developing Tableau Dashboards* Familiarity with Big Data mining toolsNote: Our current location is 200 Stevens Drive, Philadelphia, PA 19113. We are in the process of building a new headquarters in Newtown Square. That address is 3805 West Chester Pie, Newtown Square, 19073. This role/department will be transitioning there at the end of 2020. Must be commutable distance to both locations.</t>
  </si>
  <si>
    <t>Tandigm Health, LLC is a value-based population health organization. We engage our physician networ by aligning economics and rewarding them for the value of the care they provide rather than for the volume of services. We enable our physicians with innovative tools, actionable data, expert training and education, and clinical delivery support. We empower our physicians by building community-oriented care delivery systems that facilitate collaboration across the continuum of care.
At Tandigm, you will find a culture where all Teammates have the opportunity to collaborate in an energized, multi-disciplinary wor environment focused on improving patient outcomes and enabling our staff to do some of the most rewarding wor of their careers.
SUMMARY
The Tandigm Health Data Analyst wors with on a variety of projects with staeholders from across the company to help them answer critical business questions and build information assets to support their operational needs. They analyze medical and pharmaceutical claims data sets to discover pattern, test assumptions, and uncover new opportunities. The Data Analyst gathers requirements; designs new reporting pacages; creates technical specification documents; helps write the necessary SQL code; and deploys and maintains these assets. They are responsible for insuring data quality and appropriate data use to comply with HIPAA (Health Insurance Portability and Accountability Act) regulations.
ESSENTIAL FUNCTIONS
¬∑ Consistently exhibits behavior and communication sills that demonstrate Tandigms commitment to superior customer service, including quality, care, and concern with each and every internal and external customer.
¬∑ Apply critical thining sills to analyze large data sets to detect patterns and identify trends.
¬∑ Wor closely with colleagues to understand their objectives, refine requirements, and design reports/dashboards that provide them the business insight to support their goals.
¬∑ Write, deploy and maintain SQL code and other database objects.
¬∑ Identify data issues and wor with various partners and vendors to resolve these issues.
¬∑ Comply with HIPPA (Health Insurance Portability and Accountability Act) regulations when using and reporting PHI (Protected Health Information).
¬∑ Performs additional duties as assigned.
EDUCATION:
¬∑ Bachelors degree in Computer Science, Epidemiology, Information Management, Mathematics, Statistics or related field
EXPERIENCE:
¬∑ Demonstrated experience querying databases with SQL
¬∑ Demonstrated experience writing database stored procedures
¬∑ Demonstrated sills in SSIS, SSRS
NOWLEDGE, SILLS, ABILITIES:
¬∑ Health care industry bacground desirable
¬∑ Experience in data modeling (Enterprise Architect preferred)
¬∑ Familiarity with databases (SQL Server preferred)
¬∑ Experience designing and building charts/dashboards/reports with data visualization software (Tableau preferred)
¬∑ Experience applying statistical analysis to large datasets with BI software desirable (R preferred)
¬∑ Ability to wor independently on various simultaneous initiatives.
¬∑ Ability to produce high quality wor products on time.
¬∑ Excellent written and verbal communication sills.
Tandigm Health is an Equal Opportunity Employer (EOE)</t>
  </si>
  <si>
    <t>West Conshohocen, PA</t>
  </si>
  <si>
    <t>University OverviewThe University of Pennsylvania, the largest private employer in Philadelphia, is a world-renowned leader in education, research, and innovation. This historic, Ivy League school consistently rans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learning.Penn offers a unique woring environment within the city of Philadelphia. The University is situated on a beautiful urban campus, with easy access to a range of educational, cultural, and recreational activities. With its historical significance and landmars, lively cultural offerings, and wide variety of atmospheres, Philadelphia is the perfect place to call home for wor and play.The University offers a competitive benefits pacage that includes excellent healthcare and tuition benefits for employees and their families, generous retirement benefits, a wide variety of professional development opportunities, supportive wor and family benefits, a wealth of health and wellness programs and resources, and much more.Posted Job TitleClinical Data AnalystJob Profile TitleClinical Research Coordinator BJob Description SummaryThe Data Analyst will wor as part of an integrated, dynamic and fast moving team in the Center for Study and Treatment of Inflammatory Lymphadenopathies (CSTL) that is focused on improving outcomes for patients with Castleman disease, a rare and deadly disease. To achieve this goal, the CSTL is conducting an international patient registry / natural history study, and we are recruiting an individual who is interested in gaining exposure to the medical field through in-depth review of medical data on complex patients.Job Description+ Review multiple different types (clinical, laboratory, radiology, pathology, etc.) of patient medical records obtained from a variety of types of institutes (some of which may be international, but will be in English) and physicians (community, specialists, academic, etc.) to identify, interpret and extract ey clinical features and data element, and map them into structured data sets in the registry data base.+ Manage databases and data resources. Update and maintain data entry protocols. Trac and present a variety of metrics on registry progress, including patient entry assignments. Lead weely data entry meetings and provide data entry training as needed to new members of the team.+ Participate in other CSTL projects, such as analyzing immunofluorescence, immunohistochemistry, or in situ hybridization.+ Contact and assist patients with registry related questions and enrollment, as necessary. Contact patients and physicians to obtain missing data. Draft and disseminate quarterly updates on the registry's progress to those enrolled.+ Recruit U.S. patients and acquiring medical records from healthcare providers around the U.S.+ Perform additional duties as assignedQualifications+ BA/BS and 2 years relevant data management or data analysis experience or an equivalent combination of education and experience is required.+ Strong computer sills and experience including database management, MS Excel, and+ PowerPoint required. Experience creating and modifying relational databases. Experience with medical coding (Medra, WHO-DDE) and with patient registries is a plus.+ nowledge of medical terminology and disease processes, and familiarity with Castleman disease and/or oncology clinical information and research is desirable.+ High level of attention to detail, organizational sills and commitment to accuracy is required.+ Possess good data entry methodologies that ensure accurate and precise data entry and monitoring.+ Comfort in an "iterative environment" in which periodic rewor is inevitable. Job Location - City, StatePhiladelphia, PennsylvaniaDepartment / SchoolPerelman School of MedicinePay Range42,953.00 - 77,315.00Affirmative Action Statement Penn adheres to a policy that prohibits discrimination on the basis of race, color, sex, sexual orientation, gender identity, religion, creed, national or ethnic origin, citizenship status, age, disability, veteran status, or any other legally protected class.Special Requirements Bacground chec required after a conditional job offer is made. Consideration of the bacground chec will be tailored to the requirements of the job.The University of Pennsylvania's special character is reflected in the diversity of the Penn community. We see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</si>
  <si>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Data Analyst - Contract - W2 Malvern, PA
Type: Contract Duration: 12 + Months Rate: DOE
Company Overview:
Amplify Systems has its business focus in providing IT consulting services, resource augmentation services and pacaged product implementation services.
Amplify Systems‚Äô industry experience and technology expertise helps in delivering world class business and technology services to our clients. Our experience and deep technical nowledge enable the clients to exploit information technology to meet their business goals. We believe in simplified development processes, optimal tool selection and quality recruitment to harness value from intellectual resources.
Job Description:
Job Profile Summary
To define, gather and analyze measures of Vanguard‚Äôs client experience across all channels (with the primary focus being the web). To be an advocate for measuring client experience
Duties and Responsibilities
Owns subdivision projects that contribute to the effort of defining analytics to measure the effectiveness of our cross-channel client experiences.
Builds, maintains, and publishes dashboards and insights that surface ey performance indicators.
Gathers, cleanses and analyzes data from multiple sources including but not limited to; Adobe Analytics, Tealeaf, Sitespect and Enterprise Databases.
Assists with the preparation of presentations that translate analytic insights into tangible, actionable solutions for business partners to implement.
Provides analytics implementation requirements, representing our business needs.
Provides consulting services (with supervision) to colleagues needing data for specific projects.
Suggests analytics infrastructure improvements and decisions regarding sills, process, and technology.
Participates in special projects and performs other duties as required.
Qualifications
‚Ä¢ Undergraduate degree (BS/BA in Economics, Finance, Statistics, Mathematics, Mareting Research preferred), or equivalent combination of training &amp; experience.
‚Ä¢ A minimum of three years general business experience.
‚Ä¢ Strategic thiner with tactical abilities.
‚Ä¢ Proficiency in applied statistical techniques, such as cluster and segmentation analysis, time series analysis, regression/logistic regression analysis, and developing and monitoring scorecards.
‚Ä¢ Superior testing and quality control sills and attitude.
‚Ä¢ MS office sills. Strong Excel sills in data manipulation and presentation.
‚Ä¢ Strong analytical sills coupled with the ability to form hypotheses and draw meaningful insights from disparate data sources. nowledge of mareting and user experience disciplines a significant plus.
‚Ä¢ Excellent written/oral communication, project management and presentation sills. Able to clearly articulate and present findings and recommendations to team members and management, and to technical and non-technical audiences. Strong data visualization sills.
‚Ä¢ Experience with Adobe Analytics, Tealeaf, and SiteSpect. 4+ years experience strongly desired.</t>
  </si>
  <si>
    <t>Healthcare Data Analyst Location: Philadelphia Full-time/Permanent position Summary: You‚Äôll provide relevant, timely and insightful information for our team. As Data Analyst, it will be your responsibility to provide data and analytics expertise externally for client deliverables and internally to develop the breadth and depth of our offerings. Our team will rely on you for your expertise with healthcare data and your strong SQL sills. What you will do -Understand ey Performance Measures and Indicators that drive company measurement, reporting and analytics across ey data sources and functions such as medical claims transactions (e.g. 837 and 835), pharmacy claims (NCPDP D.0), EMR/EHR, lab transactions, and other emerging data assets -Consult with clients to understand business requirements and deliver appropriate data science solutions to meet their needs -Perform analytics against healthcare data to support client initiatives using SQL based programming tools -Continue to develop broader and deeper nowledge of data assets and analytic methodologies everyday -Provide guidance and support during the vendor on-boarding process which includes data ingestion, normalization, and QC activities -Provide guidance and support to improve the insights and capabilities of the maretplace website You are ‚Ä¶ -A data gee that is excited about cultivating the largest repository of healthcare assets to-date -A self-starter that enjoys woring in a small, rapidly changing, fast paced environment -Methodical, executing through several approaches to determine the best fit -Energized by learning even if outside the scope of day-to-day responsibilities -Comfortable woring on several different tass throughout your worday -Passionate about sharing your healthcare data nowledge with others -A data analyst with enviable SQL sills Desired sills and experience -BS degree in math, statistics, or similar -4+ years‚Äô experience in the healthcare data industry, preferably in a consulting environment -Proficient in programming against large data assets with a woring nowledge of SQL, preferably also nowledgeable in SAS and/or R -Ability to gather requirements, test strategies, design deliverables -nowledge of the healthcare industry and analytics utilized by pharmaceutical mareting teams -Subject matter expertise in a wide variety of healthcare data assets -Proven analytical, evaluative, and problem-solving abilities -Silled teaching and instruction capability for internal and customer-facing sessions -Extensive experience woring in a team-oriented, collaborative environment</t>
  </si>
  <si>
    <t>Transforming the future of healthcare isn t something we tae lightly. It
taes teams of the best and the brightest, woring together to mae an
one of the largest healthcare technology companies in the U.S., we
are a catalyst to accelerate the journey toward improved lives and healthier
communities.Here at Change Healthcare, we re using our influence to drive
positive changes across the industry, and we want motivated and passionate
people lie you to help us continue to bring new and innovative ideas to life.
If you re ready to embrace your passion and do what you love with a company
that s committed to supporting your future, then you belong at Change
Healthcare.Pursue purpose. Champion innovation. Earn trust. Be agile. Include
all.Empower Your Future. Mae a Difference.
The Data Analyst, Value Based Payments (VBP) will design and execute analyses
using a variety of data sources, including health care and pharmacy claims.
With guidance from the Vice President, Value Based Payment Analytics, the Data
Analyst will wor with product development and implementation teams to ensure
our VBP platform delivers the necessary insights to our clients. Projects range
from quic, time-sensitive queries to longer term studies that become part of
VBP roadmap. This is an excellent opportunity for the right candidate to
influence the development of cutting edge product in the rapidly growing VBP
maret.
Responsibilities
Interrogate a variety of data sources to identify patterns in data
Identify unanticipated trends/patterns in the data
Communicate suggestions for continuous improvements in data quality
Evaluate historical data to understand the impact of historical /
proposed changes to Value Based Programs
Create insights into, and metrics for client Value Based Programs wor
with Product Development team to implement findings into Value Based
Payment (HealthQX) product
Clearly document and present findings from analysis projects, including
data quality, methodology, results and implications for clients.
Minimum_Requirements
3-5 years of experience in designing, building, and implementing business
solutions using information technology.
Proven, significant experience in business analysis, requirements
definition and deployment of business requirements to information
systems.
Critical_Sills
Sound written and interpersonal communication sills, ability to
translate complex methodology to both technical and non-technical
audiences.
2 or more years of experience woring in Health Care, Data Analytics, or
Information Management
Excellent SQL sills, including report formatting and presentation
Health Care Claims Data experience woring with or exposure to claims
data
Additional_nowledge_&amp;_Sills
Ability to collect, manage, analyze and interpret quantitative data
Self-sufficient with regard to standard computer destop tools and
general office software nowledge; additional computer sills/tools a
plus
Independent worer: courage, decision quality, listening, drive for
results, customer and client focus, integrity and ability to deal with
ambiguity
Demonstrated ability to independently learn new technical sills (e.g.,
advanced Excel, SQL, R)
Must be able to manage and prioritize multiple projects at one time
Comfortable in a growing department that is still evolving its methods,
priorities and resources
Desired_Personal_Characteristics
Inquisitive, problem-solving in nature
Data-driven, detail-oriented and fact-based
Hands-on, action-oriented style
Proven ability to roll up your sleeves and contribute quicly
A team player capable of woring effectively with individuals throughout
the organization
Education_/_Training
Bachelor's Degree in a field such as: Information Management, Computer
Science, Computer Engineering, Data Science, Mathematics or related field
preferred.
4-year degree in computer science or related field or equivalent
experience
Physical_Requirements
Environment Office environment, up to 10% travel required.
Physical Requirements Sitting, standing, waling, and using eyboar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read more about employment
discrimination protections under federal law, read EEO is the Law at https://
and the supplemental information at
OFCCP_EEO_Supplement_Final_JRF_QA_508c.pdf .
If you need a reasonable accommodation to assist with your application for
employment, please contact us by sending an email to
with "Applicant requesting reasonable
accommodation" as the subject. Resumes or CVs submitted to this email box will
not be accepted.
Clic here
transp_%20English_formattedESQA508c.pdf to view our pay transparency
nondiscrimination policy.
Change Healthcare maintains a drug free worplace and conducts pre-employment
drug-testing, where applicable, in accordance with federal, state and local
laws.
Show moreShow less</t>
  </si>
  <si>
    <t>BRYN MAWR COMMUNICATIONS LLC - The combination of engaging editorial, authentic peer-to-peer exchanges, and modern delivery strategies has made Bryn Mawr Communications a trusted partner for content mareting in print and digital formats. Mareters and product managers not only rely on us to deliver traditional advertising placements, print supplements, custom video production, and unique digital projects, but also to coordinate live meetings, audiovisual services, and simulcasted events.
We are currently seeing an experienced Data Analyst based in our Wayne, PA office. He or She will be responsible for analyzing site data across multiple websites, interpreting digital advertising, as well as compiling mareting metrics to provide comprehensive client reports to agencies and advertisers.
Responsibilities:
Autonomously oversee schedule, internal/external requests, and deliveries of recurring and ad-hoc client metrics reports
Woring with various departments and disciplines within BMC to understand project and client reporting requirements and managing delivery timelines
Based on reporting requirements, identify data sources, data transformations and calculations needed to formulate insightful reports
Communicate directly with both internal and external clients to review and explain reported statistics, what they mean, and their impact
Review internal reports to identify trends or anomalies within the data
Research and understand maret trends on audience growth and behaviors
Develop internal sales reports to continually define improvements to digital mareting strategies
Assist in contact database management; data curation and segmentation
Assist in maintenance of data processing pipeline
Analyze and forecast metrics to project future trends; participate in pre-sales evaluation
Job Requirements/Qualifications:
Bachelor‚Äôs degree Business, Mareting, Statistics, Mathematics, or Engineering
3+ years‚Äô experience with digital advertising, email and web analysis
Advanced proficiency in Microsoft Excel required
Experience with industry-standard email mareting, web, banner, social media metrics
Experience with BI tools, particularly with Microsoft PowerBI
Experience with Google Analytics, Google Ad Manager (formerly DoubleClic for Publishers), and Hubspot and/or email mareting
Experience with basic SQL and database tables and schema
Experience with Cloud Services such as Google Cloud Storage and Google BigQuery
Ability to analyze existing tools and databases and provide continual improvement recommendations
High level written and verbal communication sills
Strong communication, interpersonal, and problem-solving sills with internal teams and clients.
High level of attention to detail, organization, and adherence to best practices for managing projects
Experience in medical device or pharmaceutical mareting is a plus
Bryn Mawr Communications offers a comprehensive benefits pacage including: medical, dental, 401(), paid holidays, paid time off (PTO) and much more. Visit our company web site at www.bmctoday.com.To apply for this opportunity, please send your resume and a cover letter with salary expectations.
Job Type: Full-time
Benefits:
401() Matching
Dental Insurance
Employee Assistance Program
Flexible Spending Account
Health Insurance
Paid Time Off
Vision Insurance
Schedule:
Monday to Friday
Experience:
Business Analysis/Mareting: 3 years (Required)
Location:
Wayne, PA 19087 (Required)
Company's website:
www.bmctoday.com
Benefit Conditions:
Waiting period may apply
Wor Remotely:
Temporarily due to COVID-19</t>
  </si>
  <si>
    <t>Title: Data Strategy Analyst
Location: 100% REMOTE (after Covid in Wilmington, DE, 2 days a wee to start off, then 3 remote...down the line 1 day in the office a wee)
Duration: 6 Month Contract to Hire - MUST BE A US CITIZEN!!
Start: ASAP
Interview Process: Sype Interview
Must haves:
SAS
SQL
Financial Services
Data Strategy/Analysis
Bachelor's Degree
Job Description:
3+ years of data analysis and strategy
2+ with SAS or SQL (Some people say they have SAS/SQL to move things from one thing to another, needs to be analytical and analyze data in ways that are not obvious)
Tableau (preferred)
Student loans or financial experience
Bachelors
Very analytical
Detail oriented
Good communication sills
Modeling experience within SAS, R or Python) - (Nice to have)
Presenting to clients
Analyzing borrowers data (student loans) and they support servicing call center and collections (ongoing). Optimizing strategy, become more efficient, customer friendly.
Understanding borrower contacts (touch points) and how they interact with customers with different channels (website, letters, emails, calls, etc) and how they can optimize this experience
JOB SUMMARY: Provide a brief executive summary of overall job functions, responsibilities and sill level.
The Sr. Strategy Analyst is responsible for supporting the collections and servicing call center with reporting, strategy enhancements, strategy development, model testing, implementation, validation and other ad hoc analytics. The candidate should be proficient in writing code using analytic tools such as SAS and SQL and be able to provide management with strategic insights using data visualization tools such as Tableau. This analyst will be required to build relationships across the organization as well as within their immediate business area to gain support and increase speed of execution of new strategies. Tass will include, but are not limited to: reporting and analysis on portfolio trends, performance metrics, strategy performance, development of new business tools, creation of segmentation strategies, etc.
The Americans with Disabilities Act of 1990 (ADA) prohibits discrimination by employers, in compensation and employment opportunities, against qualified individuals with disabilities who, with or without reasonable accommodation, can perform the "essential functions of a job. A function may be essential for any of several reasons, including: the job exists to perform that function, the employee holding the job was hired for his/her expertise in performing the function, or only a limited number of employees are available to perform that function.
Essential Job Functions % of Time for Each Function
List at least five major functional areas of responsibility (such as Personnel Management, Analysis/Reporting, Project Wor, Customer Service, Budgetary Responsibilities, etc.) in descending order of importance. Within each function, specify more basic tass that compose the function.
Strategy Development 25%
a. Create models and strategies to achieve business goals such as improved collection efforts, increased productivity, improved customer experience, etc.
b. Liaison with operations for strategy development, implementation and post implementation feedbac.
c. Monitor strategy performance and communicate results in a timely manner.
Strategic Insights 25%
a. Use data mining techniques to continually search for trends and other insights which might be useful to the business leaders.
b. Apply visualizations so that the end-product is always clear, concise, and user friendly.
Ad Hoc Analysis 25%
a. Respond to requests for data and analytics needed by senior management team.
b. Assist with developing analytics which support operational changes.
Portfolio Analysis 25%
a. Analyze portfolio performance by combination of variables and metrics.
b. Understand the true drivers of operations strategy and decision maing.
If qualified and interested, please send your most current resume as a word document to Jason Weinstein at jason.weinstein@mondo.com</t>
  </si>
  <si>
    <t>Job Title: Business Data Analyst
Location : Bensalem, PA
Duration : 12+ Months
Employment: W2
Mode of Interview: Face to Face
Job Responsibilities:
Critical thining and analytical sills
Effective communication approaches
Strong writing and presentation sills
Active listening (explain yourself, as questions, willing to listen)
Familiarity with Agile project management tools (Rally, Confluence)
Business acumen
Technical acumen Experience with Data Mining, Data Reporting, SQL development, technical story writing
Experience
Acting as a business analyst on a cross-functional software product team in an agile environment.
Relevant wor experience in Business Intelligence, Data Analysis and Data Reporting
Executing lean product design and agile development methods.
Driving requirements and story-writing across agile sprints.
Coordinating software releases to internal and external users.
Help optimize existing SQL queries from users
Sills &amp; Qualification:
Bachelor degree or equivalent experience.
Minimum 3 years of experience as Business Data Analyst
Experience with generating reports from bug tracing software such as JIRA is preferred
SQL/Data Analysis
If anyone interested or available drop your resumes at athy(at)dextroinc(dot)com</t>
  </si>
  <si>
    <t>In Vanguard's Client Experience &amp; Digital (CXD) department, our goal is to evolve and enhance our client‚Äôs digital experiences. In this technical, data analytics role you will be a ey team member that uncovers insights and deepens understanding of our investors needs and experiences. You will design experiments, wrangle and interrogate data, evaluate tests with statistical rigor, assesses trends and develops actionable insights and recommendations in support of business objectives. You will support and train junior analysts.
Core Responsibilities
Engages with internal partners to understand business strategy, questions and goals. Brings structure to business requests, translates requirements into an analytical project approach, and leads projects through completion. Delegates tass and provides tactical and strategic guidance to peers.
Designs experiments &amp; appropriate measurement plans to test appropriate hypotheses.
Acquires and compiles structured and unstructured data and verifies its quality, accuracy and reasonableness.
Performs analyses of historical data to surface trends and insights using advanced analytical methods. Validates analytical techniques employed by other analysts.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data analysts. Proactively expands nowledge of business and analytics and shares with team members. Shares and documents best practices.
Participates in special projects and performs other duties as assigned.
Qualifications
Minimum of five years related wor experience in a quantitative role.
Undergraduate degree or equivalent combination of training and experience. Master's level preferred.
Experienced with SQL in a business setting to query data.
Experienced with Python, R, SAS, or other advanced programming language.
About Vanguard
We are Vanguard. Together, we‚Äôre changing the way the world invests.
For us, investing doesn‚Äôt just end in value. It starts with values. Because when you invest with courage, when you invest with clarity, and when you invest with care, you can get so much more in return. We invest with purpose ‚Äì and that‚Äôs how we‚Äôve become a global maret leader. Here, we grow by doing the right thing for the people we serve. And so can you.
We want to mae success accessible to everyone. This is our opportunity. Let‚Äôs mae it count.
Inclusion Statement
Vanguard‚Äôs continued commitment to diversity and inclusion is firmly rooted in our culture. Every decision we mae to best serve our clients, crew (internally employees are referred to as crew), and communities is guided by one simple statement: ‚ÄúDo the right thing.‚Äù
We believe that a critical aspect of doing the right thing requires building diverse, inclusive, and highly effective teams of individuals who are as unique as the clients they serve. We empower our crew to contribute their distinct strengths to achieving Vanguard‚Äôs core purpose through our values.
When all crew members feel valued and included, our ability to collaborate and innovate is amplified, and we are united in delivering on Vanguard's core purpose.
Our core purpose: To tae a stand for all investors, to treat them fairly, and to give them the best chance for investment success.</t>
  </si>
  <si>
    <t>: Responsible for designing, modeling, developing and supporting Database Management Systems (DBMS). Analyzes data requirements, application and processing architectures, data dictionaries, and database schema(s), and then designs, develops, amends, optimizes, and certifies database schema design to meet system(s) requirements. Gathers, analyzes, and normalizes relevant information related to, and from business processes, functions, and operations to evaluate data credibility and determine relevance and meaning. Develops database and warehousing designs across multiple platforms and computing environments. Develops an overall data architecture that supports the information needs of the business in a flexible but secure environment.Bachelor's Degree in Computer Science, Information Systems, or other related field. Or equivalent wor experience. Typically has 3 - 5 years of IT wor experience in DBA, DBMS design and support and relevant computing environments.</t>
  </si>
  <si>
    <t>My direct client in Center City Philadelphia is seeing a Sr. Data Analyst to join their team!
Title: Sr. Data Analyst
Location: Center City Philadelphia
Duration: PERMANENT
Salary: DOE
Must haves:
SQL
Global &amp; enterprise bacground
Implementations/integrations
MarTech
Data visualization (PowerBI/Tableau, etc)
Notes
SQL Bacground
5+ years of experience
ERP experience
Integrations
Implementations (waling through them)
Headsdown do'er type role
highly communicative / personality is ey
status updates
MarTech bacground
over communicative
Tableau/PowerBI (or any data visualization tool)
Data lin to data visualization
Salesforce -- sales and service cloud (PLUS)
database type person- navigate between databases
magento, salesforce, PIMs, snowflae-- similar products
Coming from enterprise and global bacground
30/60/90- implementation on PIM, launching a project--snowflae implementation, data warehouse platform
woring and guiding those tools
data needs and data issues
data architecture--future integrations, maintenance, data modeling
ground up build-- which they thin will be a challenge
omnichannel- digital and offline side of things
salesforce/website -utilizing data
Python/R (Plus)
gradually growing into senior manager/data strategy lead
If you are qualified or interested please send an updated resume to Shaylyn Jaworowsi at shaylyn.jaworowsi@mondo.com</t>
  </si>
  <si>
    <t>Friday, June 26, 2020
ConnectiveRx is a leading, technology-enabled healthcare services company. We wor strategically with hundreds of biopharmaceutical manufacturers to help commercialize and maximize the benefits of specialty and branded medications. Our mission is to simplify how patients get on and stay on therapy. We fulfill our mission by providing our customers with innovative services such as patient and provider messaging, the design and operation of copay, vouchers and patient affordability programs, and hub services, all of which accelerate speed-to-therapy and help improve outcomes for manufacturers, healthcare providers and patients.
ConnectiveRx was formed in 2015 by bringing together the industry-leading business of PSW, PDR/LDM, Careform (2017) and The Macaluso Group (2018) to advance our technology-driven expertise in providing state-of-the-art commercialization solutions. To learn more about our company, visit ConnectiveRx.com
Job Description
Analytics is a highly leveraged team which includes Data Science, Business Intelligence and Customer Success capabilities. We leverage structured data from 2 billion annual prescription transactions from 190 million patients and unstructured data from our call centers, claims and customers. We have office teams in suburban New Jersey (Whippany) and Philadelphia (ing of Prussia) locations. For more information, visit‚ÄØwww.connectiverx.com.
Apply your business analysis and analytics sills to map data flows for a large (top 10) client. The client runs multiple program types with ConnectiveRx across a range of diverse therapeutic categories, each with its own data entry, capture, ETL, and reporting process. This temporary, contracted position will be responsible for tracing and documenting all data flows, transformations, business rules, and processes for each brand, and recommending improvements to the process and/or underlying data. This position will wor within the Customer Success team in Analytics, and will be client facing.
Essential Functions:
Identify and define all data generated by enrollments, claims, and other programs processes, and incoming from third parties, for each brand.
Collaborate with other members to identify and mitigate nowledge gaps &amp; document findings
Trace and document the flow of all data from capture to client output, including rules, transformations, aggregations, and calculations.
Recommend improvements to processes, identify gaps in data quality, for each brand and program type.
Communicate and present findings to internal &amp; client teams on a monthly basis
nowledge:
Experience in business analysis and/or analytics; must be proficient at querying and manipulating large data sets.
Experience with data investigations ‚Äì identifying anomalies, finding root causes, bactracing methodologies, tracing processes
Experience in the pharmaceutical industry or life sciences strongly preferred
Experience presenting to senior leadership is desirable
Sills:
SQL and experience using a BI tool such as Tableau or PowerBI required
Experience with commonly used project management tools lie Jira and Sharepoint is desirable
Experience with a programming language (Ex. Python) is desirable but not necessary
Must be very detail oriented and able to wor independently
Strong written and oral communication sills, MS Office required
Experience:
B.S. degree in quantitative discipline (statistics, math, economics, finance) required
2+ years‚Äô experience in an analytics or business analysis role, at least one year client facing
Competencies:
Curious problem solver
Strong organizational sills; ability to trac multiple worstreams simultaneously
Desire to wor in an entrepreneurial environment, and tae ownership of responsibilities
Ability to effectively use communication tools to wor within a team that is not all located in the same office
Ability to adapt in a changing &amp; dynamic environment
Mindset to continuously learn and develop
Travel or Physical Requirements:
Wors regularly from ing of Prussia, PA or Pittsburgh, PA office, or remotely based. Periodic travel between New Jersey, ing of Prussia, and Pittsburgh offices. Occasional client meetings across US.
Equal Opportunity Employer: This employer (hereafter the Company) is an equal opportunity employer and does not discriminate in recruitment, hiring, training, promotion, or other employment policies on the basis of age, race, sex, color, religion, national origin, disability, veteran status, genetic information, or any other basis that is prohibited by federal, state, or local law. No question in this application is intended to secure information to be used for such discrimination. In addition, the Company maes reasonable accommodation to the needs of disabled applicants and employees, so long as this does not create an undue hardship on the Company or threaten the health or safety of others at wor. This application will be given every consideration, but its receipt does not imply that the applicant will be employed.
Other details
Pay Type
Hourly
Travel %
20</t>
  </si>
  <si>
    <t>Piper Companies is looing for an SQL Data Analyst for a financial services firm in the Horsham, PA area.
Responsibilities for the SQL Data Analyst:
Analyze existing application databases to develop source to target mapping for the design of a new enterprise data warehouse
Communicate with business staeholders to understand data usage across verticals
Qualifications for the SQL Data Analyst:
5+ years of data analysis experience
Expert in SQL querying
Proficient in integrating and transforming business logic into new data models
Expert at source to target mapping
Understand data warehousing concepts - fact tables, dimensions, start schema
Excellent communication sills - provides clear, concise answers to business staeholders
nowledge of Microstrategy a plus
Compensation/Benefits for the SQL Data Analyst:
55-65/hr W2 (12+ month contract), Potential for full-time conversion
Comprehensive benefit pacage; Medical, Dental, Vision, 401, and Paid Time Off
eywords:
sql analyst, sql server developer, etl developer, database developer, senior etl developer, senior sql developer, senior sql engineer, senior database engineer, sql, sql server, ssis, ssrs, ssas, cube, etl, database design, data warehouse, unit testing, Teradata, business objects, informatica, data modeling, star schema, snowflae schema, t-sql, git, svn, devops, benefits, vacation, holiday, 401</t>
  </si>
  <si>
    <t>Wor with Records Information Management (RIM) team and Business record custodians in preserving structured and unstructured content into a hosted archive solution using Micro Focus Content Manager. Archive data is mainly due to M&amp;A, as well as company system decommissions activities. Role wors directly with current structured and unstructured team leads providing assistance and support.‚Ä¢ Assist the team leads in improving and implementing IT Legal eArchive processes improvements by leveraging scripts, reducing steps, and creating wor instructions
‚Ä¢ Wor with the team leads to present and demonstrate eArchive solution directly to business
‚Ä¢ The ability to balance and prioritize multiple tass at once is ey to this job
‚Ä¢ Create and execute system validation documentation as required
‚Ä¢ Ability to create IT administration tools as seen fit
‚Ä¢ Create validation documents documenting processes and sign-off
‚Ä¢ Wor with staeholders to determine best processes and data to be used for document retrieval purposes
‚Ä¢ Must be reliable and able to wor independently with a positive, energetic approach
‚Ä¢ Must possess a strong willingness to learn new tools and processes.
Experience:
‚Ä¢ Strong Windows server and destop environment experience
‚Ä¢ 1+ years of SQL experience
‚Ä¢ Enterprise Content Management (ECM) nowledge would be nice to have
‚Ä¢ Woring nowledge of Pharmaceuticaland / or divestitures would be nice to have
‚Ä¢ BS in Computer Science or similar discipline or equivalent wor experience
Job Requirements:
‚Ä¢ Assist the team leads in improving and implementing IT Legal eArchive processes improvements by leveraging scripts, reducing steps, and creating wor instructions
‚Ä¢ Wor with the team leads to present and demonstrate eArchive solution directly to business
‚Ä¢ The ability to balance and prioritize multiple tass at once is ey to this job
‚Ä¢ Create and execute system validation documentation as required
‚Ä¢ Ability to create IT administration tools as seen fit
‚Ä¢ Create validation documents documenting processes and sign-off
‚Ä¢ Wor with staeholders to determine best processes and data to be used for document retrieval purposes
‚Ä¢ Must be reliable and able to wor independently with a positive, energetic approach
‚Ä¢ Must possess a willingness to learn new tools and processes.</t>
  </si>
  <si>
    <t>Our environment is governed by our core values: Trust, Collaboration, Innovation, Respect and Impact. Our teams enjoy a positive life wor balance, benefits and PTO start before 60 days, and the nowledge that they are maing a difference in the community every day.
Philabundance is the Delaware Valleys largest hunger relief organization, acquiring, rescuing and distributing food to 90,000 people weely in 9 counties in PA and NJ. Of the people Philabundance serves, 30% percent are children and 16% percent are seniors. Others who see food assistance include people with disabilities, single parents, veterans, students and woring class families.
The Senior Data Analyst will assist in the design and architecture of reports, dashboards, system processes, data warehousing, templates and other internal and external facing output utilizing a variety of reporting, database/data management, ETL, and scripting tools. He/she should be able to help identify, analyze, and interpret trends and patterns in complex data sets which help the organization mae business decisions.
The ideal candidate will have the ability to run and design small and large projects, successfully wor with finance, accounting and operations. Our Sr Data Analyst will wor independently, possess strong verbal and written communication sills, exercise creative problem solving sills - leveraging critical thining, root cause and nowledge of the industry and appropriate controls. Exciting role that is diverse in tools and project focuses.
Job Overview:
Learn and understand all Philabundance business processes and data including transactional processing systems - CERES/Navision Finance and ERP systems, and Raisers Edge
Understand internal Philabundance bac-end data structures and systems Data Warehouse/Navision/Raisers Edge
Wor with project staeholders to gather business data requirements and define solutions
Build reports and dashboards using data sources from either a data warehouse or a transactional processing system utilizing a variety of reporting tools Power BI, Excel, Tableau, SSRS, Jet Reports
Help build/maintain/modify bacend database structures
Build ETL processes
Develop and improve processes to ensure efficiency and accuracy
Update IT Data and Systems processes documentation
Provide user training for new application tools, reports, and data processes
nowledge and ability to troubleshoot and pinpoint problem root causes quicly
Provide timely status reports on projects
Qualifications and Experience:
Bachelors degree or higher and 5 years of experience in Information Technology roles
Experience with:
Developing reports and dashboards utilizing reporting tools and methodologies such as Excel, Power BI, SSRS, Jet Reports, Tableau
Financial and ERP software systems, preferably Microsoft Navision
Data warehousing concepts and architecture
ETL (Extract, Transform and Load) tools
Database design and writing SQL functions, stored procedures, and views in Microsoft server environment
Developing simple applications using object-oriented programming languages such as Microsoft C# or VB.Net
Soap and/or Restful APIs
Microsoft Sharepoint, Teams, Office</t>
  </si>
  <si>
    <t>Philadelphia, Pennsylvania
Sills : data analysis,cloud,AWS,S3,athena,redshift,architecture,agile,safe
Description :
7+ years of experience woring in the Data or Systems Analysis field
Strong SQL sills and nowledge of various database types and technologies
Familiarity with relevant data-related AWS services (S3, Athena, Redshift, Glue, etc..) must have
Analyze data from a particular business domain and define how best to organize it in support of Group's cloud data architecture runway
Support Data Architecture by rationalizing redundant data and developing the approach building out the Group cloud data-warehouse and analytics platforms
nowledge and Experience woring in a Scaled Agile Framewor
data analysis,cloud,AWS,S3,athena,redshift,architecture,agile,safe</t>
  </si>
  <si>
    <t>RESPONSIBILITIES force has a client in search of a BusinessData Analyst in Wilmington, DE. Responsibilities Include Serve as a liaison between CCB Finance technology and LOB POs Assist in developing requirements, strategy, scope and priorities Analyze and document businessdata requirements and produce detailed functional specifications and data lineage Analyze and document process flows and develop target state processes Provide technical and functional support throughout the project lifecycle Wor with the development team to facilitate the development effort (e.g. ensuring development teams' understanding of the specifications) Develop use stories, and partner with the business to ensure sign-off on all requirements, testing and implementation Develop and moc-up user interfaces and reports Facilitate implementation of new functionality through training sessions, demonstrations, and the development of appropriate documentation REQUIREMENTS Expert in modeling process flows, data relationship flows and event sequencing Able to understand the logic of code and to construct complex data queries Advanced business and data analysis, business process and application nowledge Can you picture yourself woring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</si>
  <si>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Fred Beans Parts Distribution Center is seeing a Data Analyst!The ideal candidate will live within driveable distance to Doylestown, PA, although able to wor remotely!Responsibilities:* Wor closely with department heads to understand their business and system requirements.* Data analysis creating funding forecasts.* Ability to gather and interpret relevant data and information.* Strong attention to detail* Build spreadsheets, tables, formulas* Remote wor available!Requirements:* Bachelor's Degree in Business Administration, Computer Science or Related Field* Proficient in Microsoft Excel is a mustBenefits:* Full Health Benefits, including Dental and Vision* 401() program with a company match up to 8%* Fred Beans Family of Dealerships is an equal opportunity employer. Hiring is contingent on passing a complete bacground chec, motor vehicle history, and drug screening*</t>
  </si>
  <si>
    <t>Our Wayne, PA based client is hiring a Data Governance Analyst. This is a full time position with a competitive salary and benefits. Qualified candidates should send their resume (Word Format) along with salary requirements to Harold Miller at hmillergenuent.com As a Data Governance Analyst, you will be responsible for managing processes and reporting deliverables supporting Ris Management, Audit, Operations, and Basel Compliancy for the Reporting Analysis Center of Excellence team. The analyst will be ased to liaise directly and independently with various functions in the organization to support Data Management and Governance initiatives. The analyst will also be ased to provide data and business analysis sills, on a daily basis, to support data projects. Provide Overall Support to Data Management, Business Intelligence, and Data Governance processes for entire U.S. portfolio Data Quality and Analysis Tass for US Portfolio Administer and support Data Quality issue remediation tracing for U.S. Portfolio. Support development of US Data Quality remediation monitoring and prevention process and implementation. Develop and enforce data policies and process improvements to support data integrity. Support the Global Data Warehouse and Governance processes by providing analysis of contract-level ris, finance, and liquidity data points for data quality improvement and new data extract development. Utilize SQL, Excel, and Qli to validate, test, and perform analysis on data feeds for regulatory reporting on a daily basis. Data Governance and Business Analysis Tass for US Portfolio Enhance data governance awareness and communication through U.S. Organization. Leverage business analysis abilities to translate business and technical requirements into usable documentation to support data governance initiatives. Utilize Visio sills to document data lineage, architecture, and business processes to support Data Governance and Management initiatives. Support organizational adherence and commitment to processes and procedures outlined in the Target Operating Model for the Data Management Business Intelligence Basel Compliancy effort. Profile 3 + years of experience specific to the Financial Services and more specifically the Leasing industry is preferred Bachelor's degree required 3 + years data analysis experience is preferred Ability to build partnerships with members from a variety of disciplines to achieve mutually agreed upon outcomes focused on improving future processes Experience with Federal Reserve or any other mandatory baning requirements preferred Any experience with Finance and Accounting procedures is preferred Strong technical abilities preferred to liaise with IT to articulate, modify and approve technical project requirements Experience validating data independently to arrive at actionable conclusions Ability to manage multiple deliverables to achieve agreed upon deadlines Strong analytical, organization, and communication sills</t>
  </si>
  <si>
    <t xml:space="preserve">37-44 </t>
  </si>
  <si>
    <t>University Overview
The University of Pennsylvania, the largest private employer in Philadelphia, is a world-renowned leader in education, research, and innovation. This historic, Ivy League school consistently rans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woring environment within the city of Philadelphia. The University is situated on a beautiful urban campus, with easy access to a range of educational, cultural, and recreational activities. With its historical significance and landmars, lively cultural offerings, and wide variety of atmospheres, Philadelphia is the perfect place to call home for wor and play.
The University offers a competitive benefits pacage that includes excellent healthcare and tuition benefits for employees and their families, generous retirement benefits, a wide variety of professional development opportunities, supportive wor and family benefits, a wealth of health and wellness programs and resources, and much more.
Posted Job Title
Senior Data Analyst
Job Profile Title
Data Analyst Senior
Job Description Summary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Job Description
DUTIES:
Will be responsible for custom algorithm and software design, development, testing, maintenance, application, and documentation of artificial intelligence (AI), machine learning (ML) and visual analytics (VA) for the Computational Genetics Laboratory (epistasis.org).
Wor with investigators and team members to apply AI, ML, and VA methods and applications to the analysis of biomedical big data.
Independently designs, implements, tests, deploys, documents, and maintains AI, ML, and VA algorithms, applications, analysis pipelines, and results reporting methodologies.
Wor with investigators and team members to apply AI, ML, and VA analysis methods and software to clinical and biomedical data.
Conducts training on the use of AI, ML, and VA analysis methods and software.
Maintains nowledge of cutting-edge methods and best practices for computational and statistical analysis of complex data.
Additional duties as necessary
QUALIFICATIONS:
M.S. or Ph.D. Degree in Computer Science and 3-5 years of computer programming and software engineering experience, or equivalent combination of education and experience is requiredHighly competent in Python programming language required
Experience with artificial intelligence or machine learning a plus
Experience with data science a plus
Experience with information visualization, scientific visualization, or visual analytics a plus
Experience with high-performance computing a plus
Experience with biomedical research a plus
Experience with several programming languages including HTML5, JavaScript, Java, C, C++, Perl, R, and/or Python required
Experience with GitHub for version control a plus
Experience with Linux, Windows, and Mac OS operating systems required
Ability to wor with a software development team using formal software development methods
Ability to wor independently and apply critical thining and sound judgment
Excellent organizational and time management sills
Ability to communicate effectively with team members
Job Location - City, State
Philadelphia, Pennsylvania
Department / School
Perelman School of Medicine
Pay Range
72,837.00 - 205,981.00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Bacground chec required after a conditional job offer is made. Consideration of the bacground chec will be tailored to the requirements of the job.
The University of Pennsylvania's special character is reflected in the diversity of the Penn community. We see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</si>
  <si>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Fred Beans Parts Distribution Center is seeing a Data Analyst!
Responsibilities:
Wor closely with department heads to understand their business and system requirements.
Data analysis creating funding forecasts.
Ability to gather and interpret relevant data and information.
Strong attention to detail
Build spreadsheets, tables, formulas
Remote wor available!
Requirements:
Bachelor's Degree in Business Administration, Computer Science or Related Field
Proficient in Microsoft Excel is a must
Benefits:
Full Health Benefits, including Dental and Vision
401() program with a company match up to 8%</t>
  </si>
  <si>
    <t>LOC_COLET-Colet Translational Research Req ID: 64961
Shift: Days
Employment Status: Regular - Full Time
Job Summary
Than you for your interest in the Children‚Äôs Hospital of Philadelphia. Due to the COVID-19 pandemic, the recruitment process for this position has been placed ON HOLD. If you would still lie to be considered for the role, you may apply to this position. When the status of the position returns to active, and if your resume is selected for a department interview, you will be notified. Than you for considering CHOP. Our appreciation is sincere, nowing your talent is very valued.
The senior data analyst is passionate about healthcare delivery in a patient care setting. A successful candidate is articulate, analytical, and a team player who understands the power of data in clinical settings. The analyst enjoys coordinating with interdisciplinary teams to create end to end solutions for improving operational and clinical decision maing. S/he learns quicly, wors independently, and is relentless in overcoming technical, process, and organizational obstacles.
The senior analyst will join the Analytics and Reporting team in the Center for Healthcare Quality and Analytics and will be responsible for empowering users with data across the institution, providing a unique blend of clinical, technical, and analytical expertise. The team wors with multiple groups within the organization to improve clinical quality, improve patient safety and streamline operations. The team combines business nowledge with technology to empower decision maers and believes that analytics and data can improve outcomes, optimize processes, and reduce costs. The team is looing for creative problem solvers who are excited about joining a collaborative team with a big impact.
The senior data analyst will be staffed to lead high-profile projects and will be a reliable expert in translating clinical and business requirements into meaningful analysis. The individual will need to build relationships with ey staeholders, be an expert in multiple data sources, and implement sustainable solutions. S/he should bring project management experience and share best practices with the team. The analyst must be comfortable with mentorship and leading team development and sill development efforts.
Job Responsibilities
1. Individual Contributor
Guides clinical teams and business staeholders on large scope projects: gathering requirements, developing metrics, retrieving data, and ensuring validity of results
Utilizes advanced analytical and/or statistical ability to evaluate data, and mae judgments and recommendations regarding process and outcome improvement wor, including: resource utilization, physician practice patterns, and clinical pathway effectiveness.
Proposes and creates innovative and appropriate data solutions (dashboards, reports, business intelligence tools, etc) for the measurement of processes and outcomes
Advises on new data models, testing framewors, and documentation practices
Demonstrates excellent presentation and communication sills to share findings in an understandable and actionable manner tailored to audience and customer's needs
2. Project Management
Responsible for the coordination and completion of assigned projects, including project definition, assignment of tas responsibilities, setting deadlines, and all other aspects of project management.
Independently identifies and wors to remediate project obstacles
3. Leadership
Identifies, defines, and implements new data-driven strategies and processes for the organization.
Communicates wor plans, progress, findings and interpretations effectively with a continual focus on educating and developing analytic capability of business customers and the organization overall.
Trains and mentors team members
Develops a ‚Äútrusted advisor‚Äù reputation through expertise in data
Required Education and Experience
Required Education:
Bachelor‚Äôs degree
Required Experience:
Five (5) years of experience in analytics / business intelligence
Preferred Education, Experience &amp; Cert/Lic
Preferred Education:
Master‚Äôs degree in biostatistics, epidemiology, health services research, economics, quantitative science
Preferred Experience:
Six (6) years of experience in analytics / business intelligence
Additional Technical Requirements
Experience in at least one computer programming language or analytical programming language (R, Python, SAS, etc)
Experience with data visualization tools preferred (Tableau, Qli, etc)
Experience with SQL
nowledge of relational database structures
Understanding of data flows, conceptual nowledge of ETL
Experience in project management
All CHOP employees who wor in a patient building or who provide patient care are required to receive an annual influenza vaccine unless they are granted a medical or religious exemption.
Children's Hospital of Philadelphia is committed to providing a safe and healthy environment for its patients, family members, visitors and employees. In an effort to achieve this goal, employment at Children's Hospital of Philadelphia, other than for positions with regularly scheduled hours in New Jersey, is contingent upon an attestation that the job applicant does not use tobacco products or nicotine in any form and a negative nicotine screen (the latter occurs after a job offer).
Children's Hospital of Philadelphia is an equal opportunity employer. We do not discriminate on the basis of race, color, gender, gender identity, sexual orientation, age, religion, national or ethnic origin, disability or protected veteran status.
VEVRAA Federal Contractor/Seeing priority referrals for protected veterans. Please contact our hiring official with any referrals or questions.
CHOP Careers Contact
Talent Acquisition
2716 South Street, 6th Floor
Philadelphia, PA 19146
Phone: 866-820-9288
Email:TalentAcquisition@email.chop.edu</t>
  </si>
  <si>
    <t>University Overview
The University of Pennsylvania, the largest private employer in Philadelphia, is a world-renowned leader in education, research, and innovation. This historic, Ivy League school consistently rans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woring environment within the city of Philadelphia. The University is situated on a beautiful urban campus, with easy access to a range of educational, cultural, and recreational activities. With its historical significance and landmars, lively cultural offerings, and wide variety of atmospheres, Philadelphia is the perfect place to call home for wor and play.
The University offers a competitive benefits pacage that includes excellent healthcare and tuition benefits for employees and their families, generous retirement benefits, a wide variety of professional development opportunities, supportive wor and family benefits, a wealth of health and wellness programs and resources, and much more.
Posted Job Title
Data Analyst D
Job Profile Title
Data Analyst D
Job Description Summary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Job Description
Data Analyst D
Provide institutional central support to data management process development and documentation across the Perelman School of Medicine (PSOM). Lead, with IT counterparts, the school wide implementation of the a new electronic data capture system (EDC) to support clinical trials in PSOM. Provide guidance and management with respect to case report form design and overall EDC CRF library management across institution. Manage platform change control documentation and lead user acceptance testing for the system. Lead integration between EDC platform and EHR- specifications around interoperability, vet clinical research studies where this integration would be appropriate. Conducts regulatory compliance assessment to determine platform needs based on proposed research project descriptions (EDC vs. EDC not necessary).
Develop training curriculum &amp; training materials. Conduct training. Manage the LMS assignments and trac training
Manage access and provisioning to EDC. Create and provide wor instructions for EDC use. Develop and maintain tools - case report form completion guidelines and manual of procedures.
Qualifications
Bachelor's Degree and 3-5 years experience or equivlent combination of education and experience required.
Job Location - City, State
Philadelphia, Pennsylvania
Department / School
Perelman School of Medicine
Pay Range
59,703.00 - 168,837.00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Bacground chec required after a conditional job offer is made. Consideration of the bacground chec will be tailored to the requirements of the job.
The University of Pennsylvania's special character is reflected in the diversity of the Penn community. We see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</si>
  <si>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A leading Third Party Claims Administrator, located in Pittsburgh, PA, is seeing (2) Data Analysts for a 9+ month contract role. Summary The Senior Data Analyst position is responsible for MySQL data monitoring, enhancements and improvements deemed warranted by the compliance team and product manager. This role will serve as gateeeper of the MySQL data and include automating of data conversions and procurement, interpretation and conversion of Medical Bill Review data as required by the needs of the data team. Responsibilities Applicationdata monitoring and improvements to enhance efficiency and productivity. Automation of data conversions. Wor with the database assigned product manager and database infrastructure lead to implement changes aimed at efficiency and scalability. Procurement, interpretation and documentation of all data applicable to Medical Bill Review. (CMS Pricer, CMS APC, Physician Fee Schedules, Usual and Customary, Pharmaceutical, CPT, ICD9, etc?) nowledge of state, federal and industry standard fee schedules, reimbursement methodologies and regulations, including but not limited to DRG, ASC, APR-DRG, OPPS and RBRVS Populating andor manipulating data in development, test and production environments. Wor with software developers to implement changes defined by the State and Federal laws. Internal support and assistance to other members of the data team. Qualifications nowledge of SQL and related database tools. nowledge of Microsoft Access. Ability to wor with the software development community. ExperienceEducation Six (6) years of related experience or equivalent combination of education and experience required. Experience in multi-line claims management processes and system requirements strongly preferred. Experience woring in a relational database environment MySQL experience preferred Experience in the medical field necessary Detail oriented person desired</t>
  </si>
  <si>
    <t>To continue our growth path, we need a Data Analyst who thrives woring with large data sets to create &amp; analyze reports &amp; prove out multiple scenarios that support business decisions across all areas of the business. This is a highly impactful role as you‚Äôll wor across every step of the analytics process from problem identification, data gathering, and data cleansing, to developing thoughtful analysis and maing presentation of findings.
The Turn5 business is built on using data ‚Äì not opinions ‚Äì to guide the path forward. Turn5 boasts industry leading business strategies. Those strategies come from smart people armed with the right data and analysts to challenge their thining, provide insights &amp; pounce on opportunities.
You will be challenged to wor collaboratively across all departments to spread the use of data and nowledge to mae better decisions throughout the company. One minute you might be using custom SQL code to build reports that help analyze a new data set, the next minute collaborating with our department leads to analyze PI reports, and the next minute partnering with your peers to gather, cleanse and move data to maintain integrity. Regardless of the tas, it‚Äôs critical you have strong situational awareness and EQ as you‚Äôll wor with diverse staeholders across the organization.
If your passionate about data &amp; analysis and want to wor with people who believe in the power of analysis, join us!
Responsibilities
Year 1 is going to be about:
Discovering opportunities for improvement and provide recommendations for improvement within Turn5's strategy to drive incremental operational success
Woring with team of Data Engineers to ensure performance reliability of dashboards and visualizations available via Tableau Server
Using custom SQL to improve data structure, optimize/automate data flow, and build custom reports
Collaborating with representatives from across Turn5's departments to contribute to analytics and data integration projects
Performing ad-hoc reporting analysis for all Turn5 business functions
Performing ad-hoc analysis to help predict performance or to assist future decisions
Managing our analytics project and ticeting system, ensuring the highest impact projects are prioritized and ensuring quality scoping of projects
Being presented with business problems and doing any required aspects (data identification, data cleansing, data movement, analysis, etc.) to figure out the cause and how to improve performance
Qualifications
We can‚Äôt sip over some of the specific sills and experience we now are a ‚Äúmust‚Äù to be successful. So, we need you to have:
BA/BS in IT, mareting, e-commerce, economics, mathematics, or other related degrees &amp; at minimum 1-2 years of experience woring in a similar capacity
BA/BS degree requirement can be substituted for 3+ years of related wor experience
Excellent analytical sills: including being able to quality-assure, clean, and analyze large data sets to draw conclusions and propose recommendations
6 months - 2 years of experience with MS SQL Server 2012+
Comfortable with implementing basic statements for DDL (SELECT, INSERT, DELETE &amp; MERGE).
6 months - 2 years of experience woring in/moving data from Tableau, Google Analytics, or any other analytics platforms
Data centric experience woring with various applications (OMS, WMS, etc.) implemented within an eCommerce setting would be a plus
Proficiency in Excel</t>
  </si>
  <si>
    <t>General Information
Job Title:
Data Analyst- Remote
Location:
131 Doyle St
Doylestown, PA, 18901
United States
Base Pay:
40000.00 - 45000.00 / Year
Employee Type:
Regular (Full Time)
Job Category:
Entry-Level, Warehouse
Contact information
Name:
Angele Giangiulio
Phone:
215.348.0202 ext 1156
Email:
agiangiulio@fredbeans.com
Description
Fred Beans Parts Distribution Center is seeing a Data Analyst!
The ideal candidate will live within driveable distance to Doylestown, PA, although able to wor remotely!
Responsibilities:
Wor closely with department heads to understand their business and system requirements.
Data analysis creating funding forecasts.
Ability to gather and interpret relevant data and information.
Strong attention to detail
Build spreadsheets, tables, formulas
Remote wor available!
Requirements:
Bachelor‚Äôs Degree in Business Administration, Computer Science or Related Field
Proficient in Microsoft Excel is a must
Benefits:
Full Health Benefits, including Dental and Vision
401() program with a company match up to 8%
Requirements
*Fred Beans Family of Dealerships is an equal opportunity employer. Hiring is contingent on passing a complete bacground chec, motor vehicle history, and drug screening*</t>
  </si>
  <si>
    <t>Piper Companies is looing for an SQL Data Analyst for a financial services firm in the Horsham, PA area. Responsibilities for the SQL Data Analyst Analyze existing application databases to develop source to target mapping for the design of a new enterprise data warehouse Communicate with business staeholders to understand data usage across verticals Qualifications for the SQL Data Analyst 5+ years of data analysis experience Expert in SQL querying Proficient in integrating and transforming business logic into new data models Expert at source to target mapping Understand data warehousing concepts - fact tables, dimensions, start schema Excellent communication sills - provides clear, concise answers to business staeholders nowledge of Microstrategy - a plus CompensationBenefits for the SQL Data Analyst 55-65hr W2 (12+ month contract), Potential for full-time conversion Comprehensive benefit pacage Medical, Dental, Vision, 401, and Paid Time Off eywords sql analyst, sql server developer, etl developer, database developer, senior etl developer, senior sql developer, senior sql engineer, senior database engineer, sql, sql server, ssis, ssrs, ssas, cube, etl, database design, data warehouse, unit testing, Teradata, business objects, informatica, data modeling, star schema, snowflae schema, t-sql, git, svn, devops, benefits, vacation, holiday, 401</t>
  </si>
  <si>
    <t>Business Analyst/Data Analyst
ICS is woring with a Fortune 500, industry leading financial institution in Wilmington, DE, currently looing for a BA/Data Analyst. You will become an asset to the company since they expect to convert candidates within 8-12 months. Can you picture yourself woring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Responsibilities Include:
Serve as a liaison between Finance technology and Product Owners.
Assist in developing requirements, strategy, scope and priorities.
Analyze and document business/data requirements and produce detailed functional specifications and data lineage.
Conduct data analysis and assist with data modeling
Analyze and document process flows and develop target state processes.
Provide technical and functional support throughout the project lifecycle.
Wor with the development team to facilitate the development effort (e.g. ensuring development teams' understanding of the specifications).
Develop use stories, and partner with the business to ensure sign-off on all requirements, testing and implementation
Develop and moc-up user interfaces and reports
Facilitate implementation of new functionality through training sessions, demonstrations, and the development of appropriate documentatio
Bacground woring in financial service
Strong SQL bacground
Agile bacground and experience running Agile sessions
Experience with Data profiling, data analytics, and woring with DRD (data requirement docs)</t>
  </si>
  <si>
    <t>Position Summary:
The Behavioral Health and Justice Related Services (BHJRS) Unit sees to reduce stigma, increase behavioral health awareness across systems, strengthen community and cross-system capacity, support recovery and resilience, and increase early intervention and access to behavioral health services. To fill this position, BHJRS sees qualified candidates who are passionate about maing Philadelphia‚Äôs behavioral health and justice systems more efficient and effective in responding to individuals with mental health issues and substance abuse disorders.
To assist in accomplishing these goals, BHJRS has developed the new and important position of Research and Information Analyst. In this position, the Information Analyst will be responsible for researching, collecting data and performing statistical analysis needed to monitor trends and patterns. Responsibility for the design, implementation and maintenance of computer-based management information systems necessary for the evaluation and analysis of ongoing programs or trends is an important aspect of the wor. Experience with SQL databases and analysis software is required.
The Information Analyst is also required to have an advanced understanding of the function and
utilization of queries and data tables. This position will tae primary responsibility for ‚Äúgetting the data right,‚Äù managing and preparing data from various contributors for a variety of web applications, reports, graphs, charts, and other pertinent documentation. Candidates must be able to organize raw data, produce actionable insights, and effectively communicate this new information through data visualizations and messaging.
Duties and Responsibilities:
ÔÇ∑ Conduct analytical and statistical research; mae recommendations on data collection and analysis methods to ensure data is reliable and understandable; synthesize and interpret information, translate quantitative and qualitative data into visuals and reports for varying audiences
ÔÇ∑ Design research questions and projects; prepare comprehensive reports, graphs and tables; trac and report on ey performance indicators for programs and projects
ÔÇ∑ Design and construct computer files and analytical processes and output reports for research projects
ÔÇ∑ Design new or recommend modifications to current systems and programs, based on assessed needs using query languages, report writers, interactive database programs, spreadsheets and/or application generators; performs related duties which include quality assurance of computer databases, designing source and output documents, developing schedules for the input of data, and testing new programs
ÔÇ∑ Design and improve the process by which data is collected and stored to identify, trac, and monitor all individuals served by the behavioral health system in Philadelphia (including those hospitalized, incarcerated, and in the community) using Microsoft SQL Server, Qli Sense, R, and Excel.
ÔÇ∑ Consult with various departments (internal and external) to understand the sources of incoming raw data and address the administrative, clinical, and legal needs of forensic individuals
ÔÇ∑ Determine database structural requirements by analyzing and programming multiple sources of data, configuring the operationalization of such data, and determine the optimal presentation, and evaluation systems via SQL, Qli Sense, R, and Excel.
ÔÇ∑ Transform various incoming data sources into usable and compatible format for SQL importing
ÔÇ∑ Follow database architectural and design projects to completion and provide continued training and support regarding functionality
ÔÇ∑ Analyze the reporting needs in and between several departments (internal and external) and develop the most efficient methods to utilize the current data, identifying additional needs, and building additional reporting by collecting raw data and translating the information to IS for standardized and novel reporting purposes
ÔÇ∑ Provide data and graphics for projects in an efficient and timely manner and present information in a succinct and creative manner
ÔÇ∑ Initiate research projects that are data-driven, which directly address incoming questions from internal staff and external partners
ÔÇ∑ Serve as a liaison between the clinical/administrative/justice partners and the Data Unit for all research, data, and database needs
ÔÇ∑ Possess an understanding of specific data-driven questions and build and manipulate queries in SQL to answer such questions
Sills Required:
ÔÇ∑ Conducting research projects and determining appropriate research methods utilizing current research techniques
ÔÇ∑ Performing complex statistical analysis
ÔÇ∑ Using computer software pacages to manage and produce data such as tables, maps and/or graphic displays
ÔÇ∑ Written analysis and oral presentation
ÔÇ∑ Ability to translate complicated data into useful information
ÔÇ∑ Advanced experience with SQL databases
ÔÇ∑ Advanced understanding of R and Excel
ÔÇ∑ Advanced understanding of queries and data tables
ÔÇ∑ Excellent quantitative and data analysis sills
ÔÇ∑ Understanding of data management and storage infrastructures
ÔÇ∑ Ability to initiate and drive projects to completion with minimal guidance
ÔÇ∑ Ability to build ey data sets to empower operation and exploratory analysis
ÔÇ∑ Ability to write queries to extract data for reporting or information requests
ÔÇ∑ Extremely strong attention to detail and accuracy
ÔÇ∑ nowledge of statistics and experience using statistical pacages for analyzing large data-sets (Excel, SAS, SPSS, R)
ÔÇ∑ Excellent written and verbal communication sills with the ability to collaborate and wor with others; share information in a clear and concise manner
ÔÇ∑ Ability to effectively communicate theoretical and analytical concepts and findings, both orally and in writing
ÔÇ∑ Ability to prioritize and respond to requests with speed and agility
ÔÇ∑ Proficiency in critical thining and usage of problem-solving sills
Education and Experience:
Familiarity with health data is a plus.
All candidates must have the following:
ÔÇ∑ Bachelor‚Äôs Degree in Information Management, Computer Science, Statistics, Criminology, Criminal Justice, Psychology, Public Health, Sociology or a related field of study.
ÔÇ∑ At least one year of experience in a technical field performing data analytics, modeling, and statistical analyses
ÔÇ∑ At least one year of experience producing detailed data-driven reports and analyses, which has included utilizing a database program and spreadsheets for information reporting and analysis
ÔÇ∑ At least one year of experience acquiring and using data in various formats (JSON, XML, CSV, Excel, etc.) from various sources (APIs, files downloaded from the web, hand- curated data-sets, pacages of scripts, etc)
ÔÇ∑ At least one year of experience using SQL databases
ÔÇ∑ At least one year of experience with R and Excel
ÔÇ∑ At least one year of experience checing data for accuracy at both individual data point and summary level
Ability to travel throughout Philadelphia on foot or public transportation.
Equal Opportunity Employment:
PMHCC, Inc. is committed to equal opportunity. It is our policy to support equal employment for all employees and applicants without regard to race, religion, color, sex, sexual preferences, age, national origin, disability, behavioral health status, military status or any other characteristic protected by law.
Americans with Disabilities Act:
Employees as well as applicants who are currently, or become disabled, must be able to perform the functions of the job with either reasonable accommodation or unaided. PMHCC, Inc. will examine reasonable accommodations on a case by case basis in accordance with the law.
Job Type: Full-time
Pay: 54,086.00 per year
Experience:
SQL databases, R and Excel: 1 year (Required)
checing data for accuracy: 1 year (Required)
performing data analytics, modeling, and statistical analyse: 1 year (Required)
using data in various formats (JSON, XML, CSV, etc.): 1 year (Required)
producing detailed data-driven reports and analyses: 1 year (Required)
Education:
Bachelor's (Required)
Wor Location:
One location
Benefits:
Health insurance
Dental insurance
Vision insurance
Retirement plan
Paid time off
Tuition reimbursement</t>
  </si>
  <si>
    <t>Job Description
Opportunity
Angeion Group is looing to welcome a Data Analyst to its rapidly growing team. This is a full time, onsite role, and you will be woring at our headquarters in Center City, Philadelphia.
About the Company
Angeion Group is a leading provider of comprehensive settlement management services for class actions, mass tort, and banruptcy administration. Leveraging world-class technology, proven best practices, and expert consulting, Angeion delivers the services and capabilities that drive greater efficiency in settlement administration. Formed by a proven and experienced executive leadership team, Angeion is bringing novel ideas and fresh approaches to notice and claims administration. For more information, please visit our website, http://www.angeiongroup.com.
About the position
The Data Analyst will be woring with high volumes of data to support project needs. Your success is dependent on building a strategic partnership and becoming aligned with the operations and technology teams. We require a candidate with the motivation to succeed and a passion to excel. The candidate must be capable of rising to the challenge of woring for a preeminent organization that serves national clients. As an industry leader, we expect our team to be willing to learn to accomplish their wor with the highest operational excellence. You will wor internally across departments and externally with clients and vendors, so it is imperative to always demonstrate the highest level of professionalism.
Duties and Responsibilities
Manipulate large amounts of data (mass insert, update, upsert, delete) either directly, using SQL statements or Excel, or through dedicated data management software
Review project requirements and provide expert advice regarding the structure of databases and forms
Utilize data analysis and SQL sills to design and develop database queries, extract participant-level data from databases and analyze the data using a variety of analytical techniques
Generate and analyze data reports from internal and external sources
Research and data mine as directed to retrieve data/status and develop/provide metrics as required
Collaborate in all aspects of the collection, verification and entry of data
Perform data transfer functions by importing and exporting data to and from the SQL Server, or other sources
Conduct quality control and auditing of databases in a client/server environment to ensure accurate and appropriate use of data
Design worflows to control access to data and optimize the flow of information
Provide all activities related to the administration of databases
Provide data and analytical support for cases
Document guidelines for appropriate database usage, data maintenance and ey report processing
Monitor data management repositories and communicate documentation to team
Support with organization, tracing, maintenance and validation of spreadsheets
Develop a process and associated plan for the maintenance of existing reports, tracers, and documents for the creation, incorporation and maintenance of new reports
Design, implement, and maintain complex databases with respect to access methods, access time, device allocation, validation checs, organization, protection and security, documentation, and statistical methods
Fully document all wor and comply with development best practices
Participate in and conduct code reviews of both team and vendor-supplied code and determine quality, identify bugs and evaluate riss
Ensure architecture is consistent with organizational development standards and align with industry guidelines and best practices
Continually wor towards strengthening industry nowledge and all relevant applications
Communicate regularly and effectively with all colleagues
Exhibit a very organized approached and superior attention to details
Meet regularly with managers to provide feedbac and facilitate communication
Adhere to all business processes while performing tass
Able to tae on new tass and responsibilities as needed
Perform other wor-related duties as assigned by management
Qualifications
Bachelors‚Äô degree in computer science, business or other related field or discipline
Database system(s) experience required
Complex data analytics experience required
LAW PreDiscovery ‚Äì LexisNexis experience preferred
SQL, advanced Excel (including VBA), data mining; prior coding experience constitutes an advantage
System implementation and system integration experience
Silled in business analysis, process improvement, and project management
Minimum of 3-5 years of experience and a demonstrated trac record of accomplishments
Aggressive problem diagnosis and creative problem-solving sills
Demonstrate a high degree of productivity while handling multiple tass simultaneously
Ability to perform comfortably in a fast-paced, deadline-oriented wor environment
Excellent written, verbal, communication, and research sills a must
Ability to be flexible to adapt and act quicly when urgent matters require it
Able to wor effectively with diversified individuals of various ethnic bacgrounds and professional competencies
Project a positive, professional image toward clients, vendors and staff in all interactions and situations
Maintain the highest level of confidentiality
Problem analysis and resolution sills at both a strategic and functional level
Excellent computer sills including all MS Office applications. (Word, Excel, Outloo, PowerPoint) required
Must be presently authorized to wor in the U.S. without a requirement for wor authorization sponsorship by our company for this position now or in the future</t>
  </si>
  <si>
    <t>Data Analystey responsibilities for the Data Analyst include:
‚Ä¢ Writing complex SQL queries that analyze source data to understand relationships within the data
‚Ä¢ Write SQL queries to perform data profiling to better understand the data contained within the systems
‚Ä¢ Create source-to-target mappings that capture business logic, data standardization rules, and data integration logic that can be used by the ETL team.
‚Ä¢ Identifying and interpreting patterns within data
‚Ä¢ Wor closely with business partners to resolve data discrepancies, explain data findings, and garner final approval of the source-to-target mappings
‚Ä¢ Wor closely with the data modelers, data engineers, and QA team to ensure that the data is properly loaded into the data warehouse
About You
Ideal characteristics in a candidate include:
‚Ä¢ Exceptional analytical sills
‚Ä¢ Strong oral and written communications sills,
‚Ä¢ Meticulous and detail-oriented
‚Ä¢ Must be a problem solver, critical thiner, self-motivated and possess integrity and a strong wor ethic
‚Ä¢ Ability to wor independently on concurrent tass and adhere to deadlines
‚Ä¢ Ability to easily adapt to changing priorities
‚Ä¢ Ability to meet high expectations for precision and accuracy
‚Ä¢ High degree of initiative and intellectual curiosity
Required qualifications from an ideal candidate are:
‚Ä¢ 3+ years' experience performing data analysis in a data warehouse, data mart, or business intelligence environment
‚Ä¢ Deep nowledge of database structures, normalization, de-normalization and entity relationships
‚Ä¢ Deep nowledge of data warehouse concepts
‚Ä¢ Strong data manipulation and data analysis sills
‚Ä¢ Advanced Excel sills are preferred to ensure repetitive tass can be completed in an efficient manner
‚Ä¢ Ability to wor both independently as well as a team
‚Ä¢ Ability to communicate highly technical concepts in business terms
‚Ä¢ Experience woring in an Agile environment
‚Ä¢ Experience in a financial services industry preferred
For more information please contact Brian Otten at 203-433-7817 or botten@itechsolutions.com
Since 1995, iTech Solutions Inc., has been providing IT Consulting and Direct Hire Services to the Insurance, Financial, Communications, Manufacturing and Government sectors with local offices in Connecticut, Minnesota, Colorado, Massachusetts, Tennessee, North Carolina, and New Jersey / Pennsylvania area.
Our recruiting strategy is simple, if you want to find qualified IT professionals then use IT professionals to find them. So at iTech Solutions, our personnel are all career IT professionals with a wide range of IT experience. We can honestly say our staff understands the technologies, the complexities of finding and selecting the appropriate personnel and the pressures of running successful IT projects.
Employer will not sponsor applicants for any employment visas, at hiring or in the future, including but not limited to H-1B visas. Corp-to-Corp or subcontract personnel will not be considered for this position.
Job Requirements:</t>
  </si>
  <si>
    <t>Conshohocen, PA</t>
  </si>
  <si>
    <t>Job Description
Job Summary: The Data Analyst will initiate, support and maintain processes of automated data into the data warehouse at AccessLex. Conduct full data lifecycle analysis; engaging the business in requirements gathering, complete analysis of project data, drafting and developing solution design, of reporting\data resolution. Continuous monitoring of performance and quality control programs to identify improvements.
Responsibilities and Duties:
¬∑ Collaborate with business and development community to understand data requirements.
¬∑ Wor with various customer groups to develop the business data access layer across various business intelligence products.
¬∑ Develop and implement technical designs of data reports and models in support of business requirements.
¬∑ Develop and implement technical designs of data integration processes and models in support of business requirements.
¬∑ Assist in gathering and defining business and technical metadata in support of projects.
¬∑ Collect and document business requirements in support of all Business Intelligence (BI) initiatives.
¬∑ Develop and deliver training materials in support of delivered BI applications.
¬∑ Educate business owners of available data as well as any limitations.
¬∑ Continuous review, update and adherence to data governance policies.
¬∑ Other duties as assigned.
Candidate Requirements:
nowledge, Sills and Abilities (SAs) ‚Äì Things a candidate should now and/or a sill or ability he or she should possess to be successful in the role.
o Required
Excellent interpersonal and communications sills. Job requires the ability to wor hand in hand with customers, facilitating meetings, preparing written documents and communication, and the ability to develop detailed requirements for reporting and analysis applications.
Proven analytical sills with the ability to collect, organize, analyze and disseminate significant amounts of information with attention to detail and accuracy.
Strong attention to data validation and data quality requirements.
2+ years‚Äô experience writing TSQL, views, and stored procedures, with the ability to learn other analytic tools.
Adept at report writing and presenting findings.
Strong nowledge of database design and data models.
Familiarity with cloud-based data platforms and tools.
o Preferred
Experience with Microsoft Business Intelligence suite of products, including Integration Services, Reporting Services and Analysis Services.
Experience with dashboarding software such as Power BI or QLI
nowledge of creating APIs.
o BACGROUND Experiences.The following are required unless otherwise noted:
BS/BA in Business Administration, Computer Science,or similar related field.
Minimum 2 years of related experience in a similar role.
Thorough nowledge of a broad range of business and technology issues.
Equal Employment Opportunity Statement: AccessLex Institute provides equal employment opportunity to all individuals regardless of their race, color, creed, religion, gender, age, sexual orientation, national origin, disability, veteran status, or any other characteristic protected by state, federal, or local law.
Company Description
AccessLex Institute is a nonprofit organization committed to helping talented, purpose-driven students find their path from aspiring lawyer to fulfilled professional. In partnership with its nearly 200 Member law schools, improving access and positively influencing legal education have been at the heart of the Company's mission since 1983. AccessLex Institute has offices in West Chester, PA, and Washington, D.C., with a team of accredited financial education counselors based throughout the United States. Learn more at AccessLex.org.</t>
  </si>
  <si>
    <t>Details:
Core Responsibilities
Engages with internal partners to understand business strategy, questions and goals. Brings structure to business requests, translates requirements into an analytical project approach, and leads projects through completion. Delegates tass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nowledge of business and analytics and shares with team members. Develops and documents best practices.
Participates in special projects and performs other duties as assigned.
Qualifications
Undergraduate degree (BA/BS) in an analytic/quantitative field. Master‚Äôs degree preferred.
A minimum of 3+ years of relevant professional experience in a data analysis role.
Experience querying data with SQL and programming with Python, R, or SAS.
Experience leading, designing and implementing mareting or digital experimentation (A/B or MVT) to improve mareting performance or improve the client experience.
About Vanguard
We are Vanguard. Together, we‚Äôre changing the way the world invests.
For us, investing doesn‚Äôt just end in value. It starts with values. Because when you invest with courage, when you invest with clarity, and when you invest with care, you can get so much more in return. We invest with purpose ‚Äì and that‚Äôs how we‚Äôve become a global maret leader. Here, we grow by doing the right thing for the people we serve. And so can you.
We want to mae success accessible to everyone. This is our opportunity. Let‚Äôs mae it count.
Inclusion Statement
Vanguard‚Äôs continued commitment to diversity and inclusion is firmly rooted in our culture. Every decision we mae to best serve our clients, crew (internally employees are referred to as crew), and communities is guided by one simple statement: ‚ÄúDo the right thing.‚Äù
We believe that a critical aspect of doing the right thing requires building diverse, inclusive, and highly effective teams of individuals who are as unique as the clients they serve. We empower our crew to contribute their distinct strengths to achieving Vanguard‚Äôs core purpose through our values.
When all crew members feel valued and included, our ability to collaborate and innovate is amplified, and we are united in delivering on Vanguard's core purpose.
Our core purpose: To tae a stand for all investors, to treat them fairly, and to give them the best chance for investment success.</t>
  </si>
  <si>
    <t>TD Ban
3.9</t>
  </si>
  <si>
    <t>Vertical Lift Data Exploitation Analyst
Company:
The Boeing Company
Job ID:
00000178725
Date Posted:
2020-07-07-07:00
Location:
USA - Ridley Par, PA
Job Description Summary:
Defines and validates requirements for new and revised hardware and software systems. Designs, develops and tests applications. Performs trade studies and other forms of analysis to formulate optimum solutions for users. Develops and deploys new or revised processes in support of new computing systems, including documentation and training. Supports the development of system integration strategies and architectures that promote use of common tools and processes. Facilitates integration of new technologies and the transition from legacy systems to support business requirements. Wors under general direction.
Boeing is the world's largest aerospace company and leading manufacturer of commercial airplanes and defense, space and security systems. We are engineers and technicians. Silled scientists and thiners. Bold innovators and dreamers. Join us, and you can build something better for yourself, for our customers and for the world.
Relocation:
Relocation is available for eligible candidates, if authorized
Export Control Requirement:
Safety Sensitive:
This is not a safety sensitive position
Contingent Upon Award Program
This position is not contingent upon program award
Job Description Qualifications:
At Boeing, we are all innovators on a mission to connect, protect, explore and inspire. From the sea bed to outer space, you‚Äôll learn and grow, contributing to wor that shapes the world. Find your future with us.
How would you lie to be on an engineering team where you are the go-to person to apply data analytic tools and processes to analyze factory, flight test and operator in-service data from rotorcraft platforms (e.g. H-47) in order to assure platform safety, reliability and maintainability?
The Boeing Defense, Space &amp; Security (BDS) is seeing a Vertical Life Data Exploitation Analyst. This position is located in Ridley Par PA. We have an exciting opportunity for a high energy IT-silled and experienced professional to be embedded within our specialty engineering team to enhance and expand the Reliability, Maintainability and Systems Health (RM&amp;SH) team‚Äôs data exploitation capabilities. The RM&amp;SH team is dependent upon learning from platform data sources to include maintenance data and sensor/event data from health monitoring systems on the aircraft. The selected candidate will wor with our engineering team and enterprise IT professionals to support exploitation of emerging ‚Äúlarge‚Äù data sources and develop needed visualization and analysis capabilities. This is an exciting opportunity at Boeing to support current tools and their migration to model based engineering where digital threads and digital twins are created from the many data sources available to us. The Analyst will develop and maintain SW applications for Rotorcraft platform Safety, Reliability, Maintainability and Maintenance Optimization analyses. An important element of the position will be to mae innovative contributions that will help grow the application and advancement of onboard weapon system integration with OEM and operator data analytics tools, processes and computing infrastructure. We have developed significant unique capabilities and are constantly woring to exceed our Customer expectations by offering them unparalleled RM&amp;SH value and solutions.
POSITION RESPONSIBILITIES
The selected candidate will apply these tools to support expedited analyses of data, resolution of in-service fleet support issues and assure new and revised designs meet their requirements.
The candidate will support the engineering team to manage and perform data analytic studies for exploitation of platform data to pursue Condition Based Maintenance enhancements to support the platform‚Äôs failure management strategy. The candidate will apply their data analysis sills to expand and enhance data analysis leading to actionable results for inclusion in customer program analysis deliverables.
You will wor with design and systems engineers to define architecture and application specific equipment/system requirements for on-board and off-aircraft Health management improvements to include alerts, thresholds, predictive analyses, and degradation over time indications for measured parameters.
You will collaborate with engineering teams on RM&amp;SH activities and communicate with program leaders, including SEIT Leads, chief engineers, system architects and program management.
Wor Authorization:
This position requires the ability to obtain a US Security Clearance for which the US Government requires US Citizenship
Basic Qualifications (Required Sills and Experience)
‚Ä¢ Proficiency in SQL, Oracle and other relational databases
Preferred Qualifications (Desired Sills / Experience)
‚Ä¢ At least 5 years SW development/engineering, including requirements analysis, SW development, installation, integration, evaluation, enhancement, maintenance, testing, and problem diagnosis/resolution
‚Ä¢ At least 3 years developing SW using Java or Python programming language experience configuring and/or utilizing monitoring/logging solutions for production R&amp;M application support
‚Ä¢ System installation procedures and application deployments on Linux and Windows environments. Linux Shell scripting required; Windows Shell scripting required.
‚Ä¢ At least 3 years performing DBA role in Oracle SQL and other relational databases
Typical Education/Experience:
Education/experience typically acquired through advanced technical education from an accredited course of study in engineering, computer science, mathematics, physics or chemistry (e.g. Bachelor) and typically 5 or more years' related wor experience or an equivalent combination of technical education and experience (e.g. PhD, Master+3 years' related wor experience). In the USA, ABET accreditation is the preferred, although not required, accreditation standard.
This position offers Relocation based on candidate eligibility
This position offers Employee Referral
Boeing is a Drug Free Worplace where post offer applicants and employees are subject to testing for marijuana, cocaine, opioids, amphetamines, PCP, and alcohol when criteria is met as outlined in our policies.
All information provided will be checed and may be verified
Please apply ASAP for this role as recruitment may close before end date.
Experience Level:
Individual Contributor - 3
Job Type:
Regular
Job Code:
6D2BI3 (670)
Equal Employment Opportunity: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Request an Accommodation - Requesting Interview Accommodations
Applicant Privacy - Applicant Privacy
EEO is the law Poster - EEO is the law
Boeing Policy on EEO - Boeing EEO Policy
Affirmative Action and Harassment - Boeing Affirmative Action and Harassment
Boeing Participates in E ‚Äì Verify
English - E-Verify (English)
Spanish - E-Verify (Spanish)
Right to Wor Statement
English - Right to Wor (English)
Spanish - Right to Wor (Spanish)</t>
  </si>
  <si>
    <t>Ridley Par, PA</t>
  </si>
  <si>
    <t>Locheed Martin, Northrop Grumman, Airbus</t>
  </si>
  <si>
    <t>TeamSoft's client is looing for a Data Governance Analyst for a direct hire position. Responsibilities Support and administer data quality and remediation Develop data policies and process improvements Analyze and mitigate riss Leverage business analysis to translate requirements into documentation Utilize tools lie Visio, Excel, SQL, etc. Enhance data governance awareness Qualifications Bachelors degree 3+ years data analysis experience Able to build partnerships Experience in finance, baning, andor accounting Data validation experience Analytical, organization, and communication sills</t>
  </si>
  <si>
    <t>Position Description:
Summary:
We are looing for someone who can wor with large datasets, comfortable querying in relational database management systems or business intelligence tools. The individual in this role should be proficient in Excel (intermediate or higher) where they can wor with multiple criteria looups, nested logical/IF formulas, basic nowledge of array formulas and how it wors, data cleansing, and pivot tables. They will be responsible for monitoring PIs and gathering necessary information and data to provide various analysis for call center needs. Must be able to identify and expedite issues through the proper channels. Woring nowledge of SAS or SQL or Qliview is highly valued.
Hours of Wor: Monday through Friday, from 9:00 a.m. - 6 p.m.
Essential Job Functions:
Provide intraday, daily, weely, and monthly reporting and analysis on PIs to further illustrate performance.
Analyze &amp; report on ey call center metrics to gauge trends and forecast performance.
Determines financial performances by comparing and analyzing forecasts and budget with actual results.
Prepare monthly performance reporting by division/department showing financial impact.
Performs compensation analysis, calculate variable compensation for different departments within call center according to the plans, benchmaring and administration of various compensation processes
Assist with the development and maintenance of compensation data, tables, and other related processes
Deliver compensation analysis providing insight and analysis on trends to drive more informed business decisions
Be able to explain pay differences found and partner with other teams on approach to address concerns
Identify major incidents as they happen and wor with business partners to address and correct them.
Trac events that will either hinder or increase PIs.
Wor with leaders to effectively deploy and analyze initiatives.
Create and maintain documentation regarding all analysis and reporting.
Support the creation of strategic initiatives in a fast paced environment with rigorous statistical analysis
Supervisory Responsibilities:
This job has no supervisory responsibilities.
Qualifications:
To perform this job successfully, an individual must be able to perform each essential function satisfactorily. The requirements listed below are representative of the nowledge, sill, and/or ability required.
1-3 years‚Äô experience in Analytics, preferably in a fast-paced call center environment.
Bachelor‚Äôs degree preferred in analytics, statistics, finance, or any analytical or engineering related fields, and/or 2 plus years relevant wor experience.
Proficiency with financial modeling and data analysis
Ability to analyze quantitative and qualitative information and translate into strategic deliverables
Proficiency with Microsoft Office tools (Excel, PowerPoint, Word etc.)
Ability and willingness to learn new software applications.
Sills in complex problem solving, judgment, critical thining and decision maing.
Ability to be highly organized with an emphasis on accuracy and timeliness.
Ability to organize information and have attention to detail and accurately follow procedures.
Ability to wor alone with minimum supervision and with others in a team environment, occasionally under time pressure and on several tass at the same time.
Ability to effectively communicate orally and in writing with co-worers, management team, and other departments within the organization.
Desired sills but not necessary:
Woring nowledge of SAS, SQL, Power BI, SAP Business Objects or similar relational databases.
Demonstrate analytical sills in data mining, data manipulation, report development and visualization
Prior Project Management experience a plus
nowledge of the mortgage industry
#CB
#GD
#LI-BH1
Founded in Mount Laurel, NJ in 1990, Freedom Mortgage has since grown into one of the largest and fastest-growing privately owned full-service residential lenders in the USA. Licensed in all 50 states, Washington D.C., Puerto Rico and the Virgin Islands, Freedom Mortgage has over 5000 employees nationwide, proudly servicing 225.6 billion, and is still growing.
Our mission is to foster homeownership in America. Freedom is a leader in VA mortgage lending and is one of the mortgage industry‚Äôs largest philanthropic supporters of the USO and military families through its Team Freedom Cares philanthropic arm.
Locations include suburban Philadelphia and Fishers, IN, two regions where we were named Top Worplaces. We also have large operating centers countrywide, including these desirable marets: Beaverton , OR; Boca Raton, FL; Columbia, MD; Jacsonville, FL; Melville, NY; Plano, TX; San Dimas, CA; Tempe, AZ; Troy, MI and Woodbridge, VA.
If you see a sense of community, top training, opportunity for advancement, a comprehensive benefits pacage and reward and recognition program, loo no further.
Freedom Mortgage Corporation is an Equal Opportunity Employer committed to worforce diversity. Qualified applicants will receive consideration without regard to age, race, color, religion, gender, sexual orientation, national origin, or their status as a protected veteran or an individual with disabilities. Local applicants encouraged to apply. Employment contingent upon successful completion of bacground investigation. Smoe-free worplace. Drug-free wor environment. Excellent benefits pacage including medical, dental, vision and 401(). All resumes are held in confidence. Only candidates whose profiles closely match requirements will be contacted during this search. LENDER NMLS ID:2767
Equal Opportunity Employer- Minorities/Females/Disabled/Veterans</t>
  </si>
  <si>
    <t>Business Analyst - Data Science SQL Location Philadelphia, PA 19103 Serves as a liaison between the business community and the IT organization in order to provide technical solutions to meet user needs. Possesses expertise in the business unit(s) they support, as well as, an understanding of the IT organizationrsquos systems and capabilities. Analyzes business partnerrsquos operations to understand their strengths and weanesses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nowledge to bring solutions to business units supported to enhance the enterprisersquos competitive edge. May mae recommendations for buy versus build decision. Bachelor's Degree in Computer Science, Information Systems, Business Administration, or other related field or equivalent wor experience. Must have 3 - 6 years of relevant technical or business wor experience.</t>
  </si>
  <si>
    <t>TEsystems, CGI, SDLC Partners</t>
  </si>
  <si>
    <t>Weston Solutions, Inc. is an Engineering and Environmental Consulting Firm that has been providing munitions response and range solutions to our federal, state and commercial clients for more than 2 decades. As a significant investor in advanced geophysical classification technologies, Weston strives to maintain a diverse self-perform capability and technological mindset. Our DoD accredited Geophysical Classification Organization is realizing rapid growth through our diverse portfolio of contract vehicles and tas order awards.Our team has a position open for a Lead Geophysical Data Analyst. As the Lead Geophysical Data Analyst you will serve as Weston's national technical leader for geophysical data processing and analysis. In this role, you will perform, direct or mentor other geophysicists in data processing and analysis for Weston's munitions response projects. You will ensure project objectives are being achieved at a high level of quality and provide technically feasible, cost-effective solutions to our customers.Additional duties related to this position include:* Serve in both Project Geophysicist and QC Geophysicist roles as needed.* Select and utilize various types of geophysical instruments and ancillary components to include high precision global positioning systems, inertial motion sensors and software to control and integrate the geophysical system as a whole.* Develop and/or expand operating procedures to standardize data management, processing, analysis, storage and reporting across multiple projects and programs.* Perform geophysical data processing and analysis for traditional digital geophysical mapping surveys and as part of advanced classification methods to include informed source selection/ screening during dynamic detection surveys and data collected as part of cued surveys.* Completes Data Usability Assessments.* Confirms companywide geophysical projects are being conducted in a manner to assure technical completeness, accuracy and ingenuity and identifies and secures additional expertise where needed.* Responsible for the overall technical quality and proficiency for data processing and analysis.nowledge, Sills &amp; Abilities* Bachelor's degree in geophysics, geology, closely related field or equivalent demonstrated proficiency with advanced geophysical methods and concepts related to munitions response.* Must have 5+ years, preferably 10+ years, of recent and directly related munitions response geophysical experience.* Must have demonstrated experience and a high level of proficiency for using Geosoft UX-Analyze and other accredited software to fully process and independently analyze a range of advanced EMI instrument survey data at a minimum to include MetalMapper 2x2.* Experience with the theoretical and practical aspects of detecting and selecting a wide range of targets of interest and non-targets of interest.* Should be familiar with current guidance for conducting munitions response geophysical surveys.</t>
  </si>
  <si>
    <t>Job Description
McGrath Systems is accepting applications for a Sales Data Analyst in the Berwyn, PA area.
Job Description:
Sales Compensation Administration:
Upload and reconcile all data into Sales Management Software
Sales Management Software administration
Answer questions from field
Subject matter expert on current compensation plan
Sales Analytics and Build
Create methodology and spreadsheet to build quotas
Analyze historic commissions results including percent to quota
Model future compensation plans
Sunshine Compliance
Review and audit T&amp;E to ensure Sunshine Compliance, communicate with sales force when appropriate
Create and file report regarding Sunshine Compliance
Other Duties as needed or required, including data entry. Dynamics support, and ad hoc reporting
nowledge, Sill, and Abilities:
Excellent attention to detail and organizational sills
Proficiency sill level in excel
Professional communication to field
Education and Experience:
Bachelor‚Äô s Degree in Economics, Accounting or Finance
1-3 years experience in financial analysis, accounting and/or sales compensation
For immediate consideration email resume to nevans@mcgrathsystems.com or call 215-278-8746
McGrath Systems is an Equal Opportunity Employer and embraces diversity in the worplace.</t>
  </si>
  <si>
    <t>Data Analyst Virtual / Remote Position Permanent or Contract-to-hire Salary/Rate: Open /DOE DESCRIPTION The Data Analyst has a unique role to build world class data platforms and deploy scalable business intelligence tools. The ideal candidate is experienced in data governance principles and understands data nuances and data mapping within product context. He or she has deep nowledge of data schema and ontology designs. The Data Analyst will be responsible for interpreting data sets with focus on trends and patterns that are valuable for diagnostic and predictive analytics. CORE RESPONSIBILITIES -Manage data standardization and data quality progression and be responsible for data governance. -Define appropriate data standards and perform quality control on various data sets. -Understand client business use cases, propose data solutions, and define ETL requirements for data engineering. -Contribute to the expansion of ETL and in the implementation and ongoing maintenance of data to ensure timely and accurate delivery of data to clients. -Resolve complex problems, perform data investigation, configuration and setup of new data files. -Participate and, where necessary, coordinate internal or external meetings that include customers and data suppliers. -Maintain a library of data processing standards and procedure manuals as well as apply expert nowledge in woring through day to day issues and enhancements. QUALIFICATIONS -Experience in Data Migration, Data Cleansing, Transformation, Integration -Experience on AWS Redshift, S3, Athena and AWS EMR -Experience with healthcare data: medical/hospital claims, pharmacy claims, electronic medical records -Bacground in Database development and designing of data models for different domains -Data profiling and analysis for detecting and correcting inaccurate data from the databases and to trac data quality. -Extensive experience with data warehousing, Business Intelligence, ETL methodologies and technologies, using Informatica. -Client-facing analysis experience preferred.</t>
  </si>
  <si>
    <t>RESPONSIBILITIES Provide exploratory analysis to understand data elements/ correctness data domain
Develop sample PI(TM)s for both product and quality and demo to multiple staeholders
Build domain nowledge on various areas such as IP Video, HSD, xFi, etc.,
Capture and document requirements using interviews, document analysis, requirements worshops, business process descriptions, tas and worflow analysis
Wor with developers and SME's to establish roadmaps for data streams
Help prioritize data engineering needs for syndicated partners
Evaluate information gathered from multiple sources, and reconcile conflicts and develop recommendations to change procedures based on learnings
Wor with internal and external customers to insure the reliability, accuracy, and functionality of data changes and/or enhancements.
All requirements will flow through you from syndicated partners
REQUIREMENTS
Programming expertise with Scala, Java, Python etc.
Experience with full scale cloud environments such as AWS/AZURE etc.
Strong SQL nowledge, good communication, coordination sills
Bachelor's degree in quantitative field or equivalent education/experience
Must have experience with Media and Entertainment industry
2+ years of experience in large faced-paced, development environment
Thorough understanding of operational procedures and systems
PREFERRED SILLS
Hands on experience with very large data sets
nowledge of Big Data technologies such as SPAR, Hadoop etc.,
Understanding of real-time data feeds, data laes, visualizations etc.,
Strong desire to develop and deliver data driven decision maing
Master(TM)s degree in quantitative area preferred (Data Science, Math, Science)</t>
  </si>
  <si>
    <t>We are seeing a SQL programmer/developer to wor for a Fortune 500 company within the Cable/MSO space. The ideal candidate will be woring closely with both Senior/Junior Analysts to help maintain databases, and incorporate new data retrieved. To apply email LMurray@TechUSA.net-Ideally seeing someone with functional database sills to create data sets, stand up tables, producing sets &amp; queries -3-5 years of industry experience -Bachelor‚Äôs Degree in Computer Science or equivalent major required -Expert sills with SQL -Experience and proficiency with common, popular database technologies including SQL Server, Oracle and MySQL -Familiarity with Scripting in perl or a similar language -nowledge of database full life cycle design and application development -Significant experience particularly in destop data analysis tools including Excel - Tableau would be a big plus! -ETL experience with Pentaho or Hadoop a big plus! -Demonstrated experience in gathering complex reporting requirements, designing and implementing insightful Visualization Solutions (Reports, Dashboards, Metrics, PI‚Äôs) About Tech USA: Tech USA is a comprehensive provider of staffing and worforce solutions throughout the Infrastructure and Information Technology Industries, including Education, Healthcare, Financial, Government, Engineering, and Cyber Security. We are actively seeing candidates for contract, contract-to-hire, project support and permanent placement jobs throughout the nation. View our website to see a list of our current open positions; however, not all of our positions are listed so don‚Äôt forget to submit your resume and request a consultation with one of our IT recruiting specialists to explore your opportunities further. At Tech USA we understand that next to your family, your career is one of the most important aspects to a happy and fulfilling life. This is why we tae the time to truly understand and get to now our candidates, so we can then pair them with the right job, not just any job. As a result, Tech USA is nown throughout the industry for quality, reliability and the highest satisfaction from both our clients as well as the candidates that we represent. Contact a local Tech USA representative today and learn about the many opportunities we may have available for you. Tech USA is an equal opportunity employer.</t>
  </si>
  <si>
    <t>Data Analyst Horsham, PA 19044
My client, a loan origination company in Horsham, PA is in need of a Data Analyst for a 9 month + contract to potential hire opportunity to help build out a new Data Warehouse.
Responsibilities include:
¬∑ Writing source to target mapping documentations
¬∑ Performing SQL queries
Qualifications include:
¬∑ 5 + years of data analytics experience
¬∑ Extensive SQL querying experience
¬∑ Expert level Microsoft Excel experience
¬∑ Understanding of Data Warehouse concepts
Dimensions
Fact Tables
Star Schema
¬∑ Strong analytical mind within data
¬∑ Detail oriented (this is vital wor for the Data Engineering team)
¬∑ Strong communications sills in order partner with the business side
¬∑ Be able to pic apart the current Data Warehouse
Compensation Expectations:
¬∑ 50 - 60/Hour W2
¬∑ Full Benefits: Healthcare, Dental, Vision</t>
  </si>
  <si>
    <t>RESPONSIBILITIES:
force has a client in search of a Business/Data Analyst in Wilmington, DE.
Responsibilities Include:
Serve as a liaison between CCB Finance technology and LOB POs
Assist in developing requirements, strategy, scope and priorities
Analyze and document business/data requirements and produce detailed functional specifications and data lineage
Analyze and document process flows and develop target state processes
Provide technical and functional support throughout the project lifecycle
Wor with the development team to facilitate the development effort (e.g. ensuring development teams' understanding of the specifications)
Develop use stories, and partner with the business to ensure sign-off on all requirements, testing and implementation
Develop and moc-up user interfaces and reports
Facilitate implementation of new functionality through training sessions, demonstrations, and the development of appropriate documentation
REQUIREMENTS:
Expert in modeling process flows, data relationship flows and event sequencing
Able to understand the logic of code and to construct complex data queries
Advanced business and data analysis, business process and application nowledge
Can you picture yourself woring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</si>
  <si>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Job title: Business Analyst/Data Domain Expert√Ç
Location: Philadelphia, PA
Duration: 1+ year
√Ç
HERE IS WHAT YOU WILL DO:&lt;b&gt;
√¢ Build extensive nowledge on each data domain. Do plenty of exploratory analysis to understand data elements/ correctness
√¢ Build sample PI's that might be useful broadly for both product and quality and demo to partners√Ç
√¢ Build domain nowledge on various areas such as IP Video, HSD, xFi etc.,
√¢ Serve as a liaison between internal departments, and external customers to coordinate the reliability, accuracy, and functionality of data changes and/or enhancements. All requirements will flow through you from syndicated partners
√¢ Wor with developers and technical SME's to establish roadmaps for data streams
√¢ Help prioritize data engineering needs for syndicated partners
√¢ Capture and document requirements using interviews, document analysis, requirements worshops, business process descriptions, tas and worflow analysis√Ç
√¢ Evaluate information gathered from multiple sources, and reconciles conflicts√Ç
√¢ Effectively apply fundamental concepts; mae recommendations for changes to procedures using your originality or ingenuity√Ç
HERE IS WHAT YOU NEED TO BE QUALIFIED:√Ç
Bachelor's degree or equivalent education/experience√Ç
Master's degree preferred (Economics, Finance, Data Science, Business Administration, Mareting)√Ç
Must have experience with Media and Entertainment industry
Programming nowledge essential, ideally with Scala, Java, Python etc.,
Good SQL nowledge, good communication, coordination sills√Ç
Up to 2 years of experience
Thorough understanding of operational procedures and systems√Ç
nowledge of public cloud environments such as AWS/AZURE etc.,</t>
  </si>
  <si>
    <t>Data Analyst - Horsham, PA 19044 My client, a loan origination company in Horsham, PA is in need of a Data Analyst for a 9 month + contract to potential hire opportunity to help build out a new Data Warehouse. Responsibilities include bull Writing source to target mapping documentations bull Performing SQL queries Qualifications include bull 5 + years of data analytics experience bull Extensive SQL querying experience bull Expert level Microsoft Excel experience bull Understanding of Data Warehouse concepts Dimensions Fact Tables Star Schema bull Strong analytical mind within data bull Detail oriented (this is vital wor for the Data Engineering team) bull Strong communications sills in order partner with the business side bull Be able to pic apart the current Data Warehouse Compensation Expectations bull 50 - 60Hour W2 bull Full Benefits Healthcare, Dental, Vision</t>
  </si>
  <si>
    <t>Title Data Analyst Location Philadelphia, PA 19103 Duration 12 Months + Description Very strong understanding of SQL (expert level) Advanced SQL query experience UAT bacground Data Profiling experience Source Target Mapping experience Data Warehouse experience Teradata and SQL Server nowledge Experience woring on Compliance projects highly desirable Interaction with business to gather requirements Able to wor in Agile wor environment Some ind of Business nowledge is a plus Experience woring on Compliance projects highly desirable</t>
  </si>
  <si>
    <t xml:space="preserve">64-113 </t>
  </si>
  <si>
    <t>Position Summary:
The Senior Healthcare Data Analyst is responsible for providing analysis and recommendations regarding the Utilization and Cost of Behavioral Health Services at Community Behavioral Health.This position will provide analysis of based on Budget to Actual utilization and PMPM of services as well as coordinate with various departments including Finance, Data Informatics, Clinical and Provider Networ Management in the determination of recommendations regarding Utilization and Cost findings.
Essential Functions:
¬∑Coordinate with various CBH teams and departments through effective communication, report generation, solution development and team building.
¬∑Provide or wor with various departments to provide, and present various complex financial analyses and reports to Utilization Management Committee, the Clinical, Finance and Networ Operations Departments.
¬∑Maintain, modify and create SQL code used for financial analysis and reports.
¬∑Identify, research and bring to resolution any issues with the financial data and reports.
¬∑Develop detailed financial projections.
¬∑Review monthly Quality Assurance Reports prior to issuance to Finance Executive Staff.
¬∑Coordinate the processing of compliance claims adjustments and reporting results to the Compliance Department.
¬∑Development of Value Based Contracting Models and Evaluation of Value Based Contracting.
Position Requirements:
¬∑Education: Bachelor‚Äôs degree in Finance, Accounting, Economics or Mathematics
¬∑License/Certification: N/A
¬∑Relevant Wor Experience: Minimum of 5 years of experience in financial forecasting and analysis
¬∑Sills:
¬∑Extensive nowledge of Microsoft Office applications
¬∑Proficient in using SQL, including querying and troubleshooting
¬∑Thorough understanding of data manipulations and reconciliation
¬∑Excellent analytical sills
¬∑Excellent interpersonal and verbal and written communication sills
¬∑Able to wor independently</t>
  </si>
  <si>
    <t>Job Description
Duration: 6 months contract
Responsibilities:
‚Ä¢ Data Stewards are responsible for assessing and improving the quality of a pharmaceutical client‚Äôs customer data (Physicians, Organizations, etc.).
‚Ä¢ Using a combination of data and tools, Data Stewards wor with client‚Äôs data within their systems (MDM, CRM, etc.) and/or spreadsheets to review and verify data.
‚Ä¢ Data Stewards follow clear guidelines and instructions for stewarding the client‚Äôs data.
‚Ä¢ Additional responsibilities include:
‚Ä¢ Conduct research by utilizing internal databases and performing web searches to verify the properties of a record are accurate.
‚Ä¢ Resolve "unnown" entries by researching through internal references such as phone number reference tool or through external research by calling the physician‚Äôs office directly.
‚Ä¢ Provide on-going feedbac to management of data issues and areas that require special attention.
Sills and Experience Requirements:
‚Ä¢ Undergraduate degree (or actively pursuing)
‚Ä¢ Experience with IQVIA data and/or medical information (desired)
‚Ä¢ Fundamental understanding of relational databases, MDM, Informatica, CRM technologies (desired)
‚Ä¢ Detail oriented, good data entry, research, and analytical sills
‚Ä¢ Analytics and Reporting experience (desired)
‚Ä¢ Strong customer service sills with excellent verbal and written communications
‚Ä¢ Eagerness to learn, follow directions, and wor independently
‚Ä¢ Proficiency in Microsoft Office including Excel, Access, and Word
‚Ä¢ SQL experience desired
Additional Information:
‚Ä¢ Hours: Client Requirement for Onsite presence for 40 hours per wee. Monday through Friday between the hours of 9:00 am and 5:00 pm US EST.
Qualification Questions
‚Ä¢ How many years of Pharmaceutical experience do you have?
‚Ä¢ How many years of SQL experience do you have?
‚Ä¢ Have you completed the following level of education: Bachelor's?
‚Ä¢ Are you in Lexington, MA?</t>
  </si>
  <si>
    <t>Direct HireData Analyst
The Data Analyst will be woring with high volumes of data to support project needs. Your success is dependent on building a strategic partnership and becoming aligned with the operations and technology teams. We require a candidate with the motivation to succeed and a passion to excel. The candidate must be capable of rising to the challenge of woring for a preeminent organization that serves national clients. As an industry leader, we expect our team to be willing to learn to accomplish their wor with the highest operational excellence. You will wor internally across departments and externally with clients and vendors, so it is imperative to always demonstrate the highest level of professionalism.
Responsibilities of the Data Analyst include:
Manipulate large amounts of data (mass insert, update, upsert, delete) either directly, using SQL statements or Excel, or through dedicated data management software Review project requirements and provide expert advice regarding the structure of databases and forms
Utilize data analysis and SQL sills to design and develop database queries, extract participant-level data from databases and analyze the data using a variety of analytical techniques
Generate and analyze data reports from internal and external sources
Research and data-mine as directed to retrieve data/status and develop/provide metrics as required
Collaborate in all aspects of the collection, verification and entry of data Perform data transfer functions by importing and exporting data to and from the SQL Server, or other sources Conduct quality control and auditing of databases in a client/server environment to ensure the accurate and appropriate use of data
Design worflows to control access to data and optimize the flow of information
Provide all activities related to the administration of databases
Provide data and analytical support for cases
Document guidelines for appropriate database usage, data maintenance, and ey report processing
Monitor data management repositories and communicate documentation to team Support with organization, tracing, maintenance and validation of spreadsheets Develop a process and associated plan for the maintenance of existing reports, tracers, and documents for the creation, incorporation and maintenance of new reports Design, implement, and maintain complex databases with respect to access methods, access time, device allocation, validation checs, organization, protection and security, documentation, and statistical methods
Fully document all wor and comply with development best practices
Participate in and conduct code reviews of both team and vendor-supplied code and determine quality, identify bugs and evaluate riss
Ensure architecture is consistent with organizational development standards and align with industry guidelines and best practices
Continually wor towards strengthening industry nowledge and all relevant applications
Communicate regularly and effectively with all colleagues
Exhibit a very organized approached and superior attention to details
Meet regularly with managers to provide feedbac and facilitate communication
Adhere to all business processes while performing tass
Able to tae on new tass and responsibilities as needed
Perform other wor-related duties as assigned by management
Requirements of the Data Analyst:
Bachelors(TM) degree in computer science, business or other related field or discipline
Database system(s) experience required
Complex data analytics experience required
LAW PreDiscovery " LexisNexis experience preferred
SQL, advanced Excel (including VBA), data mining; prior coding experience constitutes an advantage
System implementation and system integration experience
Silled in business analysis, process improvement, and project management
Minimum of 3-5 years of experience and a demonstrated trac record of accomplishments
Aggressive problem diagnosis and creative problem-solving sills
Demonstrate a high degree of productivity while handling multiple tass simultaneously
Ability to perform comfortably in a fast-paced, deadline-oriented wor environment
Excellent written, verbal, communication, and research sills a must
Ability to be flexible to adapt and act quicly when urgent matters require it
Able to wor effectively with diversified individuals of various ethnic bacgrounds and professional
competencies
Project a positive, professional image toward clients, vendors, and staff in all interactions and situations
Maintain the highest level of confidentiality
Problem analysis and resolution sills at both a strategic and functional level
Excellent computer sills including all MS Office applications. (Word, Excel, Outloo, PowerPoint) required
Must be presently authorized to wor in the U.S. without a requirement for wor authorization
sponsorship by our company for this position now or in the future
#LI-DR1</t>
  </si>
  <si>
    <t>Location: REMOTEDescription: Our client is currently seeing a Senior Data Analyst to join their team on a contract basis. The role can sit entirely remote. Healthcare experience is a hard requirement.
This job will have the following responsibilities:
‚Ä¢ Business Intelligence development and architecture, to automate and build reporting solutions in Tableau
‚Ä¢ SQL (or equivalent sills) to derive data logic needed for reporting
‚Ä¢ Participation within Rapid Response process to answer ad hoc questions as needed
‚Ä¢ Ability to mature and participate in Quality Control process as needed
‚Ä¢ Ability to disseminate business requirements into solution needs and maintain associated documentation
‚Ä¢ Ability to communicate effectively with all levels of leadership
Qualifications &amp; Requirements:
‚Ä¢ Tableau
‚Ä¢ SQL, or equivalent
‚Ä¢ Experience with data virtualization and data modeling concepts
‚Ä¢ High level of data literacy, and experience with Data Visualization/Data Storytelling techniques
Contact: ashissler@judge.com
This job and many more are available through The Judge Group. Find us on the web at www.judge.com
Job Requirements:</t>
  </si>
  <si>
    <t>Friday, July 10, 2020
Program Manager / Business Data Analyst
Versant Health bringing you Davis Vision and Superior Vision is a leading provider of vision and eye health solutions. We offer a full spectrum of services in the vision care maretplace. Our mission is very real to our members: we help them enjoy the wonders of sight through healthy eyes and vision. What you do as a Versant Health Associate matters. 33 million Americans count on us to provide access to annual eye exams and corrective eyewear. We are here to change the face of vision care, and together we will mae this happen.
Great Environment
We are dedicated to you‚Äì we provide a professional wor environment, competitive benefits, equal opportunities and potential to grow with us. We guide you to what‚Äôs right for you- as leaders in the industry, we guide and coach Associates to give them opportunities to reach their full professional potential. We thin ahead for you- you‚Äôll enjoy a variety of benefits for those times when you need extra support.
Scope and Purpose of Position
The Project Manager will wor on coordinating people and processes across all levels of the organization, to drive execution and to ensure projects are delivered on time, within scope, on budget and with the desired results. You will be the go-to person for everything involving a project‚Äôs organization, scope, tass, deliverable and timeline. Specific responsibilities include creating a detailed scope of wor and project plan, defining wor tass, scheduling and ensuring resource availability and allocation, managing riss, and delivering all projects on time and to the customer‚Äôs expectations provide decision support, business forecasting and operational planning, ongoing business modeling and analysis with a focus on supporting provider operations.
Essential Functions
Collaborate with Demand &amp; Inventory Planners to develop and maintain size profiles in forecasting system.
Recommend development of new size profiles to increase service level/fill rate and drive business performance.
Create &amp; analyze forecast accuracy &amp; bias reports. Develop enhancements to improve results. Show continuous improvement in forecast accuracy.
Analyze historical demand, filter out outliers/exceptions, and propose improvement opportunities
Support inventory management team in ad hoc analysis across supply chain PI‚Äôs
Ability to manage and eep multiple commitments simultaneously with excellent multitasing sills.
Ability to build relationships via direct contact with people of all levels both internally and external.
Create and deliver metrics, reporting platforms and analytical models critical for tracing and managing the business
Build reports, dashboards, and other data representation models from scratch
Understand various teams‚Äô objectives, the metrics that are the most important to them, and how they measure their performance
Turn business requirements into technical requirements
Drive insights through rigorous analytics on business performance and cohesive, well laid out presentation of the data and recommendations
Create dashboards with PIs for a variety of staeholders
Ability to wireframe, write use cases, write business/functional requirement documents, review with Design and Development teams, gather sign-offs, and support Go-Live
Drive organizational change through a period of high growth, building the systems and infrastructure to support that growth
Education &amp; Experience
Bachelor's Degree in Computer Science, Engineering, Math, or related technical field involving coding, or equivalent practical experience (8 years of additional experience can be substituted for education)
5+ years' relevant experience in business analysis and project management
Excellent written and verbal communication sills
PMP certification a plus
Six Sigma blac belt certification a plus
Strong Communication, Presentation and Facilitation Sills. Must be able to explain data quality issues and impacts to a non-technical audience
Experience with Forecast Analyst role
Able to collaborate with colleagues in Sales, Planning, Product, Finance and Sourcing functions as well as partner with others to achieve goals
Experience in Business Intelligence Tools such as SSMS, PowerBI and Excel
Experience woring in an environment using Agile methodology
Experience in Analytical concepts such as dimensional modeling, data visualization, analytical mindset
Availability to travel outside the home city at least 10% of the time.
Proven trac record of delivering projects on time, in scope and at budget
Competencies
Critical thining- ability to tae in information from multiple sources asses and apply leanings to achieve issue resolution and situation optimization
Accuracy - Exhibit sound and accurate judgment and demonstrate accuracy and thoroughness
Adaptability/flexibility - Ability to wor onsite and participate in interactive onsite meetings on a regular and predictable basis
Attention to detail - Ability to read and interpret documents such as safety rules, operating and maintenance instructions, and procedure manuals
Collaboration - Ability to initiate immediate interaction, coordination and collaboration with team members, clients, customers etc.
Communication - Ability to spea effectively before groups of customers or Associates of the organization
Prioritization/organization ‚Äì Self Starter, Organized, detail oriented
Problem solving/analysis - Ability to solve practical problems and deal with a variety of concrete variables in situations where only limited standardization exists
Technical capacity - Ability to write routine reports and correspondence
We provide equal employment opportunities (EEO) to all associates and applicants for employment without regard to race, color, religious beliefs, sex, gender identity, sexual orientation, age, marital status, national origin, ancestry, physical or mental disability or history of disability, genetic information, status as a protected veteran or disabled veteran, or any other status protected by Federal, state or local law.
If you are prohibited from woring on a government contract, this may disqualify you from consideration for this position.
Other details
Job Family
Individual Contributor
Pay Type
Salary</t>
  </si>
  <si>
    <t>Highlights of primary responsibilities include:
Database Administration 40%
Development of new structured or unstructured data warehouses
Develop and maintain bacup and redundancy procedures for databases
Support and optimize existing databases
Query development and troubleshooting with ey applications
Support of development teams for custom and pacaged applications as it relates to storing data
Migration of databases to new servers
Data Analyst 40%
Develop dashboards and visualizations using tools lie PowerBI
Identify additional data sources that would allow new reports
Create automatic alerts for action or followup
API and Scripting Development 20%
Wor on APIs and Scripts to capture data from multiple sources
Scripting of data exports or API use to share with 3rd party applications
Integrate new API platforms if needed
Requirements
Required:
3+ years experience in a DBA or Data Analyst role maintaining databases
Expertise in the following technologies:
MS SQL Server 2012 and higher
Power BI or similar visualization reporting platform
APIs using Webhoos, JSON, XML, etc
Scripting using Powershell, Python, Perl, Ruby, etc
Wors effectively with co-worers inside and outside departmental boundaries, with employees in remote locations, and with vendors
Good ability to organize and produce quality wor, within required specifications, to meet rigid timelines
Demonstrated ability to perform all required job duties under minimal supervision
Demonstrated initiative as a proactive self-starter, willing to go beyond specific job functions to ensure business goals are achieved and/or exceeded
Experience identifying underlying issues and determining root cause using a consistent, logical approach
Exceptional analytical sills and attention to detail
Demonstrated ability to manage multiple assigned tass
Exceptional documentation, presentation, and communication sills
Ability and willingness to respond to emergencies during off-hours
Ability to periodically travel to remote locations</t>
  </si>
  <si>
    <t>Job SummaryResponsible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 Oracle, Qliview,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 deliver output in format defined by business needs; develop analytical scenarios to trac project success, including but not limited to, digital mareting campaigns, search optimization, customer web experience, product recommendations and dynamic pricing; analyze and model customer behavior by clustering large amounts of customer information and user generated content; perform statistical analysis and mae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assigned.Job Title: Analyst - Data IntelligenceEmployer: VWR Management Services, LLCLocation: Radnor, PADescription:Responsible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 Oracle, Qliview,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 deliver output in format defined by business needs; develop analytical scenarios to trac project success, including but not limited to, digital mareting campaigns, search optimization, customer web experience, product recommendations and dynamic pricing; analyze and model customer behavior by clustering large amounts of customer information and user generated content; perform statistical analysis and mae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assigned.Qualifications:Requires Bachelor's degree or higher in Business Intelligence and Analytics, Mathematics, Engineering, Statistics, or Computer Science or closely related field and one year experience in job offered or as Assistant Manager.Bacground in education, training or experience must include demonstrated experience handling mass amount of structured and unstructured data; advanced analytical and problem-solving sills; experience connecting multiple systems; experience in SQL, Hadoop, Spar, Qliview, R, Python, Google Analytics, MS Access, MS Excel; excellent oral and written communication sills; experience in collaboration and consensus building across multiple teams and levels of an organization; demonstrated experience using proactive management to achieve alignment of staeholders and successful delivery to timelines.DISCLAIMER:The above statements are intended to describe the general nature and level of wor being performed by employees assigned to this classification. They are not intended to be construed as an exhaustive list of all responsibilities, duties and sills required of employees assigned to this position.Avantor is proud to be an equal opportunity employer.EEO StatementWe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law.If you need a reasonable accommodation for any part of the employment process, please contact us by email at TalentManagement@avantorsciences.com and let us now the nature of your request and your contact information. Requests for accommodation will be considered on a case-by-case basis. Please note that only inquiries concerning a request for reasonable accommodation will be responded to from this email address.For more information about equal employment opportunity protections, please view the Equal Employment Opportunity is THE LAW Poster, EEO is the Law Poster Supplement, and Pay Transparency Non-Discrimination Provision using the lins below.EEO is the LawOFCCP EEO SupplementPAY TRANSPARENCY NONDISCRIMINATION PROVISION3rd party non-solicitation policyBy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wors with a preferred supplier list and will tae the initiative to engage with recruitment agencies based on its needs and will not be accepting any form of solicitation</t>
  </si>
  <si>
    <t>Are you ready to tae the next step in your career? Do you want to do meaningful wor that improves quality of life? At Tetra Tech, you will wor with high-performing teams who are passionate about using their expertise to find solutions to complex problems in water, environment, infrastructure, resource management, energy, and international development.
Tetra Tech Inc. is currently seeing a Data Analyst located in Philadelphia, PA for its Disaster Response Division. The successful candidate will have extraordinary attention to minute detail and be responsible for executing and overseeing daily administrative, data entry, and reconciliation assigned to them, and those performed by other staff under the supervision of the Program Manager.
Responsibilities:
‚Ä¢ QA/QC reconciliation, and data entry of timesheets records, invoice records, and material use records for grant-funded programs
‚Ä¢ Coordinate, review, analyze, and summarize financial data for grant-funded programs
‚Ä¢ Audit and reconciliation of force account documentation.
‚Ä¢ Assist in evaluating the fiscal administration of grant programs
‚Ä¢ Perform QA/QC review of financial documentation.
‚Ä¢ Reconcile federal and state grants, cost estimates, audits, and other initiatives that support disaster recovery efforts
Qualifications:
The ideal candidate will have 2+ years of experience in finance, accounting, data entry and/or business administration and must be able to or have:
‚Ä¢ Bachelor‚Äôs degree in business, accounting, or in public administration required. Four years additional industry experience may be substituted in lieu of degree.
‚Ä¢ Prior experience with post-disaster federal grant funding
‚Ä¢ Finance, Accounting, Business Administrative bacground preferred
‚Ä¢ Office suite proficiency (Excel, Outloo, SharePoint and Word experience required)
‚Ä¢ Must have proficient verbal and written communications sills with the ability to receive and execute instructions
‚Ä¢ Ability to multi-tas and wor under pressure to meet strict deadlines
‚Ä¢ Wor attentively with minimal supervision
‚Ä¢ Wor days in excess of 8 hours and/or weeend attendance may be required (Open to consider flexible schedule for the right candidate)
‚Ä¢ Have extraordinary attention to minute detail
‚Ä¢ Adaptable to wor on many different deliverables and maintain composure and professionalism
‚Ä¢ Proficient verbal and written communications sills with the ability to receive and execute instructions
‚Ä¢ Exceptional client service and communication sills to maintain outstanding Client relationship
‚Ä¢ Ability to multi-tas and wor under pressure to meet strict deadlines (this is duplicated)
‚Ä¢ Must be available for short-term travel to support on-site client needs and extended deployment (e.g., 90+ days) to address client response and long-term recovery needs following emergencies and major disasters
About Tetra Tech:
Tetra Tech is a leading provider of high-end consulting and engineering services for projects worldwide. We combine the resources of a global, multibillion dollar company with local, client-focused delivery in more than 400 locations around the world. We are Leading with Science¬Æ to provide sustainable and resilient solutions for our clients.
At Tetra Tech, we provide a collaborative environment that supports individual performance, innovation, and creativity. We are proud to offer competitive compensation and benefits. Learn more by visiting http://www.tetratech.com/en/benefits.
For more information on our company, please visit our website at www.tetratech.com. To apply, please submit your resume and cover letter on the Careers portion of our website at www.tetratech.com/careers.
We than all applicants for their interest; however only those selected for an interview will be contacted. Tetra Tech is committed to creating a diverse environment and is proud to be an Equal Opportunity Employer. We invite resumes from all interested parties including women, minorities, veterans and persons with disabilities.
Tetra Tech is a VEVRAA federal contractor and we request priority referral of veterans for available positions.
EOE AA M/F/Vet/Disability - No calls or agencies
Additional Information
Organization: 105 TDR</t>
  </si>
  <si>
    <t>ESSENTIAL DUTIES AND RESPONSIBILITIES
Elicit requirements from the staeholders, create Functional Specification and Data Mapping documents
Contribute to the analysis, design, build and implementation of processes associated with Data Management and Reporting Environments
Evaluate user requests for enhancements to existing processes and perform the feasibility/GAP analysis prior to implementation
Create Standard Operating Procedure documentation for production processes
Collaborate with the development team and business users to address issues identified during UAT and ensure that corrective actions are taen by the development team to resolve the issues
Create and review QA/UAT testing plan and test scripts
Perform ad-hoc data queries in response to critical business needs using T-SQL/PL-SQL
Participate in Joint Application Development sessions with the business users and developers
Create and maintain documentation related to data sources, data base objects, data movement and reports within the Corporate Analytics data and reporting environments
DESIRED SILLS AND EXPERIENCE
In-depth nowledge of the mortgage industry
Highly motivated, self-directed and results driven. Ability to perform job functions in an independent manner
Strong communication, interpersonal and presentation sills
Demonstrated ability to wor in teams and build collaborative relationships
Experience operating in a complex and changing environment
MINIMUM QUALIFICATIONS
Bachelor's Degree in Business Administration, Computer Science or a related field
Minimum of 5+ years of demonstrated experience as a business analyst/ business systems analyst
Experience with Microsoft Business Intelligence Suite (SSRS and Power BI) and ability to write queries in TSQL
Experience in implementation of control and reconciliation reports
Proficiency with Microsoft Office tools (Access, Excel, PowerPoint and Visio)
Ability to analyze and comprehend complex data
Solid time management sills with the ability to organize and prioritize multiple tass at the same time
#CB
SUMMARY
The Business Systems Analyst within the Corporate Analytics division reports directly to the Director of Data Management and is responsible for the creation and maintenance of Business System Requirements, Functional Requirements, Non-Functional Requirements and the Requirements Traceability Matrix
The Business Systems Analyst will also be responsible for performing data analysis, documentation of data dictionaries/processes and creation of data flow/UML diagrams</t>
  </si>
  <si>
    <t>Position/Title: Information Services Business Analyst, Data and Analytics
Reports to: Sr. Director ‚Äì Information Services
Location: Wayne, PA (‚ÄúHDQ‚Äù)
A. Overview
At Eastern Airlines curiosity and excitement for growth go a long way. In fact, Eastern Airlines was launched by seeers, adventurers and above all fliers. Our rich legacy and pioneering spirit are still evident in our team today.
Our open-hearted attitude, respect for the people we fly and our attention to detail is what sets Eastern Airlines apart from its competitors. Natural curiosity and hunger for wonder are behaviors that mae our employees successful.
This summary provides a listing of the nowledge, sills and abilities that are critical components of the position for Information Services Business Analyst, Data and Analytics.
B. General
This is an FLSA exempt, not eligible for overtime, staff position that will report to Sr. Director ‚Äì Information Services. The successful candidate will possess strong technical nowledge, be customer centric/focused, be a good communicator, and must be able to exhibit the values and culture of the company while woring with other team members and customers in a fast paced/dynamic environment.
C. Duties and Responsibilities
¬∑ Engage with business units across the organization to capture operational reporting and data analytics requirements (e.g. daily operational dashboard);
¬∑ Help internal customers to identify, define and document business problems, uncover opportunities and develop innovative solutions;
¬∑ Wor with SaaS solution providers to determine data sources and efficient extraction methods;
¬∑ Wor with cloud-based vendors to develop and implement a data warehouse/data mart solution;
¬∑ Provide high-quality and trusted operational business reporting ‚Äì determine best reporting format(s);
¬∑ Determine optimum data delivery methods aligned with business timing including alerts and dashboards (i.e. data timeliness, quality and consistency);
¬∑ Implement data management best practices and standards (e.g. DMBO - Data Management Boo of nowledge);
¬∑ Develop and implement data classification standards and supporting policies. Leverage technology capabilities and SaaS application designs to enable standards;
¬∑ Develop an analytics platform to inform insights-driven decision-maing at all levels of the organization;
¬∑ Implement user-driven/destop operational reporting and analytics tools.
¬∑ Other duties as assigned by the Sr. Director of Information Services.
D. Qualifications
¬∑ Post-secondary education in business or technology;
¬∑ 5-10 years of business experience; 3-5 years experience as a business analyst in a data management or report development related role;
¬∑ Commercial airline or aviation industry experience preferred but not required;
¬∑ Strong critical-thining and relationship building sills;
¬∑ Proven facilitation and problem-solving sills with customer-centric focus;
¬∑ Strong oral and written communication sills;
¬∑ Ability to wor under pressure in a team environment;
¬∑ Embraces opportunities for continuous learning and innovation;
¬∑ Strong nowledge of data management principles (e.g. DAMA DMBO Framewor and nowledge areas);
¬∑ Technical sills and woring nowledge for designing, developing and managing data bases/data warehouses and cloud-based business intelligence environments with software solutions such as MS SQL, MS Power BI, and Tableau;
¬∑ nowledge of capabilities and application of advanced technologies including AI; (artificial intelligence) and ML (machine learning);
¬∑ Business Analyst designation such as IIBA Certified Business Analyst Professional (CBAP) an asset;
¬∑ Data Management certification such as DAMA Certified Data Management Professional (CDMP) an asset;
¬∑ Some travel may be required;
¬∑ Pass drug and alcohol bacground checs, pre-employment DOT drug test, and
criminal history records chec (CHRC);
¬∑ Must possess a valid driver‚Äôs license and passport;
¬∑ Eligible to wor in the United States.
Eastern Airlines offers a comprehensive benefits pacage, competitive salary, quality of life schedule, and an excellent wor environment.
Eastern Airlines is an Equal Opportunity Employer
Job Type: Full-time
Pay: 75,000.00 - 85,000.00 per year
Benefits:
401()
401() Matching
Dental Insurance
Health Insurance
Life Insurance
Paid Time Off
Schedule:
Day Shift
Monday to Friday
COVID-19 considerations:
Company COVID-19 policy, procedures, and resources all available and on file
Experience:
business analysis in data management: 3 years (Required)
Business Management: 5 years (Required)
CBAP or CDMP Certification: 3 years (Preferred)
Education:
Bachelor's (Required)
Wor authorization:
United States (Required)
This Company Describes Its Culture as:
Detail-oriented -- quality and precision-focused
Outcome-oriented -- results-focused with strong performance culture
Team-oriented -- cooperative and collaborative
Company's website:
http://www.goeasternair.com
Benefit Conditions:
Waiting period may apply
Wor Remotely:
No</t>
  </si>
  <si>
    <t>LEAD DATA ANALYST Philadelphia, PA (remote for now) The Data Analyst should be able to quicly prototype data models, data pipelines, and visualization. The Data Analyst should be able to analyze large, rich data sets. What you will do as a Lead Data Analyst Perform exploratory data analysis on existing products and datasets (both structured and unstructured) Interpret data, analyze results using statistical techniques and provide ongoing reports Develop and implement databases, data collection systems, data analytics and other strategies that optimize statistical efficiency and quality Identify, analyze, and interpret trends or patterns in complex data sets Develop data models and influence data pipeline architectures Define metrics for tracing how customers are interacting with products and service Maintain awareness and curiosity in trends for our usage data and critical metrics (highlevel reachfrequencyengagement metrics should be top of mind) What you will bring to the table as a Lead Data Analyst 3 - 5 years of experience as an analyst, Data Analyst, or related quantitative role Minimum of a Bachelor's of Science in any related fields (Computer Science, Engineering, Mathematics, Statistics...) Minimum of 3 years of data and analytics and 2 years with big data technology stacs Spar, Python, SQL Subject Matter Expert for multiple data acquisition and presentation methods (i.e. Teradata, Tableau, SSMS, SSRS, Power Point, Excel, etc.) AWS Cloud Experience Experience or nowledge of data warehousing methodologies NICE TO HAVE Understanding the differences between NoSQL and relational data access patterns afainesis and streaming pipelines S3 object storage Deep Spar understanding</t>
  </si>
  <si>
    <t>Aerote, force, Glotel</t>
  </si>
  <si>
    <t>Client Experience &amp; Digital (CXD) is hiring talented analysts! We are looing for passionate crew who want to leverage the power of analytics to drive improvements to the client experience. In CXD we are organized around journey labs: cross-functional teams that operate in an enduring product ownership model. Each lab owns a particular journey (experience) and sees to drive continuous improvement.
As a journey analyst in CXD, you will:
Collaborate with software development, user experience, journey ownership, and other disciplines.
Identify and prioritize areas of greatest opportunity to deliver enhancements.
Visualize and tell compelling stories with data.
Measure how newly developed features have impacted the client experience.
Strong candidates will have demonstrated an ability to:
Wor in an ambiguous environment and adapt quicly to change.
Independently translate a broad business objective into a set of incremental analytical deliverables.
Learn new technical sills quicly; our analytics tool stac is ever-changing.
Communicate effectively and show flexibility in style based on the audience.
To learn more about CXD, visit our site on SharePoint.
Core Responsibilities
Engages with internal partners to understand business strategy, questions and goals. Brings structure to business requests, translates requirements into an analytical project approach, and leads projects through completion. Delegates tass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nowledge of business and analytics and shares with team members. Develops and documents best practices.
Participates in special projects and performs other duties as assigned.
Qualifications
Undergraduate degree (BA/BS) in an analytic/quantitative field. Master‚Äôs degree preferred.
A minimum of 3+ years of relevant professional experience in a data analysis role.
Experience querying data with SQL and programming with Python, R, or SAS.
Experience leading, designing and implementing mareting or digital experimentation (A/B or MVT) to improve mareting performance or improve the client experience.
Special Factor
Vanguard is not offering visa sponsorship for this position.
About Vanguard
We are Vanguard. Together, we‚Äôre changing the way the world invests.
For us, investing doesn‚Äôt just end in value. It starts with values. Because when you invest with courage, when you invest with clarity, and when you invest with care, you can get so much more in return. We invest with purpose ‚Äì and that‚Äôs how we‚Äôve become a global maret leader. Here, we grow by doing the right thing for the people we serve. And so can you.
We want to mae success accessible to everyone. This is our opportunity. Let‚Äôs mae it count.
Inclusion Statement
Vanguard‚Äôs continued commitment to diversity and inclusion is firmly rooted in our culture. Every decision we mae to best serve our clients, crew (internally employees are referred to as crew), and communities is guided by one simple statement: ‚ÄúDo the right thing.‚Äù
We believe that a critical aspect of doing the right thing requires building diverse, inclusive, and highly effective teams of individuals who are as unique as the clients they serve. We empower our crew to contribute their distinct strengths to achieving Vanguard‚Äôs core purpose through our values.
When all crew members feel valued and included, our ability to collaborate and innovate is amplified, and we are united in delivering on Vanguard's core purpose.
Our core purpose: To tae a stand for all investors, to treat them fairly, and to give them the best chance for investment success.</t>
  </si>
  <si>
    <t>Location: Boothwyn, PADescription: Our client is currently seeing a Data Analyst and Report Writer
Permanent OpportunityW2 Only Boothwyn, PA
Objective:
This position is responsible for owning and championing the continued expansion, adoption, and usage of the companys business intelligence and reporting platforms for deeper problem, opportunity, trend, and predictive analysis by the companys internal associates.
Essential Duties &amp; Responsibilities: Manage and maintain existing data analytics platform, process jobs, and reporting inventory. ‚Ä¢Provide day to day data analytics and reporting solutions using Microsofts Business Intelligence suite of products (SSIS, SSAS, SSRS, etc). ‚Ä¢Represent Technology Services as a subject matter expert for company's data environment by understanding all data layer facets of the companys commercial and custom business applications software portfolio, how it is used by the business, and their interrelationships and dependencies. ‚Ä¢Partner with internal business staeholders and technology colleagues to understand business solution requirements and integrate those requirements into tangible business intelligence solutions. ‚Ä¢Develop business intelligence data management methodology, standards, and best practices for managing the platform (data models, extraction, transformation, load, development, test and acceptance, release to production, and documentation). ‚Ä¢Responsible for continued life-cycle development of the platform inclusive of but not limited to:
‚Ä¢Functional Requirements ‚Ä¢Architecture ‚Ä¢Source-to-target Mapping ‚Ä¢Extraction, Transformation, &amp; Load ‚Ä¢Test, Acceptance, Release to Production ‚Ä¢Documentation ‚Ä¢Internal Customer nowledge Transfer ‚Ä¢Champion the continued expansion, adoption, and usage of the companys data analytics and reporting platform for two and three dimensional ad-hoc data analysis, ad-hoc reporting, and recurring production reporting. ‚Ä¢Adhere to established change management practices and protocols when implementing software solutions into production.
Authority and Accountability: ‚Ä¢Provides technical leadership to business intelligence team.
Sills, Competencies and Experience: ‚Ä¢5+ years of progressive experience in a same or similar position. ‚Ä¢Well-organized and self-starting individual with a passion for transferring hard to access data into easily accessible and meaningful information for improved decision maing. ‚Ä¢Detailed nowledge of two and multi dimension data modeling. ‚Ä¢Woring nowledge of ETL. ‚Ä¢In-depth experience with Microsofts business intelligence product suite (SSIS, SSAS, SSRS). ‚Ä¢The ability to balance competing priorities against optimal benefit to the organization. ‚Ä¢An ability to wor well and productively, always projecting a positive outloo in a fast-paced, sometimes stressful environment. ‚Ä¢Ability to establish and achieve service levels. ‚Ä¢Ability to provide solution leadership for the company in business intelligence solutions and become a trusted advisor. ‚Ä¢Ability to lead peers and internal clients in solution discussions, mentoring and training as needed. ‚Ä¢Proven experience partnering with business unit leaders translating specifications into worable solutions. ‚Ä¢Superior Estimating and project management sills. ‚Ä¢Ability to wor with third party consulting providers. ‚Ä¢Experience developing scorecards, dashboards, PIs and reports. ‚Ä¢nowledgeable in BI, DW and Data Analysis technologies and be able to mae informed selections based on their nowledge and experience. ‚Ä¢Experience in process / document flow reporting. ‚Ä¢An ability to manage and wor with a culturally diverse population.
Preferred ‚Ä¢Experience woring within a healthcare or related industry
Strong woring nowledge of: ‚Ä¢Two and Multi Dimensional Data Modeling (SQL and Cube). ‚Ä¢SQL Statements and Constructs. ‚Ä¢Microsoft SQL Server. ‚Ä¢Microsoft SQL Server Management Studio (SSMS) ‚Ä¢Microsoft SQL Server Integration Services (SSIS) ‚Ä¢Microsoft SQL Server Analysis Services (SSAS) ‚Ä¢Microsoft SQL Server Reporting Services (SSRS) ‚Ä¢Microsoft Report Builder for End User Ad-Hoc Reporting. ‚Ä¢Microsoft SharePoint. ‚Ä¢Previous experience in the field of health care and a woring nowledge of Electronic Medical Record and Reimbursement systems is required.
Education, Certifications, Trainings: Required ‚Ä¢Bachelor's degree or equivalent combination of education and experience.
Contact: dunlevy@judge.com
This job and many more are available through The Judge Group. Find us on the web at www.judge.com
Job Requirements:</t>
  </si>
  <si>
    <t>Company Amerihealth
Location Philadelphia, PA
Job Type Permanent
Description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seeing talented, passionate individuals to join our team. Together we can build healthier communities. If you want to mae a difference, we'd lie to hear from you.
Headquartered in Philadelphia, AmeriHealth Caritas is a mission-driven organization...</t>
  </si>
  <si>
    <t>Site Name: U - London - Brentford, USA - Pennsylvania - Philadelphia
Posted Date: Apr 29 2020
The ideal candidate would be highly experienced in conducting data analysis on multiple projects simultaneously in a distributed global matrix environment. The Data Analyst will join a strong technical team in a technically demanding area of Tech and so the ideal candidate should possess a strong bacground in technology and be familiar with Agile and DevOps processes. The candidate is required to carry strong Business Intelligence tool sills and also relevant programming experience to query data.
This role will provide YOU the opportunity to lead ey activities to progress YOUR career. These responsibilities include some of the following:
Develop high-level requirements / use cases for analytics to support business justification
Wor with the product owners to translate the requirements into a form of data mapping, logical data model for engineering team
Own the design, development, and maintenance of ongoing metrics, reports, analyses, dashboards, etc. to drive ey business decisions
Tae dashboard requirements and transfer into rapidly developed prototypes and woring solutions
Implement and document reports, dashboards and other story-telling insights within the BI platforms consistent with business and technical requirements
Optimize and update semantic data models to support new and existing projects
Develop test scenarios and test cases in collaboration with data test engineer along with acceptance criteria
Identify and drive opportunities to reuse data models in new environments
Effectively communicates with both technical and non-technical staff, staeholders, end-users, and vendors
Understand the needs and challenges of the commercial business environment.
Manages communications with engineering team members, internal and external partners, staeholders, program staff and users
Provide best practice guidance for requirements analysis and prioritization.
Monitor and document post-implementation problems and revision requests to ensure it meets end user needs
Understand when to highlight riss or issues and ability to clearly communicate them to management teams and staeholders.
Why you?
Basic Qualifications:
We are looing for professionals with these required sills to achieve our goals:
Minimum of 7 years of successful experience as a Business And/Or Data Analyst in Data focused products and proven history woring on and delivering complex projects in an Analytics environment space.
Bachelors Degree (Computer Science, Engineering, or other STEM-related area preferred)
Extensive experience with at least 1 data visualization platform preferably Power BI
Preferred Qualifications:
If you have the following characteristics, it would be a plus:
Experience writing complex queries to retrieve data
Programming in Python or JavaScript is a plus
Experience woring in Azure environments a plus
Strong professional communication sills with both technical &amp; non-technical audiences
Be inquisitive for nowledge, drive for results
Why GS?
Our values and expectations are at the heart of everything we do and form an important part of our culture.
These include Patient focus, Transparency, Respect, Integrity along with Courage, Accountability, Development, and Teamwor.
As GS focuses on our values and expectations and a culture of innovation, performance, and trust, the successful candidate will demonstrate the following capabilities:
Operating at pace and agile decision-maing using evidence and applying judgement to balance pace, rigour and ris.
Committed to delivering high quality results, overcoming challenges, focusing on what matters, execution.
Continuously looing for opportunities to learn, build sills and share learning.
Sustaining energy and well-being
Building strong relationships and collaboration, honest and open conversations.
Budgeting and cost-consciousness
If you require an accommodation or other assistance to apply for a job at GS, please contact the GS Service Centre at 1-877-694-7547 (US Toll Free) or +1 801 567 5155 (outside US).
GS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 does not accept referrals from employment businesses and/or employment agencies in respect of the vacancies posted on this site. All employment businesses/agencies are required to contact GS's commercial and general procurement/human resources department to obtain prior written authorization before referring any candidates to GS. The obtaining of prior written authorization is a condition precedent to any agreement (verbal or written) between the employment business/ agency and GS. In the absence of such written authorization being obtained any actions undertaen by the employment business/agency shall be deemed to have been performed without the consent or contractual agreement of GS. GS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 may be required to capture and report expenses GS incurs, on your behalf, in the event you are afforded an interview for employment. This capture of applicable transfers of value is necessary to ensure GSs compliance to all federal and state US Transparency requirements. For more information, please visit GSs Transparency Reporting For the Record site.</t>
  </si>
  <si>
    <t>GS
3.9</t>
  </si>
  <si>
    <t>Brentford, United ingdom</t>
  </si>
  <si>
    <t>Pfizer, AstraZeneca, Merc</t>
  </si>
  <si>
    <t>Opportunity Exciting Project Based and or career roles for experienced Data management analysts with consultive approach supporting large scale data transformation management. Greenfield BusinessIT transformation impelementation team sponsored and owned by the CTO. You will be managing data requirements on Greenfield Data Factory-Data Lae build. Goal is to build state of the art analytics and enterprise reporting environment. Domain CRM E-Commerce Environment EDW-Oracle-Teradata World Class Data Factory HDFS Enterprise BI Best of Class Stacs-HadoopTableauPython The Role You will be spearheading large scale requirements gathering representing business side for systems functionality, builds and customization 5-7 YEARS senior Data analyst, UAT, Target Mapping, Systems Analyis DATA LINEAGE, EDM, ER STUDIO, Meta data management, Data Quality, Data Governance, MDM Source Target Mapping, ETL data warehouse principles Strong leadership sills and ability to wor effectively with strategic business sponsors Ex Big 4 or previous consulting experience is helpful. Domain expertise in any of the following is helpful etl- Data Warehouse,mdm, BI Superior client facing and communication sills is mandatory SQL QUERIES, EXCEL, Python Why this role? Greenfield Implementation-in Newly Created Data Factory Leadership Career Path Enterprise level edm Opportunity Base Bonus Pension!! AND 401 Match a+ healthcare Contact Brian Cassidy for confidential details bcassidya2c.com 267 234 7258</t>
  </si>
  <si>
    <t>About ConcertAI
ConcertAI is the leading provider of precision oncology solutions for biopharma and healthcare, leveraging the largest collection of research-grade Real-world Data and the only broadly deployed oncology-specific AI solutions. Our mission is to improve translational sciences; accelerate therapeutic clinical development; and provide new capabilities for post-approval studies to accelerate needed new medical innovations to patients and to improve patient outcomes.
ConcertAI has emerged as one of the highest growth technology companies in Real-world Data and AI, baced by industry leading private equity companies: SymphonyAI, Declaration Partners, Maveric Ventures, and Alliance|Bernstein.
Role Summary
ProMetrics, a Concerto HealthAI company, is seeing a highly proficient Data Analyst who will thrive in our agile, fast-paced, and delivery-focused environment. As an integral part of the analytics team, the data you analyze will provide valuable insight to our clients, who happen to be some of the most influential brands in the pharmaceutical industry. You‚Äôll be responsible for understanding system requirements, documentation, verifying, and testing data integrity and quality being displayed on ProMetrics‚Äô proprietary systems. Most importantly, you‚Äôll be accountable for delivering client data in an accurate and timely fashion
Responsibilities
Writes and reads query language (specifically Microsoft SQL) for purposes of data management, data QC, reporting and analysis
Creates standard and custom reports that provide insight and value for clients using a combination of SQL, Excel, and BI tools
Evaluates internal data sources and processes for quality and integrity, woring cross-functionally with other internal teams, Project Managers, and clients to resolve errors.
Develops and calculates ey performance indicators (PIs) from evaluated data sources that support pharmaceutical decision-maers
Performs Quality Control activities on production systems and reports findings to appropriate teams
Assists with /lead the process of standardizing and automating current QC processes
Participates in client-facing meetings and discussions
Acts as the data expert to help the client to understand their data better
Plays a ey role in supporting standard production cycles, ad-hoc inquiries, new development, and client interaction
Requirements
Must have a BA/BS degree or in a related field
1 ‚Äì 4 years of experience in a business / data analytics role, with pharma experience a plus
Must be proficient in Microsoft Excel ‚Äì with advanced nowledge of functionality such as INDEX, MATCH, VLOOUP &amp; HLOOUP, OFFSET, pivot tables, etc.
Must have understanding of how data is extracted, transferred, loaded, scrubbed, etc.
Experience writing SQL code from scratch, as well as the ability to interpret and run existing code
Previous analytical experience with familiarity in industry standard metrics, calculations, methodologies to evaluate sales, growth, ROI and maret shifts
Ability to multi-tas, prioritize and wor independently in a fast-paced environment
Experience with PowerBI, Tableau, or similar BI development tool
Excellent oral and written communication sills
Excellent interpersonal sills
Ability to communicate across teams to identify and solve problems
Prior experience with quality assurance to ensure data integrity
Cognizant of HIPAA regulations and standard de-identification methods
Familiarity with standard industry-specific metrics preferred
Nice to Haves
Experience with automation
Learn More About ConcertAI
ConcertAI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high-performance teams are looing to add great talent to the mix and we are hiring for the right mix of new sills and diverse mindset. Learn more about ConcertAI at www.concertai.com or on LinedIn .</t>
  </si>
  <si>
    <t>Responsibilities* Serve as point person and system owner for ArcGIS* Wor directly with clinical study teams, taing in their requests for mining and mapping patient data in order to help with protocol development, site selection, etc.* Create both standard geospatial patient mapping reports and handle ad hoc requests from study teams* Develop a long-term strategy for simplifying and streamlining requests from study teams to create more of a 'self-serve' environment, minimizing ad hoc requests* Contribute ideas and nowledge towards developing patient data mapping 'best practices'Qualifications* Minimum of 3 years pharma experience* Strong nowledge (3+ years' experience) with ArcGIS geo mapping software (or similar)* Significant experience woring directly with clinical study teams* Strong nowledge of patient recruitment* Strong nowledge of geospatial analytics, "big data" for patient populations, etc.Posted On: Friday, June 26, 2020</t>
  </si>
  <si>
    <t>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maret leaders in certain testing and laboratory services for genomics, discovery pharmacology, forensics, advanced material sciences and for supporting clinical studies. In addition, Eurofins is one of the ey emerging players in specialty clinical diagnostic testing in Europe and the USA.
Group's ey figures (as of March 2019) are approx. 3.8 billion Euros turnover, over 800 laboratories across 47 countries and about 45,000 staff.
Job Description
Laboratory Data Analyst responsibilities include, but are not limited to, the following:
The independent auditing of laboratory data to ensure that regulatory compliance is maintained.
Maintain the highest level of proficiency in terms of those duties and responsibilities required of auditors.
Foster a customer service attitude within and among laboratory personnel.
Ensure the laboratory data is in compliance with cGMPS, GLPs, and departmental procedures and assay methods and is of the highest integrity, quality and accuracy.
Review laboratory noteboos, logboos, and CTU records to ensure compliance to data integrity and accuracy.
Complete the remediation activities of all data reviews to ensure errors are appropriately corrected and documented following departmental and site procedures.
Data review will include the evaluation of raw data as well as verification of final data integrity (i.e., calculations, adherence to SOPs, BATs, BLPs, Compendia, etc.).
Wors with laboratory staff and management to remediate comments and errors in documentation.
May assist in conducting investigations associated with laboratory data review.
Qualifications
The ideal candidate would possess:
General laboratory sills and bacground nowledge
Experience using Microsoft Office programs such as Word and Excel
Strong computer, scientific, and organizational sills
Excellent communication (oral and written) and attention to detail
Ability to wor independently and as part of a team, self-motivation, adaptability, and a positive attitude
Ability to learn new techniques, perform multiple tass simultaneously, eep accurate records, follow instructions, and comply with company policies
Minimum 1 - 2 years' experience in Quality, Regulatory, or related experience
Additional Information
Position is full-time Monday through Friday with overtime as needed. Candidates currently living within a commutable distance of West Point, PA are encouraged to apply.
As a Eurofins Lancaster Labs employee, you will become part of a company that has received national recognition as a great place to wor. We offer excellent full-time benefits including comprehensive medical coverage, life and disability insurance, 401() with company match, paid holidays and vacation, personal days, and dental and vision options.
To learn more about Eurofins, please explore our website www.eurofinsus.com .
Eurofins is a M/F, Disabled, and Veteran Equal Employment Opportunity and Affirmative Action employer.
All your information will be ept confidential according to EEO guidelines.</t>
  </si>
  <si>
    <t>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maret leaders in certain testing and laboratory services for genomics, discovery pharmacology, forensics, advanced material sciences and for supporting clinical studies. In addition, Eurofins is one of the ey emerging players in specialty clinical diagnostic testing in Europe and the USA.
Group's ey figures (as of March 2019) are approx. 3.8 billion Euros turnover, over 800 laboratories across 47 countries and about 45,000 staff.
Job Description
Employee Responsibilities:
The independent auditing of laboratory data to ensure that regulatory compliance is maintained
Maintain the highest level of proficiency in terms of those duties and responsibilities required of auditors
Foster a customer service attitude within and among laboratory personnel
Ensure the laboratory data is in compliance with cGMPS, GLPs, and departmental procedures and assay methods and is of the highest integrity, quality and accuracy
Review laboratory noteboos, logboos, and CTU records to ensure compliance to data integrity and accuracy
Complete the remediation activities of all data reviews to ensure errors are appropriately corrected and documented following departmental and site procedures
Data review will include the evaluation of raw data as well as verification of final data integrity (i.e., calculations, adherence to SOPs, BATs, BLPs, Compendia, etc
Wors with laboratory staff and management to remediate comments and errors in documentation
May assist in conducting investigations associated with laboratory data review
The Ideal Candidate would possess:
Minimum 1-2 Years' experience in Quality, Regulatory, or related experience
General laboratory sills and bacground nowledge
Experience using Microsoft Office programs such as Word and Excel
Strong computer, scientific, and organizational sills
Excellent communication (oral and written) and attention to detail
Ability to wor independently and as part of a team, self-motivation, adaptability, and a positive attitude
Ability to learn new techniques, perform multiple tass simultaneously, eep accurate records, follow instructions, and comply with company policies
Qualifications
Bachelor's degree in biology, biochemistry, biotechnology, chemical engineering, or biochemical engineering discipline
Wor will include periodic evening and/or early morning weeday hours as well as periodic weeend hours. Main hours will be on 2nd Shift, however some 3rd shift hours maybe be required.
Authorization to wor in the United States indefinitely without restriction or sponsorship
Additional Information
Position is full-time, Monday-Friday 2nd Shift, with overtime as needed on 3rd Shift. Candidates currently living in a commutable distance to West Point, PA are encouraged to apply.
What we Offer:
Excellent full time benefits including comprehensive medical coverage, dental, and vision options
Life and disability insurance
401() with company match
Paid vacation and holidays
Eurofins is a M/F, Disabled, and Veteran Equal Employment Opportunity and Affirmative Action employer.</t>
  </si>
  <si>
    <t>Position Description:
The Data Governance Analyst is a high visibility position within Freedom Mortgage‚Äôs Data Governance organization and is responsible for supporting the enterprise-wide data governance program. This position requires both a strong understanding of data governance policies, standards and processes as well as proven technical expertise related to data warehousing, data analytics, and data quality software. The position will collaborate with data owners, data stewards, business users and Data Management team members and IT support staff on the adoption and ongoing implementation of data governance policies, best practices across the organization and remediation of the data quality issues.
Roles and Responsibilities
Engage data owners and stewards, business users, and the data management team to ensure Data Governance and Quality processes are implemented and managed, including updating and maintaining documentation, identifying and documenting critical data elements, preparing and managing business and technical metadata, defining data quality thresholds, and the identifying and triaging data integrity issues.
Responsible for the administration of data governance and quality software, maintaining a corporate data dictionary, ensuring data quality standards are met.
Organizes, coordinates and assists cross-functional teams in planning, development, and execution of Data Governance oriented business processes at the operational level.
Measure progress against data definition and quality performance targets, following up with business representatives as necessary.
Maintain data governance processes and controls by woring with project and business leaders to analyze the impact of future changes on critical data and mitigate any potential riss to data quality.
Builds dashboards and reporting to ensure proper communicate of the Data Governance program
Position Requirements:
Bachelor's Degree; computer science, software engineering, information systems or a related technical discipline preferred.
At least 2 years of experience in a Data Governance, Data Management or data centric role.
At least 3 years of experience with SQL development, data analysis and reporting
At least 2 years of experience in Project life cycle activities on development and maintenance projects. Create a detailed project management plan and other project documents. Set milestones and deadlines and Manage project resources to Assign, prioritize, and supervise project tass
Ability to perform root cause analysis and mae recommendations for the remediation of data governance and quality issues.
Must be self-directed and have excellent initiative and organization sills.
Experience in baning or mortgage industry is preferred.
Ability to wor effectively in a team environment and translate business needs into functional and/or technical requirements to meet the needs of the enterprise.
nowledge and understanding of data governance and data quality and how they affect business decisions.
Ability to extract and analyze data via SQL.
Experience with business intelligence tools such as (but not limited to) Tableau, Qli or Power BI.
Proficient in data profiling techniques and tools.
Proven sills with Microsoft Office suite, especially Excel and Access required
Personal initiative to find opportunities, lead change, improve processes and solve problems
Proven ability to collaborate with business data SME‚Äôs throughout the organization.
Proven trac record of meeting commitments with the highest standards of ethics and integrity
Excellent verbal and written communication sills.
#CB
Founded in Mount Laurel, NJ in 1990, Freedom Mortgage has since grown into one of the largest and fastest-growing privately owned full-service residential lenders in the USA. Licensed in all 50 states, Washington D.C., Puerto Rico and the Virgin Islands, Freedom Mortgage has over 5000 employees nationwide, proudly servicing 225.6 billion, and is still growing.
Our mission is to foster homeownership in America. Freedom is a leader in VA mortgage lending and is one of the mortgage industry‚Äôs largest philanthropic supporters of the USO and military families through its Team Freedom Cares philanthropic arm.
Locations include suburban Philadelphia and Fishers, IN, two regions where we were named Top Worplaces. We also have large operating centers countrywide, including these desirable marets: Beaverton , OR; Boca Raton, FL; Columbia, MD; Jacsonville, FL; Melville, NY; Plano, TX; San Dimas, CA; Tempe, AZ; Troy, MI and Woodbridge, VA.
If you see a sense of community, top training, opportunity for advancement, a comprehensive benefits pacage and reward and recognition program, loo no further.
Freedom Mortgage Corporation is an Equal Opportunity Employer committed to worforce diversity. Qualified applicants will receive consideration without regard to age, race, color, religion, gender, sexual orientation, national origin, or their status as a protected veteran or an individual with disabilities. Local applicants encouraged to apply. Employment contingent upon successful completion of bacground investigation. Smoe-free worplace. Drug-free wor environment. Excellent benefits pacage including medical, dental, vision and 401(). All resumes are held in confidence. Only candidates whose profiles closely match requirements will be contacted during this search. LENDER NMLS ID:2767
Equal Opportunity Employer- Minorities/Females/Disabled/Veterans</t>
  </si>
  <si>
    <t>Cambridge Advisory Group, Inc. is an actuarial and benefits consulting firm. We are analytics-oriented leveraging data driven strategies to support our client‚Äôs goals and objectives.
We are currently seeing qualified candidates for a Sr. HealthCare Data Analyst position in our ing of Prussia office. Responsibilities include ingesting, loading, validating, analyzing and reporting on large data sets.
This position will focus on medical, pharmacy, and eligibility data. The Sr. HealthCare Data Analyst will be responsible for acquiring data from various internal and external data sources, analyzing, and interpreting the data sets, and identifying useable and actionable results.
Requirements
Bachelor‚Äôs degree (BS) in Mathematics or Computer Science
5+ years‚Äô woring experience as a Data Analyst or Data Scientist in the HealthCare sector
Expert in Excel, SQL, and other analytical software
Experience with data mining tools such as Qli, Tableau, or Power BI
Experience with developing medical and pharmacy utilization reporting
Experience with establishing utilization trends and meaningful observations
Experience with underwriting insurance premiums is a plus
Must possess strong analytical sills with the ability to collect, organize, analyze, and disseminate information with attention to detail and accuracy
Ability to generate information quicly and manage multiple projects at once
Job Type: Full-time
Pay: 70,000.00 - 110,000.00 per year
Benefits:
401()
Dental Insurance
Health Insurance
Life Insurance
Paid Time Off
Schedule:
Monday to Friday
COVID-19 considerations:
This job can be performed remotely.
Education:
Bachelor's (Required)
Wor Location:
One location
This Job Is Ideal for Someone Who Is:
Dependable -- more reliable than spontaneous
Detail-oriented -- would rather focus on the details of wor than the bigger picture
Achievement-oriented -- enjoys taing on challenges, even if they might fail
Autonomous/Independent -- enjoys woring with little direction
Innovative -- prefers woring in unconventional ways or on tass that require creativity
Company's website:
http://www.camadvgrp.com/
Schedule::
Monday to Friday
Wor Remotely:
Yes</t>
  </si>
  <si>
    <t>Responsibilities:Support trend analytics and cost containment initiatives as part of a dynamic team. Build, deploy and maintain dashboards and analyses that support identification of meaningful medical cost trends. Collaborate with subject matter experts to identify root causes of trends. May wor with multiple business segments and departments. The ideal candidate will have a thirst for continuous learning, investigative analytics, ad hoc reporting and creative problem solving. He/she will be sought out as an expert on the projects they support, sharing wor with a wide array of audiences. This is a great opportunity to utilize strong sills in programming, analytics and reporting.Primary Responsibilities:* Build and maintain dashboards measuring plan performance.* Investigate trend drivers and root causes* Present analyses to appropriate staeholders in an understandable manner in order to advance projects and transform data into actionable outcomes.* Prepare exhibits for presentation to ey staeholders throughout project lifecycle.* Anticipate customer needs and proactively develop solutions to meet them.* Serve as a ey resource on critical programming and methodology issues* Solve complex problems and develop innovative solutions.Education/Experience:* Bachelor degree required; Master's Degree preferred in Statistics, Mathematics, Computer Science, or related field or equivalent experience* Having passed Actuarial exams is a plus.* Three to five years healthcare experience* 3+ years' experience woring within a managed care organization, health insurer, or as a consultant.* 3+ years claims analysis experience.* 3+ years woring in/from a data warehouse environment.* 3+ years SAS programming experience.* Problem solving sills, including the ability to wor independently and systematically analyze complex problems, draw relevant conclusions, and successfully devise/implement solutions calmly and effectively.* Experience mining large data sets* Advanced capabilities with Microsoft Excel; proficiency with Microsoft PowerPoint.* Established ability to manage multiple initiatives, shifting bac and forth effectively among activities, to produce positive results in a dynamic environment.* Excellent written and verbal communication sills.* Strong data presentation sills.* Solid understanding of relational database fundamentals.* Proficiency in database applications such as Oracle, Hadoop.Preferred Qualifications:* Experience using SAS Enterprise Guide.* Experience developing Tableau Dashboards* Time Series Forecasting Experience* Familiarity with Statistical Process Control or Six Sigma* Familiarity with Big Data mining tools</t>
  </si>
  <si>
    <t>Short Description
Wor with business leaders to establish operational performance requirements and metrics for the assigned business unit.
Define and analyze the functional specifications necessary to translate data into meaningful and actionable information.
Develop and deploy tools and dashboards necessary for the timely and reliable access to this business information.
Special Requirements
Education:
Masters degree in Engineering or Analytical discipline.
Experience:
Minimum of 5 years of progressive business experience in a healthcare and/or a minimum of 5 years managing the delivery of Business Intelligence Data Warehousing solutions.
Experience in business process modeling and analysis. nowledgeable in areas of business process improvement /redesign /re-engineering.
Experience in managing projects through the development lifecycle (defining requirements and functional specifications; as well as coordinating the development, testing, implementation and maintenance of business intelligence solutions).
Required License/Certifications/ Registration:
Certification in Business Intelligence tools and Project Management (desirable).
Other Qualifications:
Understanding of performance requirements with demonstrated expertise in developing ey Performance Indicators for business units.
nowledgeable in Information Systems (definition /analysis of business process requirements and design/integration of Business Intelligence solutions)
Exceptional communication sills; ability to wor independently and drive for results.
Critical thiner with strong research and analytical sills
Advanced computer sills in Microsoft software; expertise in Excel and Access
Advanced proficiency in reporting software systems (e.g., Business Objects, Crystal)
Proficiency in the application of data visualization tools
nowledge of Databases and query reporting</t>
  </si>
  <si>
    <t>Role: AWS Analys/ Data analyst
Location: Malvern, PA
Contract Position(W2 only)
Job Roles / Responsibilities:
Experience in Data analyst.
Experience AWS, Java, python, EMR.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worforce across all levels in the company.</t>
  </si>
  <si>
    <t>Your career starts now. We're looing for the next generation of health care leaders.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seeing talented, passionate individuals to join our team. Together we can build healthier communities. If you want to mae a difference, we'd lie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
Responsibilities:
As part of the Payment Integrity (PI) Data Mining team, the Payment Integrity Data Analyst will be responsible for the development and maintenance of complex query algorithms and reports in order to support the needs of all of our customers. The PI Data Analyst will also assist with ensuring that the current prospective and retrospective cost avoidance/ overpayment recovery processes are carried out within the established deadlines.
Essential Functions:
Collaborate with Manager, Payment Integrity (PI) Associates, and Associates at all levels of the organization, as required, to translate business requirements, in relations to fraud, waste, and abuse (FWA) edit concepts, and build algorithms to ensure we maximize our data mining efforts.
Utilize tools such as SAS, SQL programs, Microsoft Access, etc. to data mine potential claim overpayments within Sybase and SQL servers.
Develop, enhance, test, and maintain all overpayment edit concept algorithms that the Payment Integrity Data Mining team runs.
Assists with ensuring that the current prospective and retrospective cost avoidance/ overpayment recovery processes are carried out within the established deadlines with a high level of accuracy
Interface directly with customers and staeholders to provide analytical support.
Contributes new ideas for improving existing processes
Understands and applies all established SOPs for each of the teams processes
Adheres to line of business specific procedures to perform routine functions based on department guidelines
Gather and organize data.
Meet milestone deadlines.
Education/Experience:
Bachelor's or Master's Degree in Health Administration, Information Systems, or related field.
Minimum 1-3 years of SQL or other related query development experience.
Strong analytical, conceptual and problem-solving sills to evaluate complex business requirements to translate into overpayment algorithms and reporting.
SAS Enterprise Guide, Microsoft Access, Excel
nowledge and experience in Medicaid/Medicare healthcare.
Ability to communicate effectively through all modes of communication with people of all levels of the organization.
Excellent organizational sills.
Ability to wor proficiently with Microsoft Excel, Word, and Access.
Ability to wor in a flexible environment, adapting to changing priorities.
Ability to wor independently, as well as, in a team setting.
Must be able to organize worflow, prioritize tass, meet deadlines and be flexible when woring in a team.
Bac
Share
-
-
Now</t>
  </si>
  <si>
    <t>Founded by Josh Harris and David Blitzer, Harris Blitzer Sports &amp; Entertainment (HBSE) includes in its portfolio the Philadelphia 76ers, the New Jersey Devils, leading venue Prudential Center in Newar, N.J., the GRAMMY Museum Experience Prudential Center, the Delaware Blue Coats, the Binghamton Devils, the Sixers Innovation Lab Crafted by imball, and renowned esports franchise Dignitas. Led by some of the best and brightest minds across a diverse spectrum of industries, HBSE positions itself as one of the most pioneering, innovative global sports and entertainment businesses to date. HBSE also strives to positively impact the local communities in which it operates through the powerful platform of sports.
HBSE offers an energetic wor environment built on collaboration, growth, and a quest to excel in everything we do. Prudential Center in downtown Newar, N.J. hosts more than 175 concerts, family shows and special events annually and is the fourth-raned sports and entertainment venue in the U.S. by Pollstar and Billboard. It is home to the New Jersey Devils, a renowned NHL franchise with three Stanley Cup championships and a proud, passionate fan base. Prudential Center is also home to the brand-new GRAMMY Museum Experience, the first and only of its ind on the east coast.
The Philadelphia 76ers organization is one of the most storied franchises in American sports, led by some of the best and brightest minds across a diverse spectrum of industries, HBSE positions itself as one of the most pioneering, innovative global sports and entertainment businesses to date. The 76ers have attracted the industry‚Äôs top leadership talent from the NBA, NFL, NHL, MLB, MLS, UFC and NCAA, resulting in one of the most exciting, rewarding, and dynamic wor environments within the sports industry. The 76ers offer a best-in-class worplace culture built on collaboration, growth, and a quest to excel in everything we do.
Position Summary: The Sport and Data Scientist will wor in the Philadelphia 76ers Performance Department. A successful applicant will have a strong technical foundation and be passionate about better understanding the game of basetball.
Responsibilities include, but not limited to:
Lead the exploitation of the player-tracing dataset, converting 2-Dimensions and 3-Dimensions raw data into physical, technical and tactical basetball concepts and insights
Develop models to accurately evaluate and forecast player and team performance
Identify opportunities to apply data-driven research on multiple areas to influence other departments of the organization, in particular sports science.
Contribute to the development of basetball thought and worflow optimization of the department and the organization as a whole.
QUALIFICATIONS (educational, experience and basic nowledge requirements):
Bachelor‚Äôs degree or higher in technical discipline (sport science, data science, computer science, statistics, biostatistics, etc.)
Master‚Äôs Degree (applied mathematics, statistical analysis, statistical science, data science, biostatistics, etc.) preferred
PhD Degree preferred
3+ years of experience in a research or applied oriented position
Training in and/or experience with data engineering, ETL processes and database architecture (RStudio, Python, SQL, and the lie) as well as with Data Visualization programs
Training in and/or experience with supervised and unsupervised machine learning techniques (e.g. regression models, decision trees, neural networs, and clustering methods) and other modeling techniques
Demonstrated passion for basetball and familiarity with basetball rules and terminology
Be a critical thiner, eager to both give and receive feedbac
Have a growth mentality, eager to learn and develop within our team
Be team-oriented, focused on team results not individual accomplishment
Embrace a dynamic, changing, diversified worload
We are an equal opportunity employer and all qualified applicants will receive consideration for employment without regard to race, color, religion, sex, national origin, disability status, protected veteran status, or any other characteristic protected by law.
Job Type: Full-time
Benefits:
401()
401() Matching
Dental Insurance
Health Insurance
Life Insurance
Paid Time Off
Tuition Reimbursement
Vision Insurance
Schedule:
Monday to Friday
Weeends
Experience:
Develop models to evaluate and forecast player performance: 2 years (Required)
supervised and unsupervised machine learning techniques: 1 year (Required)
Data Visualization programs: 1 year (Required)
regression models, decision trees, neural networs: 1 year (Required)
basetball and familiarity with basetball rules and terms: 1 year (Required)
ata engineering, ETL processes and database architecture: 1 year (Required)
data scientist for a sports team: 1 year (Required)
Education:
Master's (Required)
License:
MS in applied mathematics or related degree (Required)
Wor authorization:
United States (Required)
Required travel:
50% (Required)
Application Question:
What's your base salary expectations?
Wor Location:
One location
On the road
Company's website:
www.harrisblitzer.com
Wor Remotely:
Temporarily due to COVID-19</t>
  </si>
  <si>
    <t>Salary:
Published Job Title:
Data Analyst Supporting the FBI
Requisition::
20-188
Worsite::
FBI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 In this role, you will be supporting the overall mission of the FBI.
Responsibilities
Receives, gathers, analyzes, and organizes information from multiple sources.
Ensures completeness of received information and reconciles inconsistencies.
Accurately enters required data into one or more databases, documents, or spreadsheets.
Establishes and maintains physical files.
eeps trac of case file status in order to ensure compliance with established deadlines.
Coordinates requests for additional information as needed.
Selects relevant information from a variety of sources in order to prepare documents, reports, summaries, and replies to inquiries, ensuring accuracy and proper format of the information provided.
Performs word processing relevant to the case.
Provides accurate and timely status updates.
Performs other duties as assigned.
Requirements::
NOTE: Applicants with an Active Top Secret Security Clearance and experience as a Legal Assistant or Legal Aid are preferred.
Requirements
High School diploma or GED, Undergraduate degree preferred
Ability to grasp and understand the organization and functions of the customer
Meticulous data entry sills
Excellent communication sills; oral and written
Competence to review, interpret, and evaluate complex legal and non-legal documents
Attention to detail and the ability to read and follow directions is extremely important
Strong organizational and prioritization sills
Experience with the Microsoft Office suite of applications (Excel, PowerPoint, Word) and other common software applications, to include databases, intermediate sills preferred
Proven commitment and competence to provide excellent customer service; positive and flexible
Ability to wor in a team environment and maintain a professional disposition
This position requires U.S. Citizenship and a 7 (or 10) year minimum bacground investigation
Agency Overview
The mission of the Federal Bureau of Investigation (FBI) is to protect the American people and uphold the Constitution of the United States. FBI investigates a broad range of criminal violations, integrating the use of asset forfeiture into its overall strategy to eliminate targeted criminal enterprises. The FBI has successfully used asset forfeiture in White Collar Crime, Organized Crime, Drug, Violent Crime, and Terrorism investigations.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</si>
  <si>
    <t>An emerging IoT technology company in Philadelphia creating and molding the next generation of smart building technology is looing for a Data Engineer to join their team of innovative engineers. In this role you will be addressing real world challenges through the development of new features and integration of new devices on an ever-growing IoT platform. You will also be developing a cross-platform software products for web, tablet, and mobile use while owning small-medium size features from technical design to completion.This data engineer will be an integral part that is forging a new path in IoT technology by woring with internal and external staeholders to understand how they are using the product's data, align on useful metrics, and produce data representations an interpretable way. You will use creative analysis to find solutions across multiple databases and ensure data findings are accessible to users at all levels through dashboards, visualizations, and reports. You will also actively interact with clients &amp; partners during pilot projects to gain user insight to utilize data to understand user experiences in the field, as they are controlling &amp; managing devices such as locs, thermostats, lights, shades, water metering, energy metering, &amp; lea detection.This is a great opportunity to tae ownership in your wor, and wor cross-functionally and collaboratively to drive the company's machine learning and AI goals through data.Due to COVID-19 this role is REMOTE, however, candidates should be local to the Philadelphia area.Required Sills &amp; Experience* Looer* Tableau* AWS - S3* AirFlow* MySQL* Reporting* Data analysis* Client facing experienceDesired Sills &amp; Experience* ETL* Python* Snowflae* Machine Learning* Artificial Intelligence* IoT device experienceWhat You Will Be DoingTech Breadown* 50% Client facing* 25% Data Engineering/Analysis* 25% ReportingDaily Responsibilities* 100% Hands OnThe Offer* Competitive Salary: Up to 110,000/year, DOEYou will receive the following benefits:* Competitive salary* 401 retirement plan (matching)* Paid medical, dental, and vision plan* Life Insurance plan* SEPTA Transportation discounts* Ability to see your contributions impact lives every day* Flexible schedules and vacation/wor from home policy (including maternity/paternity leave)* Sponsorship for conferences and educational events* Supportive, casual, and professional wor environment for a team that focuses on creating mentors, and experts in their fieldApplicants must be currently authorized to wor in the United States on a full-time basis now and in the future.We are excited to officially release our 2020 Tech Salary Guide! This resource features localized tech salaries for 12 different cities. You'll find the data to guide your job search here. Download Motion Recruitment's 2020 Salary Guide today! https://hubs.ly/H0nmhDT0</t>
  </si>
  <si>
    <t>Milwauee, WI</t>
  </si>
  <si>
    <t>We are seeing a Sr. Analyst/PM to wor for a Fortune 500 company within the Telecommunications industry. The ideal candidate wil come in to compliment the highly technical lead to wor on breaing into new data. To apply please email LMurray@TechUSA.net!- Collection and synthesizing of data, presentation of ey findings, and suggest/implement recommendations for improvements in integration, storage, processing and publication - Conduct detailed correlations and regressions for telecommunications networ-related and cable industry product data - Conduct analysis on complex data to uncover nuances and inconsistencies, advising on conflicts and inappropriate data usage - Pacage data analysis results and trends into concise messaging in a summarized and graphical form - Provide monthly/quarterly benchmars - Prepare monthly, weely, daily and ad-hoc reports, including ey metrics reports, performance reports, and dashboards - Creating comprehensible documentation including how-to documents and FAQs that describe features of data analysis tool / report / dashboard releases - Wor with internal IT (local and corporate), users, external vendors and systems designers to develop new functionality - Assist with automation of all current reporting for future increase in both accuracy and efficiency - Help to identify financial and operational opportunities - Participate in department and project meetings to fully understand vision and direction - Anticipate needs, operate with a sense of urgency, and have the ability to adapt to change quicly - Generate input for Budgeting/Forecasting modelsand planning processes - Experience with High volume ticeting - Excellent communication sills/interpersonal relationships - Functional in Excel with breaing into data -7-10 years of relevant wor experience and previous PM/Consulting wor is ideal -Bahcelore degree required -Would be breaing into data &amp; getting ready for Jr. analysts to tae over -Networ bacground nice to have -Capacity planning nice to have -Experience with High volume ticeting -Excellent communication sills/interpersonal relationships -Functional in Excel with breaing into data -Expert sills with SQL - nowledge of Data Architecture Principles and Practices - Experience and proficiency with common, popular database technologies including SQL Server, Oracle and MySQL - nowledge of database full life cycle design and application development - Significant experience particularly in destop data analysis tools including Excel and Tableau - Demonstrated experience in gathering complex reporting requirements, designing and implementing insightful - Visualization Solutions (Reports, Dashboards, Metrics, PI‚Äôs) - nowledge of logical data modeling techniques and tools - Experience with enterprise business intelligence platforms such as Cognos, OBIEE, MicroStrategy, etc. - Capable of building strong relationships with leaders across enterprise for both sources of data and consumers. About Tech USA: Tech USA is a comprehensive provider of staffing and worforce solutions throughout the Infrastructure and Information Technology Industries, including Education, Healthcare, Financial, Government, Engineering, and Cyber Security. We are actively seeing candidates for contract, contract-to-hire, project support and permanent placement jobs throughout the nation. View our website to see a list of our current open positions; however, not all of our positions are listed so don‚Äôt forget to submit your resume and request a consultation with one of our IT recruiting specialists to explore your opportunities further. At Tech USA we understand that next to your family, your career is one of the most important aspects to a happy and fulfilling life. This is why we tae the time to truly understand and get to now our candidates, so we can then pair them with the right job, not just any job. As a result, Tech USA is nown throughout the industry for quality, reliability and the highest satisfaction from both our clients as well as the candidates that we represent. Contact a local Tech USA representative today and learn about the many opportunities we may have available for you. Tech USA is an equal opportunity employer.</t>
  </si>
  <si>
    <t xml:space="preserve">50-93 </t>
  </si>
  <si>
    <t>Data Analyst SAS ProgrammerDescription:
TA-Oncology
Must have clinical programming experience-no exceptions
The Clinical Programming team at GS has a strong focus on innovative ways of woring and we are leading the way to implement these innovations and embracing an evolution for increased data science sills; this is already resulting in the introduction of new programming languages, technology and software. Some of these initiatives include the pathway for adoption of R and Python open source coding into day to day programming tass, exploring machine learning to drive efficiencies for clinical reporting, developing destop visualisation capabilities and we even have an annual challenge for Programmers who are rewarded for bringing new innovations into the department. But its not just about the tech! We also encourage involvement in other initiatives too and we focus on your personal development path, building your project and leadership sills, your inter-departmental liaison and collaboration sills and we provide you with opportunities to get closer to the science and decision maing.
Within the Oncology clinical programming team Study Biomarer Programmers and Principal Biomarer Programmers support, guide, or mae a major contribution to the planning and execution of multiple Biomarer-related programming activities for Company's clinical trials while in close collaboration with Biomarer Statisticians. They are accountable for creating, verifying, and documenting analyses of clinical data while adhering to study protocols, analysis plans &amp; industry standards.
ey Responsibilities:
‚Ä¢Creation of biomarer analysis datasets from a variety of file and formats from either internal or external labs/vendors. The candidate should be comfortable woring with a diverse collection of data files in terms of the type (depending on the assays/platform used to generate the data), data format and size.
‚Ä¢Creation of graphs and tables related to biomarer data primarily for exploratory investigations (hypothesis generation or evaluation) with analysis requirements that may change throughout the life of the project.
‚Ä¢Automation of data creation, graphs, tables and certain Statistical analyses using R scripts and developing R-Shiny apps for delivering automated analysis solutions for end users.
‚Ä¢Act as a subject matter expert and wor as a guide within own discipline to investigate new technology as directed.
‚Ä¢Provide technical contribution to complex tass.
‚Ä¢Ensure the collection of programs/outputs and issues are adequately managed for programming activities to achieve business outcomes.
‚Ä¢Apply learning from previous activities to result in quicer and more efficient completion of the current tas.
‚Ä¢Share learnings with peers and contribute to internal technical discussions/forums.
‚Ä¢Initiate new directions and novel strategies to achieve department goals.
Basic qualifications:
‚Ä¢ BS or higher in mathematics, statistics, data science, computer science or related discipline.
‚Ä¢ Clinical Programming experience, with a thorough understanding of the end to end clinical trial process.
‚Ä¢ Recognized expertise in R, SAS programming, and script/macro code development.
‚Ä¢ Understanding of other products such as R-Shiny, Python, JMP, SAS/GRAPH, SAS Output Delivery System.
‚Ä¢ Excellent communication sills with a demonstrated ability to collaborate across functions.
‚Ä¢ A solid level of understanding of the pharmaceutical regulatory and publishing processes (e.g. 21 CFR Part 11).
‚Ä¢ Demonstrated nowledge of and experience in the application of CDISC data and standards, primarily the creation and use of ADaM datasets.
SRG is an Equal Opportunity Employer - All qualified applicants will receive consideration without regard to race, color, religion, gender, national origin, age, disability, veteran status, or any other factor determined to be unlawful under applicable law.
Job Requirements:</t>
  </si>
  <si>
    <t>A leading Third Party Claims Administrator, located in Pittsburgh, PA, is seeing a Sr. Data Analyst for a 8+ month contract role. Summary The Senior Data Analyst position is responsible for MySQL data monitoring, enhancements and improvements deemed warranted by the compliance team and product manager. This role will serve as gateeeper of the MySQL data and include automating of data conversions and procurement, interpretation and conversion of Medical Bill Review data as required by the needs of the data team. Responsibilities Applicationdata monitoring and improvements to enhance efficiency and productivity. Automation of data conversions. Wor with the database assigned product manager and database infrastructure lead to implement changes aimed at efficiency and scalability. Procurement, interpretation and documentation of all data applicable to Medical Bill Review. (CMS Pricer, CMS APC, Physician Fee Schedules, Usual and Customary, Pharmaceutical, CPT, ICD9, etc?) nowledge of state, federal and industry standard fee schedules, reimbursement methodologies and regulations, including but not limited to DRG, ASC, APR-DRG, OPPS and RBRVS Populating andor manipulating data in development, test and production environments. Wor with software developers to implement changes defined by the State and Federal laws. Internal support and assistance to other members of the data team. Qualifications nowledge of SQL and related database tools. nowledge of Microsoft Access. Ability to wor with the software development community. ExperienceEducation Experience woring in a relational database environment MySQL experience preferred Experience in the medical field necessary Detail oriented person desired</t>
  </si>
  <si>
    <t>SUMMARY
This position is a technically oriented role and will perform as hands-on technical analyst and IT systems owner to provide IT operational support for all IT systems, solutions, and applications in support of Quality Operations. ey responsibilities include:
Execute daily IT operations (e.g. configuration, administration, master data management, etc.) of all IT systems and services in scope. Trouble-shoot and resolve Tier 2 through 3 ticets with vendors.
Author business and technical requirements
Execute efficient and effective operational IT processes that adapt to the dynamics of the business
Deliver to best practices in IT architecture, IT security, GxP compliance, and IT production operations.
Execute IT software development lifecycle (SDLC) methodology to deliver new solutions and system enhancements. Follow IT GxP procedures.
Collaborate with Business Systems Owners and IT colleagues
Strong Partnership with the Quality Organization
As IT owner of established systems, accountable to ensure such systems are fit-for-purpose for our business processes, and serve as main point of contact for escalation of any system issues, data integrations and system enhancements. Participate in new systems implementations as business and systems analyst.
RESPONSIBILITIES
IT Operations (70%) - Provide hands-on operational support (technology, out-of-the-box configurations, process and content) for installed solutions. Author GxP business and technical requirements, use cases, process flow document, create robust test plans and scripts, execute testing, support user acceptance testing, and perform production rollout. Responsible for maintaining systems documentation, and adherence to IT Policies, SOPs, compliance standards, GxP requirements and change controls. Provide technical consulting and perform user training with Business System Owner as needed.
Business Partnering and Solutioning (10%) - Responsible for understanding business problem to be solved, the end-to-end business processes, dataflow and conditions. business process improvement methods to optimize business processes using best practices.
Implementation (20%) - Provide support during new systems implementation process, overseeing development or configuration to ensure the solutions are built and will meet/exceed the needs of the business. Own and create test plans, user acceptance tests, and coordinate training and roll-out.
QUALIFICATIONS &amp; EXPERIENCE
Bachelor's Degree in Computer Science/Information Systems related or equivalent experience, MBA or advanced degree desired
5+ years of IT Operations role supporting Biotechnology or Pharmaceutical quality operations function, and experience in related pacaged applications, systems, business process and IT process.
5+ years hands on experience with GxP and regulated systems, including execution of IT computer systems validation deliverables and process
Demonstrated experience in IT systems operations, new systems implementation, and IT software development lifecycle
Proven ability to effectively own and support multiple systems
Strong cross-functional and IT analyst sills.
Strong process mapping ability, and ability to see the big picture
Technical experience (administration, configuration, meta-data management, etc.) with any or all of these quality oriented solutions: Laboratory Information Management Systems, Environmental Monitoring/Controls, Document Management (Master Control), Manufacturing and Laboratory Investigations.
Highly energetic, passionate champion for the business and an ability to quicly establish credibility
Strong ability to identify/anticipate opportunities, problems and road blocs, maintains a solution focused approach and develops plans accordingly.
Ability to bring people together and communicate technical language in a non-technical manner.
Ability to communicate with individuals and groups about their needs, identify essential requirements and implement solutions.
Demonstrated hands-on experience creating business requirements, functional requirements, process maps, test plans, and test scripts
Ability to interact effectively as individual contributor or as a member of a team.
Able to wor in a fast paced deadline driven environment.
Wor on complex and abstract problems independently where decisions are based upon a mixture of analysis, wisdom, experience, judgment and rigorous logic and methods.
Meet deadlines and deliver quality wor, even under pressure.
Cloud based software applications, pacaged application, platform implementations, or custom development experience</t>
  </si>
  <si>
    <t>Abingdon, United ingdom</t>
  </si>
  <si>
    <t>At E78, we assist our clients in finding just the right candidates to fit their needs! They are currently seeing an IT Project Manager/ Business Analyst to support the clients Business Intelligence/ Visualization business area. Individuals filling this role are expected to be capable of leading one or more projects within the corporate environment. Will include collaboration and integration other application, infrastructure, and project teams, and will be delivered through internal and external IT resources, including outsource vendor partners.
Responsibilities
Lead projects which often require cross-functional resources, vendor resources, outsourcing partners, and integration and interaction with business ey users and project sponsors.
Create and trac project plan, ensuring adherence to project management quality standards.
Responsible for assigning individual responsibilities, identifying appropriate resources as needed, and developing a schedule to ensure timely completion of the project.
Support the gathering of business requirements
Provide support for the development of testing use cases
Provide strong facilitation and communication sills to help drive project progress.
Follow up with project team members to ensure ey activities are being performed.
Identify approaches to address project gaps.
Step in where necessary and support the completion of project activities.
Conduct regular project meetings, documenting status of project including technical, schedule and financial issues that may be present.
Identify and document ey support activities that may be required post implementation.
Assist and review all startup and planning documents.
Manage the scope, riss, issues, deliverables, and schedule of individual project tass.
Manage (e.g., tracs, updates, reviews) the dashboard and executive reports using metric data.
Qualifications
Bachelor's Degree (or equivalent experience) in a technical, quantitative, or business discipline
3+ years' Corporate Project Management including Agile Methodologies experience
Business Intelligence/ Visualization nowledge and implementation experience required
Strong nowledge and understanding of IT processes
Strong Analytical bacground and capable of gather business requirements from end user and technical team.
Strong written and verbal communications sills (English)
Strong interpersonal and networing sills
Experience in managing external vendor relationships
Experience in managing outsourced vendor partners
Strong MS Project, MS-Office, including SharePoint, Outloo, PowerPoint, Word, and Excel sills
Strict attention to detail
Communication, listening and interpersonal sills (English, oral &amp; written)
Flexibility - adaptation to the changing needs and priorities in the wor environment
Wor under pressure
Ability to identify, analyze, organize and solve issues and problems in a timely and effective manner
Team approach / cooperation - wor with others, and through others to meet goals, accomplish wor, and resolve problems
Customer service oriented - understand and anticipate the needs of users
Ability to identify and pursue new ideas, solutions, methods or opportunities to increase productivity and quality
Effectively deal with change and resistance to change
Strong wor ethic ability to foster trusting relationships, demonstrate a sense of responsibility in job performance, show commitment to quality of wor, exhibit discipline and dedication to complete wor, and display a sense of teamwor and respect, enabling collaboration to meet goals
Experience with JIRA</t>
  </si>
  <si>
    <t>Highland Par, IL</t>
  </si>
  <si>
    <t>Job Description
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maret leaders in certain testing and laboratory services for genomics, discovery pharmacology, forensics, advanced material sciences and for supporting clinical studies. In addition, Eurofins is one of the ey emerging players in specialty clinical diagnostic testing in Europe and the USA.
Group's ey figures (as of March 2019) are approx. 3.8 billion Euros turnover, over 800 laboratories across 47 countries and about 45,000 staff.
Job Description
Stability Data Analyst responsibilities include, but are not limited to, the following :
Data review will include the evaluation of raw data as well as verification of final data integrity (i.e., calculations, adherence to SOPs, BATs, BLPs, Compendia, etc.) to support biologics and vaccine stability programs.
Compilation of laboratory data, and entry into LIMS
Utilization of statistical programs to trac and trend stability data
Data analysis and generation of plots and/or graphs
Qualifications
The ideal candidate would possess :
General laboratory sills and bacground nowledge
Experience using Microsoft Office programs such as Word and Excel
Experience using SAS or Minitab a plus
Strong computer, scientific, and organizational sills
Excellent communication sills (oral and written) and attention to detail
Ability to learn new techniques, perform multiple tass simultaneously, eep accurate records, follow instructions, and comply with company policies
Strong understanding of GMP regulations
Highly collaborative team player, with excellent organizational sills, ability to navigate and be successful in fast-paced and highly-matrixed wor environment with changing priorities
Basic Minimum Qualifications :
Bachelor's degree in Chemistry, Biology, Engineering, or related scientific fields or other related degree concentration, or equivalent directly-related experience (two years of directly related industry experience is equivalent to one full-time year of college in related major)
Minimum 2‚Äì 4 years of experience in a QC GMP environment
Authorization to wor in the United States indefinitely without restriction or sponsorship
Additional Information
Position is full-time 8am-5pm Monday through Friday with overtime as needed. Candidates currently living within a commutable distance of West Point, PA are encouraged to apply.
As a Eurofins Lancaster Labs employee, you will become part of a company that has received national recognition as a great place to wor. We offer excellent full-time benefits including comprehensive medical coverage, life and disability insurance, 401() with company match, paid holidays and vacation, personal days, and dental and vision options.
To learn more about Eurofins, please explore our website www.eurofinsus.com .
Eurofins is a M/F, Disabled, and Veteran Equal Employment Opportunity and Affirmative Action employer.
All your information will be ept confidential according to EEO guidelines.</t>
  </si>
  <si>
    <t>Location: Wilmington, DESalary: Open
Description: Our client is currently seeing a Business Analyst/Data Analyst
W2 only position. C2C candidates will not be accepted.
‚Ä¢ Assist in developing requirements, strategy, scope and priorities. ‚Ä¢ Analyze and document business/data requirements and produce detailed functional specifications and data lineage. ‚Ä¢ Analyze and document process flows and develop target state processes. ‚Ä¢ Provide technical and functional support throughout the project lifecycle. ‚Ä¢ Wor with the development team to facilitate the development effort (e.g. ensuring development teams understanding of the specifications). ‚Ä¢ Develop use stories, and partner with the business to ensure sign-off on all requirements, testing and implementation ‚Ä¢ Develop and moc-up user interfaces and reports ‚Ä¢ Facilitate implementation of new functionality through training sessions, demonstrations, and the development of appropriate documentation.
Contact: alytwyn@judge.com
This job and many more are available through The Judge Group. Find us on the web at www.judge.com
Job Requirements:</t>
  </si>
  <si>
    <t>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maret leaders in certain testing and laboratory services for genomics, discovery pharmacology, forensics, advanced material sciences and for supporting clinical studies. In addition, Eurofins is one of the ey emerging players in specialty clinical diagnostic testing in Europe and the USA.Group's ey figures (as of March 2019) are approx. 3.8 billion Euros turnover, over 800 laboratories across 47 countries and about 45,000 staff.Stability Data Analyst responsibilities include, but are not limited to, the following :* Data review will include the evaluation of raw data as well as verification of final data integrity (i.e., calculations, adherence to SOPs, BATs, BLPs, Compendia, etc.) to support biologics and vaccine stability programs.* Compilation of laboratory data, and entry into LIMS* Utilization of statistical programs to trac and trend stability data* Data analysis and generation of plots and/or graphsThe ideal candidate would possess :* General laboratory sills and bacground nowledge* Experience using Microsoft Office programs such as Word and Excel* Experience using SAS or Minitab a plus* Strong computer, scientific, and organizational sills* Excellent communication sills (oral and written) and attention to detail* Ability to learn new techniques, perform multiple tass simultaneously, eep accurate records, follow instructions, and comply with company policies* Strong understanding of GMP regulations* Highly collaborative team player, with excellent organizational sills, ability to navigate and be successful in fast-paced and highly-matrixed wor environment with changing prioritiesBasic Minimum Qualifications :* Bachelor's degree in Chemistry, Biology, Engineering, or related scientific fields or other related degree concentration, or equivalent directly-related experience (two years of directly related industry experience is equivalent to one full-time year of college in related major)* Minimum 2- 4 years of experience in a QC GMP environment* Authorization to wor in the United States indefinitely without restriction or sponsorshipPosition is full-time 8am-5pm Monday through Friday with overtime as needed. Candidates currently living within a commutable distance of West Point, PA are encouraged to apply.As a Eurofins Lancaster Labs employee, you will become part of a company that has received national recognition as a great place to wor. We offer excellent full-time benefits including comprehensive medical coverage, life and disability insurance, 401() with company match, paid holidays and vacation, personal days, and dental and vision options.To learn more about Eurofins, please explore our website www.eurofinsus.com .Eurofins is a M/F, Disabled, and Veteran Equal Employment Opportunity and Affirmative Action employer.All your information will be ept confidential according to EEO guidelines.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</si>
  <si>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XzyIMjEmyt</t>
  </si>
  <si>
    <t>Function: Continuous Improvement
Nearest Major Maret: Philadelphia</t>
  </si>
  <si>
    <t>Position Requirements: Education and Experience:
Sr level experience in a Data Governance, Data Management or Data Centric role.
Data analysis techniques and tools (i.e. SQL, Python, R).
Business intelligence tools such (i.e. Tableau, Qli or Power BI).
Data profiling techniques and tools.
Experience in the mortgage industry or related field is a plus.
Strong nowledge of industry leading data quality and data protection management practices and tools.
Ability to wor effectively in a team environment and translate business needs into functional and/or technical requirements to meet the needs of the enterprise.
Strong nowledge and understanding of data governance and data quality and how they affect business decisions.
Ability to design and recommend governance structures and control framewors for the ongoing management of data.
Ability to perform root cause analysis and mae recommendations for the remediation of data governance and quality issues.
Proven sills with Microsoft Office suite, especially Excel and Access required
Personal initiative to find opportunities, lead change, improve processes and solve problems
Proven ability to collaborate with business data SMEs throughout the organization.
Proven trac record of meeting commitments with the highest standards of ethics and integrity
Must be self-directed and have excellent initiative and organization sills.
Excellent verbal and written communication sills.
#CB
The Senior BA (Data Quality) is a high visibility position within Freedom Mortgages Data Governance organization and is responsible for supporting the enterprise-wide data governance program. This position requires both a strong understanding of data governance policies, standards and processes as well as proven technical expertise related to data warehousing, data analytics, and data quality software. The position will collaborate with data owners, data stewards, business users and Data Management team members on the adoption and ongoing implementation of data governance policies and best practices across the organization
Roles and Responsibilities
Engage data owners and stewards, business users, and the data management team to ensure Data Governance and Quality processes are implemented and managed, including updating and maintaining documentation, identifying and documenting critical data elements, preparing and managing business and technical metadata, defining data quality thresholds, and the identifying and triaging data integrity issues.
Responsible for the administration of data governance and quality software, maintaining a corporate data dictionary, ensuring data quality standards are met.
Organizes, coordinates and assists cross-functional teams in planning, development, and execution of Data Governance oriented business processes at the operational level.
Measure progress against data definition and quality performance targets, following up with business representatives as necessary.
Maintain data governance processes and controls by woring with project and business leaders to analyze the impact of future changes on critical data and mitigate any potential riss to data quality.
Builds enterprise dashboards and reporting to ensure proper communicate of the Data Governance program performance.
Act as a change agent with a capacity to successfully measure progress.
Proven sills with Microsoft Office suite, especially Excel and Access required
Personal initiative to find opportunities, lead change, improve processes and solve problems
Proven ability to collaborate with business data SMEs throughout the organization.
Proven trac record of meeting commitments with the highest standards of ethics and integrity
Must be self-directed and have excellent initiative and organization sills.
Excellent verbal and written communication sills.</t>
  </si>
  <si>
    <t>Healthcare Data Analytics Analyst Senior
Location
Philadelphia, PA
Telecommuter?
Yes
ID**
17435
Your career starts now. We‚Äôre looing for the next generation of health care leaders.
At AmeriHealth Caritas, we‚Äôre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seeing talented, passionate individuals to join our team. Together we can build healthier communities. If you want to mae a difference, we‚Äôd lie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
Responsibilities:
Support trend analytics and cost containment initiatives as part of a dynamic team. Build, deploy and maintain dashboards and analyses that support identification of meaningful medical cost trends. Collaborate with subject matter experts to identify root causes of trends. May wor with multiple business segments and departments. The ideal candidate will have a thirst for continuous learning, investigative analytics, ad hoc reporting and creative problem solving. He/she will be sought out as an expert on the projects they support, sharing wor with a wide array of audiences. This is a great opportunity to utilize strong sills in programming, analytics and reporting.
Primary Responsibilities:
Build and maintain dashboards measuring plan performance.
Investigate trend drivers and root causes
Present analyses to appropriate staeholders in an understandable manner in order to advance projects and transform data into actionable outcomes.
Prepare exhibits for presentation to ey staeholders throughout project lifecycle.
Anticipate customer needs and proactively develop solutions to meet them.
Serve as a ey resource on critical programming and methodology issues
Solve complex problems and develop innovative solutions.
Education/Experience:
Bachelor degree required; Master‚Äôs Degree preferred in Statistics, Mathematics, Computer Science, or related field or equivalent experience
Having passed Actuarial exams is a plus.
Three to five years healthcare experience
3+ years‚Äô experience woring within a managed care organization, health insurer, or as a consultant.
3+ years claims analysis experience.
3+ years woring in/from a data warehouse environment.
3+ years SAS programming experience.
Problem solving sills, including the ability to wor independently and systematically analyze complex problems, draw relevant conclusions, and successfully devise/implement solutions calmly and effectively.
Experience mining large data sets
Advanced capabilities with Microsoft Excel; proficiency with Microsoft PowerPoint.
Established ability to manage multiple initiatives, shifting bac and forth effectively among activities, to produce positive results in a dynamic environment.
Excellent written and verbal communication sills.
Strong data presentation sills.
Solid understanding of relational database fundamentals.
Proficiency in database applications such as Oracle, Hadoop.
Preferred Qualifications:
Experience using SAS Enterprise Guide.
Experience developing Tableau Dashboards
Time Series Forecasting Experience
Familiarity with Statistical Process Control or Six Sigma
Familiarity with Big Data mining tools</t>
  </si>
  <si>
    <t>Mid Level Data Analyst / BI Engineer - Looer, Python, Client Facing</t>
  </si>
  <si>
    <t>Job DescriptionAn IoT software company located right outside of Center City Philadelphia is looing for a Data Engineer. They specifically build solutions for multifamily (apartment buildings) and student housing residents to better control lighting and overall electric efficiency through mobile solutions. They have a strong software and hardware team and are looing to expand their Data Engineer team as they are moving into water monitoring systems. This is a heavy client facing role so you must have good communication sills and understand user experience. 2+ years of experience with Looer or Tableau, airflow and aws. Experience with ETL and Python would be ideal. You will be splitting time between creating reporting and doing data analysis/engineering.Required Sills &amp; Experience* 2+ years of experience in data analysis / data engineering* Expert nowledge of Looer or Tableau* AirFlow* MySql* AWS* AWS offering - s3, ec2* ETL* Python* SnowflaeWhat You Will Be DoingTech BreadownDaily Responsibilities* 50% client facing* 25% creating reports* 25% data analysis/engineeringThe Offer* Competitive Salary: Up to 110,000 /year, DOEYou will receive the following benefits:* Medical, Dental, Health insurance)* 401()* Paid Sic Time Leave* Pre-tax Commuter BenefitApplicants must be currently authorized to wor in the United States on a full-time basis now and in the future.Jobspring Partners, part of the Motion Recruitment networ, provides IT Staffing Solutions (Contract, Contract-to-Hire, and Direct Hire) in major North American marets. Our unique expertise in today's highest demand tech sill sets, paired with our deep networs and nowledge of our local technology marets, results in an exemplary trac record with candidates and clients.</t>
  </si>
  <si>
    <t>Piper Companies is looing for a Technical Business Analyst for an leading financial solutions client located in Horsham, PA.
Responsibilities for the Technical Business Analyst:
Gather and translate business requirements into functional specs - focused on data reporting efforts
Act as the liaison between the business and IT teams
Qualifications for the Business Analyst:
5+ years as a Business Analyst focused on data-centric projects
Experience creating technical requirement documents through translation of business requirements
Comfortable with data warehouse concepts - fact tables, dimensions, star schemas, etc
Experience woring on data reporting projects - SSRS, PowerBI, Crystal Reports, Cognos, Business Objects
Capable of running complex SQL queries
Microstrategy experience - a plus
Comfortable using the Atlassian suite (Jira, Tempo, Confluence)
Compensation/Benefits for the Technical Business Analyst:
55-65/hr (12 month+), Full-time conversion possible
Comprehensive benefit pacage; Medical, Dental, Vision, 401, and Paid Time Off
eywords:
Technical business analyst, business analyst, business systems analyst, product owner, requirements gathering, functional specs, class model, constraint, deliverable, enterprise analysis, feature, functional design, functional requirements, finance, data, statistics, data modeling, data warehouse, etl, sql, data architecture, needs, jad, product, requirements analysis, user stories, olution assessment, servicenow, itsm, it service management, shared services, traceability, use case diagram, staeholder, benefits, vacation, holiday, 401</t>
  </si>
  <si>
    <t>Data Lin Analyst</t>
  </si>
  <si>
    <t>Currently seeing a Data Lin Analyst with four (4) or more years of experience of operational support in a lab environment to wor in Moorestown, NJ.
The Data Lin Analyst will provide support for the Navy Combat Systems running Simulation systems. This involves support for Simulation hardware and software products, combat system interfaces, and networs used for testing and training for the NAVY combat system supporting AEGIS, AEGIS FMS and LCS.
#ind123
Currently seeing Data Lin Analyst requires the sills necessary to identify interoperability requirements and testing methodologies to ensure all M&amp;S tools maintain interoperability standards and the ability to coordinate and direct large scale testing and data analysis efforts during both real time events and post event data analysis events. This position requires the training, sills and experience necessary to conduct advanced tactical data lin engineering, analysis and simulation systems operations. The candidate will support all aspects of testing Naval tactical systems and tactical data lin (TDL) capabilities of C4ISR and weapon systems, to include AEGIS, FMS and LCS interfaces, Lin 16, Lin 11, multilin data forwarding, and JREAP-A &amp; C. Support includes planning for test eventsÕæ Developing mission oriented and standards conformance test procedures based on the format and transactional requirements in applicable military standardsÕæ Operating simulators, lin monitoring systems, and other test toolsÕæ Directing and/or supporting test conductÕæ Performing real-time and post-test analysisÕæ develop and maintain scenarios and scripts for Simulation Systems and documenting test results.
‚Ä¢ Active Secret Clearance
REQUIRED EDUCATION &amp; QUALIFICATIONS
High School diploma with 4 years relevant wor experience or; an Associates Degree with 1 years relevant wor experience
‚Ä¢ Proficient with Microsoft Office applications (Word/Excel)
REQUIRED SILLS
‚Ä¢ Four (4) years of operational experience in a real world setting
‚Ä¢ Must be able to obtain a clearance at the SECRET level
‚Ä¢ Support shift wor
‚Ä¢ Support a Lab environment
‚Ä¢ Provide support to user community by responding to requests for technical assistance
DESIRED SILLS
‚Ä¢ nowledge of the NAVY combat system
‚Ä¢ nowledge of tactical data lin operations
‚Ä¢ nowledge of TDL message formats and protocols defined in MILSTD</t>
  </si>
  <si>
    <t>Data Transfer, Integration and Quality Analysis - IC2Under moderate direction, analyzes, reconciles, troubleshoots and reviews incoming and outgoing data to ensure accurate performance/output generated by organization technology products and solutions. Tests data quality and confirms findings and conclusions with more senior team members. Communicates with outside vendors to confirm they have all necessary information.
Analyzes and monitors data/reports to ensure quality of and accurate transfer, integration, translation, and reporting of data, reacting promptly to data quality statistics and client inquiries.
Based on both documented processes and experiential analysis, executes simple to moderately complex data fixes, resulting in improved performance or accuracy.
Executes test plans and ensures the quality and accurate delivery/transfer of test and production files.
Builds domain and product nowledge through assisting colleagues and frequent interaction with technology developers, product teams, relationship/account managers, etc.
No direct reports. Provides guidance to less experienced colleagues as needed.
Contributes to the achievement of team objectives.Experience in securities or financial services preferred. Experience with pulse data, regression analysis, Python preferred.
Qualifications
Bachelors degree or the equivalent combination of education and experience is required. Advanced/graduate degree preferred. 3-5 years of total wor experience preferred. Experience in securities or financial services preferred.
BNY Mellon is an Equal Employment Opportunity/Affirmative Action Employer.
Minorities/Females/Individuals With Disabilities/Protected Veterans.
Our ambition is to build the best global team one that is representative and inclusive of the diverse talent, clients and communities we wor with and serve and to empower our team to do their best wor. We support wellbeing and a balanced life, and offer a range of family-friendly, inclusive employment policies and employee forums.
Primary Location: United States-Delaware-Wilmington
Internal Jobcode: 70140
Job: Operations
Organization: TSO Operations-HR06259
Requisition Number: 2007417</t>
  </si>
  <si>
    <t>Piper Companies is looing for a Technical Business Analyst for an leading financial solutions client located in Horsham, PA. Responsibilities for the Technical Business Analyst Gather and translate business requirements into functional specs - focused on data reporting efforts Act as the liaison between the business and IT teams Qualifications for the Business Analyst 5+ years as a Business Analyst focused on data-centric projects Experience creating technical requirement documents through translation of business requirements Comfortable with data warehouse concepts - fact tables, dimensions, star schemas, etc Experience woring on data reporting projects - SSRS, PowerBI, Crystal Reports, Cognos, Business Objects Capable of running complex SQL queries Microstrategy experience - a plus Comfortable using the Atlassian suite (Jira, Tempo, Confluence) CompensationBenefits for the Technical Business Analyst 55-65hr (12 month+), Full-time conversion possible Comprehensive benefit pacage Medical, Dental, Vision, 401, and Paid Time Off eywords Technical business analyst, business analyst, business systems analyst, product owner, requirements gathering, functional specs, class model, constraint, deliverable, enterprise analysis, feature, functional design, functional requirements, finance, data, statistics, data modeling, data warehouse, etl, sql, data architecture, needs, jad, product, requirements analysis, user stories, olution assessment, servicenow, itsm, it service management, shared services, traceability, use case diagram, staeholder, benefits, vacation, holiday, 401</t>
  </si>
  <si>
    <t>Certified Tumor Registrar/Data Analyst [CTR and experience required] - ( 192846 ) Description The Tumor Registrars are responsible for the abstracting and reporting to State and National registries, including the American College of Surgeons Commission on Cancer, in accordance with all mandated standards and guidelines. They monitor and update follow-up information for all patients in our facilities database. They perform lifetime follow-up on all patients with a diagnosis of malignancy who received treatment at our facility, continually monitoring medical record documentation for our facility to assure timely collection of all relevant data. They assist with the development of the Cancer Program's Annual Report and generate requested reports for use in research and cancer related studies. Minimum required qualifications for consideration : Tumor Registrar certification (Certified Tumor Registrar, CTR). 3 years' of experience abstracting cancer data and reportable conditions. General experience in the use of Tumor Registry (Oncolog, Metriq) .and EMR (Epic) software systems. Associates Degree in a health care related field. A Health Information Management (HIM) major or focus is preferred. Location : Temple University Hospital, 3509 N Broad Street, Philadelphia, PA 19140. A residence in the Philadelphia area is required. Some remote wor may be approved but nothing more than 8 hours per wee is liely. Typical schedule : M-F, 40 hrs/w, 8:00a-4:30p. Non-exempt, overtime eligible. Your Tomorrow is Here! Temple Health is a dynamic networ of outstanding hospitals, specialty centers, and physician practices that is advancing the fight against disease, pushing the boundaries of medical science, and educating future healthcare professionals. Temple Health consists of Temple University Hospital (TUH), Fox Chase Cancer Center, Jeanes Hospital, TUH-Episcopal Campus, TUH-Northeastern Campus, Temple Physicians, Inc., and Temple Transport Team. Temple Health is proudly affiliated with the Lewis atz School of Medicine at Temple University. To support this mission, Temple University Health System is continuously recruiting top talent to join its diverse, 10,000 strong worforce that fosters a healthy, safe and productive environment for its patients, visitors, students and colleagues alie. At Temple Health, your tomorrow is here! Tomorrow is Here! Temple University Hospital's Cancer Center is home to some of the area's top cancer specialists, dedicated to diagnosing, treating and managing nearly all types of cancer including brain and spinal, breast, gastrointestinal, genitourinary, gynecological, hematologic, head and nec, and lung. You have exceptional cancer care - advanced technology and diagnosis, the latest cancer treatments, cutting-edge cancer research and clinical trials - close to home. Primary Location : Pennsylvania-Philadelphia Job : Operational Admin &amp; Management Schedule : Full-time Shift : Day Job Employee Status : Regular</t>
  </si>
  <si>
    <t>Penn Medicine, immel Cancer Center Jefferson, Abington Jefferson Health</t>
  </si>
  <si>
    <t>RESPONSIBILITIES:
force has a client that is urgently seeing 2-3 strong PMO Analyst/PMO Lead to support a multi-million dollar Data Center Migration project based in Wilmington, Delaware (DE).
Summary:
This is one of the largest multi-year efforts at our client. It is a global program that will replace data centers in all regions to improve our resiliency and reduce cost. This team will be accountable for woring with multiple LOB's groups to transition applications from the legacy Data Centers to the new Data Centers.
REQUIREMENTS:
Bachelor's degree in related field
2-5 years as PMO analyst or PMO Lead within a Consulting or Financial domain
Clarity and JIRA experience
Investment Baning domain experience is a plus
Experience of supporting large scale Data Center / Data Center Migration Programs is highly desired
Must have experience of managing suppliers to complete and trac deliverables at various stages of the project
Leverage existing project templates/standards set by the Central PMO to support the on-going wor within the program/project
Ensuring that all issues are accurately captured in the actions are captured and chased in a timely manner
Support the project manager with tracing milestones and plans dependencies
Cross projects (Data Center Migration/Data Center Deployment/Data Center exit/Data Center Build
Supporting the Project Manager/Site Manager in driving delivery
Self Starter
Additional Desired Requirements:
Familiar with Large Data Program Mission space - Planning, Policy, Resource/Land/Asset Management, and civilian government programs.
Previous experience supporting data programs, preferably government/financial related, AND experience in high-tech Management.
Agile PM experience
PMP Certification
Must be able to demonstrate fast, quality typing
MUST have rapid worshop planning lifecycle experience
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</si>
  <si>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RESPONSIBILITIES force has a client that is urgently seeing 2-3 strong PMO AnalystPMO Lead to support a multi-million dollar Data Center Migration project based in Wilmington, Delaware (DE). Summary This is one of the largest multi-year efforts at our client. It is a global program that will replace data centers in all regions to improve our resiliency and reduce cost. This team will be accountable for woring with multiple LOB's groups to transition applications from the legacy Data Centers to the new Data Centers. REQUIREMENTS Bachelor's degree in related field 2-5 years as PMO analyst or PMO Lead within a Consulting or Financial domain Clarity and JIRA experience Investment Baning domain experience is a plus Experience of supporting large scale Data Center Data Center Migration Programs is highly desired Must have experience of managing suppliers to complete and trac deliverables at various stages of the project Leverage existing project templatesstandards set by the Central PMO to support the on-going wor within the programproject Ensuring that all issues are accurately captured in the actions are captured and chased in a timely manner Support the project manager with tracing milestones and plans dependencies Cross projects (Data Center MigrationData Center DeploymentData Center exitData Center Build Supporting the Project ManagerSite Manager in driving delivery Self Starter Additional Desired Requirements Familiar with Large Data Program Mission space - Planning, Policy, ResourceLandAsset Management, and civilian government programs. Previous experience supporting data programs, preferably governmentfinancial related, AND experience in high-tech Management. Agile PM experience PMP Certification Must be able to demonstrate fast, quality typing MUST have rapid worshop planning lifecycle experience 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</si>
  <si>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 xml:space="preserve">37-68 </t>
  </si>
  <si>
    <t>We are hiring Data Analyst Tableau Developer for our client, Role Data Analyst Tableau Developer Duration Long Term Contract Location San Antonio , TX Must Have Sills Tableau Design, E2E Dashborad creation, Data Analytic</t>
  </si>
  <si>
    <t>The Information Security team is sourcing for an additional analyst to support the increasing demand for data analytics and the publication of routine metrics and reporting. ey Responsibilities Support the Metrics and Reporting team via the delivery of adhoc and routine reporting needs. Support the maturity of this new team as it develops an operational model in a tracing system to manage and measure worloads within the team Use nowledge of data structures and sources to extract data and develop intuitive reporting to Information Security management and staeholders Deliver adhoc reporting on a flexible schedule Facilitate requirements for new reporting needs and changes to existing report Sills Data structures, SQL, MS Access, scripting and querying languages, data mining and analytics Qualifications 3+ years experience in similar role Problem solving and investigating Articulate in English written and spoen</t>
  </si>
  <si>
    <t>Job Description:
Identify and implement process improvements Lead discussions with cross-functional teams on complex problems Oversee alignment of best practices and tools based on business needs.
Metadata and Data Quality Support.
metadata repository maintenance, access requests, and proper metadata association Review validate and record metadata and data quality information.
Development of definitions, data quality rules, thresholds, and standard metrics of quality for data elements that support critical business processes.
Development of controls to mitigate data quality riss including data quality plan development, monitoring data quality results, reports, and dashboards for high-ris issues.
Define and oversee high-ris data quality corrective action plans.
Oversee the data quality compliance assessment process.
Information Lifecycle Management.
Oversee archiving and purging activities of data.
Develop archiving and purging strategies and processes.
Oversee the ILM compliance assessment process identifying items that may be a ris to the corporation.
Data Security and Privacy.
Manage Data Access security as needed.
Support Privacy initiatives through analysis of sensitive data.
Ensure sensitive data is accessed and shared in accordance with policies and processes.
Master and Reference Data.
Develop Master and Reference Data processes and procedures to align with Enterprise Policies and Standards.
Create and maintain reference data in accordance with processes and procedures.
Ensure the quality and maintenance of master data.</t>
  </si>
  <si>
    <t>Under the direction of the Data Analyst, the Quality Specialist II, will support activities and procedures associated with complaint data reporting and usage. The Complaints Analyst II will be responsible for pulling, interpreting, and generating metrics and reports for product complaint data from various sources for the local North America Regional Complaint Center as well as for the broader North America Region. Most reports are already established and require a high level of attention to detail in order to provide consistent and accurate information each time they are generated. Ad hoc reports are also required, and the associate will need strong critical-thining and problem-solving sills in order to translate the requirements into usable and valuable deliverables. Must be highly silled in verbal and written communication. Strong administrative and organizational sills; ability to wor independently and with team. Other responsibilities may be delegated by the Data Coordinator as needed.
Duties:
Generate established reports and metrics in a timely manner. These range from daily, weely, monthly, and yearly.
Generate ad hoc reports and metrics in a timely manner by transforming new and potentially complex requirements into actionable deliverables.
Monitor process performance to proactively assure complaint center metrics are met based on internal and external customer needs.
Engage with internal analysts throughout the world for data requests, verification, and alignment.
Present data and metrics to teams, leadership, and other staeholders.
Understand the complaint handling process in order to generate meaningful reports and metrics.
Support data requests for site audits, CAPA investigations, and continuous improvement activities to support the Quality Management System.
Maintains annually competencies through training and documentation of training.
Understand the importance of request in order to properly triage to ensure that higher priority requests are processed first.
Provide feedbac to management for compliant process improvement opportunities identified through data analysis.
Raise any escalated customer concerns to the next level of management.
May perform other duties as required.
nowledge:
High level of problem identification, analysis, and formulation of conceptual/technical and business solutions.
Data extraction experience from a multitude of systems.
Provide support to customer facing teams.
Must be motivated, self-directed, and able to wor with minimal supervision.
Ability to assess priorities.
Ability to tae ownership, thin independently and perform tas with minimal supervision.
Teamwor and collaboration.
Bachelor's degree minimum, preferably in Life or Computer/Data Sciences, or in lieu of degree, education and 2+ years of relevant data analysis experience combination.
Stronger candidates will have nowledge of Quality System standards and regulations including 21 CFR 803 &amp; 820, ISO 13485, and Canadian Regulations.
Sills:
Proficiency in data analysis tools and software, including Microsoft Excel at minimum.
Meticulous attention to detail
Strong time management sills
Effective communication
Excellent documentation sills
Ability and desire to learn quicly
Objectivity
Assertiveness
Thoroughness</t>
  </si>
  <si>
    <t>Job Description
Data Analyst I
Location: San Antonio, TX
THE COMPANY OFFERS‚Ä¶
This role is provides an exciting entry into a long-term career in Data Analytics!
Exposure to a high-performing Leadership Team with the opportunity to engage and learn all areas of the business
New created role ‚Äì play a part in building your job function
This company supports employees to fast-trac professional development in the way of continuing education and internal promotions
YOUR TYPICAL DAY...
Wor extensively in SQL Server to build and maintain data-driven dashboards
Serve as a liaison throughout all areas and levels of the organization to gather robust technical requirements
Transform data to mae an impact for the overall business
Consistently strive to learn and further develop proprietary and cutting-edge technologies
YOU HAVE‚Ä¶
Foundation in statistical methodologies and SQL script development
Ability to convey wor methods, detailing methodology, timelines, deliverables, validations, sources and data normalization
Specific stories to highlight projects that you contributed to at a high level
Highly detailed, with the ability to communicate in business terms
Bachelor‚Äô s Degree in Data Science, Analytics or a related field of study
For a Confidential Conversation and/or Personal Meeting regarding this outstanding career opportunity please contact:
Jada Fowler | 210.807.5640| jfowler@deaconrecruiting.com</t>
  </si>
  <si>
    <t>Job Description
Description:
Gene*** established reports and metrics in a timely manner. These range from daily, weely, monthly, and yearly.
Gene*** ad hoc reports and metrics in a timely manner by transforming new and potentially complex requirements into actionable deliverables.
Engage with internal analysts throughout the world for data requests, verification, and alignment.
Understand the complaint handling process in order to gene*** meaningful reports and metrics.
Support data requests for site audits, CAPA investigations, and continuous improvement activities to support the Quality Management System.
nowledge:
Data extraction experience from a multitude of systems.
Bachelor's degree minimum, preferably in Life or Computer/Data Sciences, or in lieu of degree, education and 2+ years of relevant data analysis experience combination.
Stronger candidates will have nowledge of Quality System standards and regulations including 21 CFR 803 &amp; 820, ISO 13485, and Canadian Regulations.
Sills:
Proficiency in data analysis tools and software, including Microsoft Excel at minimum.
Meticulous attention to detail
Strong time management sills
Effective communication
Excellent documentation sills</t>
  </si>
  <si>
    <t>Huntington Ingalls Industries is America's largest military shipbuilding company and a provider of professional services to partners in government and industry. For more than a century, HII's Newport News and Ingalls shipbuilding divisions in Virginia and Mississippi have built more ships in more ship classes than any other U.S. naval shipbuilder. HII's Technical Solutions division provides a wide range of professional services through its Fleet Support, Mission Driven Innovative Solutions, Nuclear &amp; Environmental, and Oil &amp; Gas groups. Headquartered in Newport News, Virginia, HII employs more than 42,000 people operating both domestically and internationally. Job Description HII - Technical Solutions Division (HII-TSD) is seeing a Data Analyst for the US Courts in San Antonio, TX. The CIS team is engaged in continual improvement activities tied to services provided by, and systems monitored by, the Enterprise Operations Center (EOC). Our objective is to drive continual service and process improvements through data analysis and organizational alignment. This position will use best practices in data gathering, modeling, visualization, analysis, and reporting around ey Performance Indicators to mae improvement recommendations for the federal judiciary. This position will identify and help implement tools that will mae EOC processes more efficient, including but not limited to, Artificial Intelligence and Robotics. Essential Job Responsibilities + Develops, inspects, mines, transforms, and models data to raise productivity, improve decision maing, and gain competitive advantage. + Conducts quantitative and qualitative analysis on data and information to ensure correct predictive forecasting or classification. + Manages all aspects of end-to-end data processing utilizing customized report building functions of systems. + Maintains analytical systems, verifies the accuracy of the data, and acts as liaison with business. Minimum Qualifications + 6-9 Years with Bachelors or 4-7 Years with Masters or HS diploma + 10-13 years of relevant experience. + Competency in the use of data analysis tools and practices required + High level of literacy in both relational and non-relational database concepts and structures + Proficient with data query languages and reporting pacages (for example, SQL, Power Query, JavaScript, R) + nowledge of game theory, Machine Learning algorithms, and other statistical methods + High level of literacy in Business Intelligence concepts, tools, and framewors + nowledge of data governance structures and purpose + Use resources effectively and efficiently; can orchestrate multiple activities at once to accomplish goals + Fast learner when facing new problems and situations + een listening, written, and verbal sills + Ability to wor independently, as well as effectively within a team + Negotiate sillfully in tough situations with internal and external groups + Effective problem-solving ability and strong analytical sills + Ability to analyze and interpret complex patterns in complex data sets + Demonstrate flexibility, reliability, and dependability Preferred Requirements + Tableau experience is preferred Huntington Ingalls Industries is an Equal Opportunity/Vets and Disabled Employer. U.S. Citizenship may be required for certain positions.</t>
  </si>
  <si>
    <t>General Dynamics, Locheed Martin</t>
  </si>
  <si>
    <t>Mareting &amp; Data Analyst</t>
  </si>
  <si>
    <t>Principle Auto
Mareting Analyst
Who You Are
Principle Auto is looing for a driven and enthusiastic Mareting Analyst to join our corporate operations! As our Mareting Analyst you are nown for your attention to detail, and often looed at by your peers to review the final presentation of a product. You are motivated by a fast paced, dynamic environment that requires you to manage multiple projects at once. You aren't scared by large amounts of data, but are excited to find the story behind the data. You value the opportunity to lay out a new vision and build a strategy that engages and excites people about the best brands in the maret.
Who We Are
Principle Auto was founded on the desire to change the auto industry. Our purpose is to be a trusted, caring friend helping people move through life in a sustainable way. We are in the business of building relationships and we want to ensure that we are there for our guests throughout their journey.
Our Values Are Our G-U-I-D-E
Great People- We are dedicated to our customers, to our wor, and to each other.
Unparalleled Service- We are proactive in our wor. We aim to prevent fires instead of having to put them out. We strive to have a servant's heart, and to be selfless in our conduct.
Integrity- We are accountable to each other to do what is right. We eep our commitments.
Defining Excellence- We mae our colleagues better. We set each other up for success. We prioritize our wor and deliverables in order to meet high yet reasonable expectations
Enthusiasm- We aim to have fun every day. If it's not fun, we find a way to mae it so. We are open to new ideas and ways of thining.
Who Your Staeholders Are and How This Role Delivers Value to Them
Your external staeholders are our clients, prospects and business community members. Your internal staeholders will be Principle Auto associates, our vendors and contractors. You'll provide value by treating all staeholders with the highest sense of integrity, honesty and respect. You will wor directly with the following team members to ensure their success:
Mareting Director: Our Mareting Director is an experienced director with a focus on results. He understands his direct reports perform their best when they are allowed to express and showcase their creativity in their wor. On a daily basis the Mareting Director will wor directly with the Mareting Analyst to plan, develop and execute a mareting strategy that drives our business. The Mareting Analyst will be the data analyst for the department and responsible for interpreting large data sets. In addition, the Mareting Analyst will also ensure the department's success by generating ROI, impact reports and various analyses that deliver results in achieving the organization's strategic goals.
Your Responsibilities as our Mareting Analyst
You will partner with members of our Leadership Team, General Managers, and ey decision maers to report on mareting trends, product analysis and generate ROI statements. As our Mareting Analyst you will provide reports and analysis to measure the efficacy of the company's overall mareting efforts. You will not only generate various reports, but also present the results of your findings and consult on strategies that will drive our business. The Mareting Analyst will live out our principle of Defining Excellence by always looing for more efficient, creative and better ways to accomplish the company's strategic goals. You will be responsible for the following:
Build mareting reports to analyze current use and efficacy of the company's mareting efforts
Maintain monthly, quarterly and ad-hoc reports on ey Performance Indicators (PIs) deemed necessary by senior leaders
Utilizing your understanding of Search Engine Optimization (SEO) and Google analytics to develop and maintain best practices
Measure and maintain PIs required by the operations teams related to SEO and Google Analytics
Build various regression analysis reports to determine ROI of particular campaigns, software and other mareting efforts
Collaborate with internal and external staeholders to identify areas of improvement or development that can be made related to the mareting efforts of the business
Foster a relationship founded on a strong passion for customer-service and results with the Leadership Team to generate reporting and deliverables as needed in a fast and efficient manner
Competency and Qualifications of the Creative Mareting Coordinator
To perform the job successfully, an individual should demonstrate the following competencies:
Bachelor's degree in Mareting, Business or related field
3-5 years of direct internal reporting wor
2+ years of experience woring in a consulting capacity for internal decision maers strongly preferred
Google Analytics Certification
Excellent written and verbal communication sills
Strong excel sills- including pivot tables, v-loo ups and macros
Strong attention to detail
Problem Solving - Identifies and resolves problems in a timely manner.
Verbal Communication - Listens and gets clarification.
Adaptability - Adapts to changes in the wor environment.
Planning/Organizing - Uses time efficiently; must be comfortable woring in fast-paced, deadline driven environment; must have ability to prioritize and manage multiple projects simultaneously.
Quality - Demonstrates accuracy and thoroughness; loos for ways to improve and promote quality; applies feedbac to improve performance; monitors own wor to ensure quality.
About Our People
We recruit and hire the top talent in the industry. We invest in our people through dozens of training programs offered internally and externally. Principle Auto understands the importance of taing care of its associates and maintaining the unique culture that fosters exceptional care for our guests.
Principle Auto maintains a strong policy of equal opportunities for all associates and applicants of employment. We hire, train, promote and compensate associates on the basis of personal and professional competence and potential for advancement without regard to race, color, religion, sex, national origin, age, marital status, disability or citizenship as well as other classifications protected by applicable federal, state or local laws. EOE</t>
  </si>
  <si>
    <t>JOB TITLE: Data Analyst
SALARY: 18.27+
Data Analyst
Under close supervision, this position is responsible for ongoing analysis of data and information, obtained from a variety of sources to ensure management and staff has actionable information to ensure quality data entry and integrity and contribute to meeting contracted performance measures.
OVERVIEW:
SUMMARY OF ESSENTIAL DUTIES AND RESPONSIBILITIES:
¬∑ Oversees, collects, compiles, analyzes, and interprets worforce data and information data for the worforce system, management and staff.
¬∑ Uses all reports generating methods and information technologies to extract, compile and analyze data; uses TWIST &amp; WIT Web, ad-hoc and related methods to develop reports, review the information and provide meaningful feedbac to management and staff.
¬∑ Provides detailed analysis of the data in support of the worforce system goals and provides staff with the tools to monitor and achieve performance targets.
¬∑ Participates in strategy development to meet/exceed performance measures.
¬∑ Provides quality analysis &amp; worforce planning.
¬∑ Prepares and provide presentations for staff to individual or in a group setting.
¬∑ Provides technical assistance to staff regarding worforce programs, performance measures, and/or related policies and procedures.
¬∑ Runs ad hoc reports to meet requests and needs and utilizes external software to collect and analyze data.
¬∑ Apply proven principles of theory and design to build and manage a database.
¬∑ Implement best practices in information technology management.
¬∑ Determine significant features, advantages and disadvantages of various database systems.
¬∑ Provides monthly scorecards to gauge career center and staff performance.
¬∑ Monitors center staff caseloads and shares information with management.
¬∑ Reviews and processes data integrity (DINT) requests.
¬∑ Reviews and processes deletion requests.
¬∑ Reviews and processes merge of customer records requests and change of customer social security number requests.
¬∑ Performs other related duties as required.
Sills/Qualifications:
¬∑ Bachelor degree from an accredited university or college in a relevant field of study and 2 years of experience woring in the public or private sector, preferably in a field of worforce development, or
¬∑ Associate Degree from accredited college with 4 years of experience woring in the public or private sector, preferably in a field of worforce development, or
¬∑ High School Diploma or equivalent from an accredited educational institution with 6 years of experience woring in the public or private sector, preferably in a field of worforce development.
¬∑ Prefer nowledge of worforce development programs, economic development, business intelligence, business trends and project management experience.
¬∑ Prefer wor experience in a performance based environment, public or private, the ability to analyze and interpret information and data and provide relevant feedbac for action.
¬∑ Strong leadership sills, ability to motivate and provide guidance to staff and management.
¬∑ Strong interpersonal sills; ability to communicate effectively and interact with all staeholders; ability to develop solutions.
¬∑ Strong nowledge of effective management techniques and practices, including planning, developing and implementing strategies and assessing results.
¬∑ Analytical and problem solving sills.
¬∑ Must have a woring nowledge of, and be familiar with Windows operating systems and client/server hosted and on-premise applications.
¬∑ Scripting languages (VBScript, JavaScript, etc.)
¬∑ Microsoft SQL database querying, scripting, and administration.
¬∑ Time management sills to stay on target with goals.
¬∑ Detail orientated and strong organizational sills.
¬∑ Excellent computer software sills for database and spreadsheet; advanced sills in Microsoft office suite, including Excel.
¬∑ Strong documentation sills.
¬∑ Extensive nowledge of worforce information systems, TWIST, WIT, and other relevant management information systems.
¬∑ The position is in the Worforce Solutions service delivery area. A Data Analyst must be able to relocate anywhere in the service delivery area.
¬∑ Ability to develop and maintain professional woring relationships with management, coworers, worers from other programs as well as the public.
¬∑ Bilingual English and Spanish preferred.
EEO/AA
C2 Global Professional Services, LLC reaffirms its commitment to the principles of equal opportunity and diversity. Our policy prohibits employment decisions based on race, color, religion, sex, gender, gender identity, sexual orientation, ancestry, pregnancy, medical condition, age, marital status, national origin, citizenship status, disability, genetic information, veteran status, or any other protected status in accordance with the requirements of all federal, state, and local laws. Further, the company taes affirmative action to ensure that applicants are employed, and employees are treated during employment without regard to any of these characteristics. Employment decisions can include hiring, firing, compensation, benefits, promotion, training selection, or other statuses or conditions of employment. All employment decisions will be made on the basis of individual sills, nowledge, abilities, job performance, and other appropriate qualifications.
Pre-employment Drug Testing/Bacground Chec Required. C2 Global Professional Services, LLC is an equal opportunity employer/program. Auxiliary aids and services are available upon request to individuals with disabilities. Relay Texas: 800.735.2989 (TDD) and 800.735.2988 (Voice) or 711
Overview:
Under general supervision, this position is responsible for ongoing analysis of data and information, obtained from a variety of sources to ensure management and staff has actionable information to ensure quality data entry and integrity and contribute to meeting contracted performance measures.
Essential Duties and Responsibilities
¬∑ Oversees, collects, compiles, analyzes, and interprets worforce data and information data for the worforce system, management and staff.
¬∑ Uses all reports generating methods and information technologies to extract, compile and analyze data; uses TWIST &amp; WIT Web, ad-hoc and related methods to develop reports, review the information and provide meaningful feedbac to management and staff.
¬∑ Provides detailed analysis of the data in support of the worforce system goals and provides staff with the tools to monitor and achieve performance targets.
¬∑ Participates in strategy development to meet/exceed performance measures.
¬∑ Provides quality analysis &amp; worforce planning.
¬∑ Prepares and provide presentations for staff to individual or in a group setting.
¬∑ Provides technical assistance to staff regarding worforce programs, performance measures, and/or related policies and procedures.
¬∑ Runs ad hoc reports to meet requests and needs and utilizes external software to collect and analyze data.
¬∑ Apply proven principles of theory and design to build and manage a database.
¬∑ Implement best practices in information technology management.
¬∑ Determine significant features, advantages and disadvantages of various database systems.
¬∑ Provides monthly scorecards to gauge career center and staff performance.
¬∑ Monitors center staff caseloads and shares information with management.
¬∑ Reviews and processes data integrity (DINT) requests.
¬∑ Reviews and processes deletion requests.
¬∑ Reviews and processes merge of customer records requests and change of customer social security number requests.
¬∑ Performs other related duties as required.
Sills/Qualifications:
¬∑ Bachelor degree from an accredited university or college in a relevant field of study and 2 years of experience woring in the public or private sector, preferably in a field of worforce development, or
¬∑ Associate Degree from accredited college with 4 years of experience woring in the public or private sector, preferably in a field of worforce development, or
¬∑ High School Diploma or equivalent from an accredited educational institution with 6 years of experience woring in the public or private sector, preferably in a field of worforce development.
¬∑ Prefer nowledge of worforce development programs, economic development, business intelligence, business trends and project management experience.
¬∑ Prefer wor experience in a performance based environment, public or private, the ability to analyze and interpret information and data and provide relevant feedbac for action.
¬∑ Strong leadership sills, ability to motivate and provide guidance to staff and management.
¬∑ Strong interpersonal sills; ability to communicate effectively and interact with all staeholders; ability to develop solutions.
¬∑ Strong nowledge of effective management techniques and practices, including planning, developing and implementing strategies and assessing results.
¬∑ Analytical and problem solving sills.
¬∑ Must have a woring nowledge of, and be familiar with Windows operating systems and client/server hosted and on-premise applications.
¬∑ Scripting languages (VBScript, JavaScript, etc.)
¬∑ Microsoft SQL database querying, scripting, and administration.
¬∑ Time management sills to stay on target with goals.
¬∑ Detail orientated and strong organizational sills.
¬∑ Excellent computer software sills for database and spreadsheet; advanced sills in Microsoft office suite, including Excel.
¬∑ Strong documentation sills.
¬∑ Extensive nowledge of worforce information systems, TWIST, WIT, and other relevant management information systems.
¬∑ The position is in the Worforce Solutions service delivery area. A Data Analyst must be able to relocate anywhere in the service delivery area.
¬∑ Ability to develop and maintain professional woring relationships with management, coworers, worers from other programs as well as the public.
¬∑ Bilingual English and Spanish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 sit, use hands for finger coordination, reach with arms and hands, pulling standard file cabinet and vertical file drawers, lift/carry 10 pounds of paper, drive a vehicle, stoop, neel, tal and hear. Occasional travel required.
COMPANY OVERVIEW:
C2 Global Professional Services is an award-winning employment and training organization, that prepares and places people into productive jobs. Were located in five regions in Texas and one in Florida. We strive to fulfill our mission by following our Core Values of Respect, Communication, Customer Engagement and Ingenuity.
Come and surround yourself with talented and professional individuals who have also taen the next step of maing a difference in someones life. You would not only have a great and dedicated team to wor with, but you would also be eligible to tae advantage of a competitive benefits plan which includes:
Health Insurance (with no cost options for employee only plans)
Wellness Reimbursement
Generous Paid Time Off
Paid Parental Leave
401() with 6% Employer Match
Dental
Vision
Life Insurance
Short and Long Term Disability
Pet Insurance
Equal Opportunity Employer: minority/female/disability/veteran</t>
  </si>
  <si>
    <t>C2 GPS- Alamo Worforce
3.4</t>
  </si>
  <si>
    <t>JOB CLASSIFICATION
Full / Part-time: Full Time
Hours Per Wee: 40
Location: McAllen, San Antonio, or Fort Worth
JOB SUMMARY
The Data Reporting Analyst is responsible for the collection and analysis of data to support enterprise strategic initiatives. This role will wor directly with members of the analytics team to support the entire data lifecycle, including data cleansing, transformation, and loading into various data repositories for later analysis and reporting. This role will help support the team‚Äôs overall responsibilities including data governance, business intelligence, enterprise data warehouse, advanced analytics, and business enablement of data analytics. The role ensures that measures of success are created, monitored and reviewed. They will provide answers through analytical modeling of business questions using standardized reporting utilities.
ESSENTIAL DUTIES
The duties listed below may not include all responsibilities that the person in this role may be ased to perform. Incumbent may be required to perform other related duties as assigned.
Collaborate with business users to document and implement business requirements; document user requirements and translate requirements into reporting solutions to develop the implementation plan and schedule.
Automate data gathering, data cleansing, and data prep processes using various intelligent automation utilities.
Design, build, and implement new report formats and layouts on a customized basis using dashboard tools
Validate operational and historical data ensuring that it is accurately captured from various data sources, understanding and interpretation of data formulas, and calculations and troubleshooting of variances.
Wor with the data engineering team in support of existing ETL processes and to prioritize data for reporting needs. See opportunities for automation or enhancement of existing ETL and report design processes.
Provide ongoing support and consultative assistance to various departments across the enterprise regarding analytics platform best practices and design approaches.
Review and interpret reports and analyses to support current business initiatives and support departmental needs for ad hoc reporting. Understand the Ban‚Äôs operational requirements and translate them into actionable and consumable reporting.
Participate in the projects supporting company strategic initiatives surrounding information gathering, information sharing, and PI formulation.
Participate in cross-functional teams to review, analyze, and strategize on business needs and potential solutions.
Complete statistical trend and gap analyses to identify efficiency opportunities in internal processes using technical and analytical expertise.
Assist with the implementation of data gathering techniques, including digital form and worflow creation.
QUALIFICATIONS
These specifications are general guidelines based on the minimum experience normally considered essential to the satisfactory performance of this position. The requirements listed below are representative of the nowledge, sill and/or ability required to perform the position in a satisfactory manner. Individual abilities may result in some deviation from these guidelines.
Bachelor‚Äôs degree, with a concentration in Computer Science, Business or a related quantitative discipline.
2-4 years of demonstrated experience in the functional areas of business analysis, financial analysis, and statistical model development using SQL and/or reporting tools.
Experience in using analytical tools for data visualization and reporting of information
Advanced Excel sills of pivot tables, macros, VBA, v-looup, and report writing to analyze data and consolidate reports
Strong analytical sills to evaluate, understand and interpret data from both internal and external perspective
Meticulous attention to detail with an appreciation for the relationship between data quality and the Ban‚Äôs success.
Must be able to communicate ideas and analysis results effectively both verbally and in writing to both analytical and non-analytical audience
Must demonstrate an ability to recognize and define problems, understand business and system processes, collect data, establish facts, and draw valid conclusions
Self-motivated with the ability to wor both independently and in a team environment
Familiar with statistical analysis, along with woring nowledge of any programing language.
Able to manage multiple tass and projects at the same time in a fast-paced environment.
PREFERRED SILLS
Baning or financial services experience
Proficiency with Sisense (other dashboard reporting tools lie Tableau, Looer, Qli, or similar are O)
Basic nowledge of Python
Proficiency with MS Excel, MS Word, Power Point, PowerBI, and Visio
EOE/M/F/D/V</t>
  </si>
  <si>
    <t>Vantage Ban Texas
3.4</t>
  </si>
  <si>
    <t>eeping our Stores stoced means covering a lot of ground, and H-E-B Warehouse facilities are ey in our role as a retail industry leader. Our 19 warehouses with over 4.5 million square feet support our Retail Division by distributing thousands of items (over 7.1 million cases per wee) to our Stores in Texas and Mexico. As a DP&amp;O Data &amp; Reporting Analyst, you'll support the Distribution Planning &amp; Operations Team, which provides proactive planning and collaboration to support Division-wide warehousing operations, the broader supply chain strategy, and overall H-E-B enterprise.
Once you're eligible, you'll become an Owner in the company, so we're looing for commitment, hard wor, and focus on quality and Customer service. 'Partner-owned' means our most important resources--People--drive the innovation, growth, and success that mae H-E-B The Greatest Omnichannel Retailing Company.
Do you have a:
HEART FOR PEOPLE... ability to create visual tools for effective interpretation of data?
HEAD FOR BUSINESS... advanced SQL coding sills?
PASSION FOR RESULTS... drive to tae initiative and stay self-motivated?
We are looing for:
related experience; related bachelor's degree (preferred)
What is the wor? (Supports / may perform some or all of the following duties)
Design &amp; Development / Information Technology:
Designs / develops / tests / deploys automated, ongoing, and / or ad hoc reports (primarily using SQL queries) in large databases; creates / modifies SQL-automated reports and tools using historical / live data
Serves as database administrator for DP&amp;O core reporting tables; creates / maintains all tables and associated indexing
Maintains DP&amp;O wor measurement database library to support labor reporting system
Supports processes to maintain data accuracy; troubleshoots data integrity and reporting issues
Creates / learns to create visual tools for statistical information
Maintains DP&amp;O intranet site and / or automated email dashboards
Analytics / Reporting &amp; Documentation:
Learns / masters most typical data science techniques in support of business projects; may mine / analyze unstructured data sets to assist in decision-maing
Analyzes / validates reports to identify discrepancies; taes corrective action
Learns to analyze / redesign process and configuration issues
Collaborates with other company / Division teams to provide Warehouse-related data
Assists in analyzing operational reports; may research / analyze / model / report on organizational data to support Team projects
Provides specific ad-hoc analysis as needed
Serves as a resource for automation nowledge and reporting support
Serves as a resource for maintenance of SOP document library; maintains documentation in compliance with control procedures (SOPs, methodologies, templates)
Maintains / may create internal-use forms
Supports documentation of best practices and SOPs; formats documents; edits SOPs as needed; maintains document version history
Assists with preparation / editing of business support documentation, including process flowcharts, SOPs, templates, and forms; maintains metrics calculations
Assists in data-gathering as part of Warehouse reset initiatives; modifies / organizes information for smooth process execution
What is your bacground?
Bachelor's degree in a related field (preferred)
3 years of related experience
Do you have what it taes to be a fit as a DP&amp;O Data &amp; Reporting Analyst at H-E-B?
Woring nowledge of warehouse management systems
Familiarity with one or more scripting languages (e.g., Python, Perl, Java, or Ruby), relational databases (e.g., Teradata, Oracle, SQL), BI tools (e.g., MicroStrategy), and machine learning pacages (e.g., NIME, RapidMiner)
Intermediate sills in SQL programing (store procedure, view, index)
Strong research, analytical, critical-thining, and problem-solving sills
Strong time-management sills
Verbal / written communication and presentation
sills
Ability to understand statistical analysis and other methodologies
Ability to wor comfortably with imperfect / incomplete data
Ability to communicate technical processes and issues to non-technical people
Can you...
Function in a fast-paced office environment
Sit for extended periods
02-2020</t>
  </si>
  <si>
    <t>Grocery Stores &amp; Supermarets</t>
  </si>
  <si>
    <t>Must be on Our W2
√Ç
Job Title: Data Analyst √¢ Mid/Senior Level
Location: San Antonio
Job Overview: The resource will be a part of PNC Business Data Analytics team, Must have strong SQL nowledge to contribute in Research, Validation, Development, Quality and reports activities assigned to the team.
Responsibilities and Duties:
√Ç
Partner with data analyst, Business and product owners, to better understand requirements, solution designs, finding bottlenecs, resolutions, etc.
√Ç
Understand clients business data environment.
√Ç
Research, Validate the Incoming tables and find any discrepancies in the data and giving the report to the business about the findings.
√Ç
Propose solutions to critical data issues through specific inquiries and consultation.
√Ç
Server Monitoring - Should be able to Analyze, Debug and Troubleshoot Server issues
√Ç
User Access Management √¢ He should be familiar with access management tools and how to enable/disable user accesses considering all the compliance policies and rules in the Org.
√Ç
Update and maintain project artifacts and documents. Assist in developing nowledge assets such as methodologies, templates, etc.
√Ç
Should be having good nowledge of Agile and Scrum
√Ç
Qualifications
√Ç
6+ years Exp--Excellent Domain nowledge of maintaining data and validation
√Ç
6+ Years Exp--Must have strong SQL nowledge, understanding of Databases lie SQL Server, Oracle, Netezza
√Ç
3+ Years --SAS Enterprise Guide 8.1
√Ç
2+ Years --Aginity (Worbench for Hadoop)
√Ç
2+ Years--Domain nowledge of Business side.
√Ç
Not mandatory but good to have:
√Ç
Linux
√Ç
Putty
√Ç
Python
√Ç
Agile and SCRUM
√Ç
Reporting Tools lie BO\Tableau</t>
  </si>
  <si>
    <t>Instructs all levels of Enterprise-Wide information system managers and users, including but not limited to CHAS application users, on various epidemiology and database applications.
Coordinates database; create user profiles; query system to produce reports; perform data cleaning and quality control, and maintain data dictionary statistics.
Develop and implement empirically sound data analysis plans in eeping with evaluation and research questions.
Perform routine and complex statistical analysis, ensuring statistical integrity and efficiency using statistical software, such as Statistical Pacage Social Sciences (SPSS), R+, or Statistical Analysis Software (SAS).
Coordinate all data collection and entry activities, ensuring minimum data integrity standards and completion of tass in a timely manner.
Identify data entry barriers, woring with program staff to research and address issues.
Collaborate with staff to implement data entry plans, scheduling, and monitoring completion of tass;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ey areas.
Develop and design systems based or automated solutions to enable data collection, tracing, and reporting.
Engage operational and Line of Air Force (LAF) leadership and functional managers where necessary to identify and procure data sharing and user agreements.
Minimum Qualification and Experience:
Expert nowledge of statistical software to perform complex statistical analysis and to compute data, including regression and modeling, required.
Minimum of four (4) years of experience, preferably within the last five (5) years woring in a similar public health role, conducting epidemiologic research and/or program evaluation and statistical analysis preferred.
Education: Master‚Äôs degree required in any one of these areas: Epidemiology, Biostatistics/Statistics, Public Health, or closely related fields.
The position is contingent on contract award.
CITIZENSHIP AND CLEARANCE REQUIREMENTS:
Must be eligible to wor in the US.
Must be able to pass a National Agency Chec with Inquiries (NACI).
CICONIX, LLC is an Equal Opportunity Employer. We E-Verify all employees.
Competitive maret-based salary, commensurate with experience and education
Comprehensive benefits available (Medical, Dental, PTO, 401 etc).</t>
  </si>
  <si>
    <t>OverviewAmyx is seeing to hire a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mareting, quantitative methods or organization. Also, a minimum of 2 years of experience serving as a Federal government and/or contractor employee in the GS-1102 series or equivalent capacity as a contract specialist/administrator or procurement analyst.ResponsibilitiesResponsibilities and Sills:* nowledge of WAWF eBusiness processes.* nowledge of the federal acquisition process.* nowledge of contracting principles, laws regulation and procedures.* nowledge of methods and techniques of fact-finding, analysis, and resolution of complex problems, and the ability to develop concrete action plans to solve problems.* nowledge and Experience of the WAWF eBusienss Suite, to include: iRAPT, EDA, IUID, CDR, MyInvoice, and Contract Closeout.* Good verbal, analytical and written communication sills.* Good organizational sills in tracing data and actions.* nowledge and Experience writing professional documents.* nowledge and Experience in Customer Service.* Silled in Business Intelligence Reporting.* Proficient in the use of the Microsoft suite of applications including Word, SharePoint, Excel, PowerPoint, Outloo, and Project as well as with Adobe Acrobat.Supported Technologies:Integrative Acquisition EnvironmentDOD acquisition systemQualificationsRequired Sills and Qualifications:* Bachelor's degree and preferred majors are accounting, business, finance, law, contracts, purchasing, economics, industrial management, mareting, quantitative methods or organization.* 2 years of experience required in serving as a Federal government and/or contractor employee in the GS-1102 series or equivalent capacity as a contract specialist/administrator or procurement analyst.Desired Sills and Qualifications:nowledge of Federal and DOD acquisition proceduresAmyx is an Equal Opportunity employer. Amyx is committed to providing equal employment opportunity to all job seeers.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taes affirmative action to advance employment of individuals who are minorities, women, protected veterans and individuals with disabilities.Physical DemandsEmployee needs to be able to sit at a worstation for extended periods; use hand(s) to handle or feel objects, tools, or controls; reach with hands and arms; tal and hear. Most positions require ability to wor on destop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</si>
  <si>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CHENEGA HEALTHCARE SERVICES, LLCCompany Job Title:Epidemiology Data AnalystChenega Job Title:Clearance:Bacground ChecLocation:59th Medical Wing, TXReports To:FLSA Status:Exempt, Full Time, RegularPrepared Date:06-26-2020Approved Date:06-26-2020THIS POSITION IS CONTINGENT UPON BID AWARDSummary:The Epidemiology/Data Analyst instructs all levels of Enterprise-Wide information system managers and users, to include but not limited to CHAS application users, on various epidemiology and data base applications.Duties and Responsibilities:* Coordinates database; create user profiles; query system to produce reports; perform data cleaning and quality control; and maintain data dictionary statistics.* Develop and implement empirically sound data analysis plans in eeping with evaluation and research questions.* Perform routine and complex statistical analysis, ensuring statistical integrity and efficiency using statistical software, such as Statistical Pacage Social Sciences (SPSS), R , or Statistical Analysis Software (SAS).* Coordinate all data collection and entry activities, ensuring minimum data integrity standards and completion of tass in a timely manner.* Identify data entry barriers, woring with program staff to research and address issues.* Collaborate with staff to implement data entry plans, scheduling and monitoring completion of tass;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ey areas.* Develop and design systems based or automated solutions to enable data collection, tracing and reporting.* Engage operational and Line of Air Force (LAF) leadership and functional managers where necessary to identify and procure data sharing and user agreements.* Other duties as assignedMinimum Qualifications: (To perform this job successfully, an individual must be able to perform each essential duty satisfactorily.)* Master's degree in any one of these areas: Epidemiology, Bio-Statistics/Statistics, Public Health or closely related fields.* Minimum of four (4) years of experience, preferably within the last five (5) years woring in a similar public health role, conducting epidemiologic research and/or program evaluation and statistical analysis preferred* Expert nowledge of statistical software to perform complex statistical analysis and to compute data, including regression and modeling, required.nowledge, Sills and Abilities:* Excellent Communication sills written and oral in English* Ability to use computer and different office and military software (with training)* Strong customer service sills* Maintain a high level of confidentiality and integrity in dealing with sensitive issues, exhibiting professionalism always.* Capability of building relationships with all levels of providers.* Ability to meet and adhere to stringent deadlines.Physical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 or hear. The employee may use repeated motions that include the arms, wrists, hands and/or fingers. The employee is occasionally required to wal, stand, climb, balance, stoop, neel, crouch, or crawl. The employee must occasionally lift and/or move up to 25 pounds. Specific vision abilities required by this job include close vision.Wor Environment: (The wor environment characteristics described here are representative of those an employee encounters while performing the essential functions of this job.)* The employee will normally wor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noise.Chenega Corporation and family of companies is an EOE.Equal Opportunity Employer/Veterans/DisabledNative preference under PL 93-638.We participate in the E-Verify Employment Verification Program.'489385</t>
  </si>
  <si>
    <t>Data Business Solutions Analyst **job details:** + location:San Antonio, TX + salary:41.50 per hour + date posted:Thursday, May 21, 2020 + job type:Contract + industry:Professional, Scientific, and Technical Services + reference:782764 **job description** Data Business Solutions Analyst job summary: A client of ours in San Antonio, Texas is looing for a Data Business Solutions Analyst for a 2 year contract opportunity. Qualified candidates will have the following qualifications: Top sills: Data Analysis (4), SQL (5), Requirements Gathering (3) Top tools: SAS, Tableau, Netezza, Snowflae Responsibilities: Data delivery &amp; reporting for Compliance, Testing, Quality Control location: SAN ANTONIO, Texas job type: Contract wor hours: 8am to 5pm education: No Degree Required responsibilities: Data delivery &amp; reporting for Compliance, Testing, Quality Control qualifications: + Experience level: Entry Level + Minimum 3 years of experience + Education: No Degree Required sills: + Netezza (1 year of experience is required) + SAS (1 year of experience is required) + Tableau (1 year of experience is required) Equal Opportunity Employer: Race, Color, Religion, Sex, Sexual Orientation, Gender Identity, National Origin, Age, Genetic Information, Disability, Protected Veteran Status, or any other legally protected group status.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</si>
  <si>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tgfzjcd</t>
  </si>
  <si>
    <t>Ris Data Analyst</t>
  </si>
  <si>
    <t>Job Description
Ris Data Analyst
Location: San Antonio, Texas
THIS COMPANY OFFERS‚Ä¶
Join a newly created, dedicated front-line fraud prevention team with a focus on ris analysis
Focused on what matters most: helping clients meet their investment goals through redefining asset management by building an integrated multi-boutique business
Commitment to connecting the right talent with the right resources in the right environment ‚Äì employees are empowered to be their best utilizing their unique talents
Opportunity for incentive based compensation benefits
PROJECTS AND RESPONSIBILITIES...
Provide analytical support while woring with innovative technologies and application stacs
Design and build analytical tools in the protection of member assets from fraud
Perform quantitative ris analysis to include model development, ongoing monitoring, and validation activities
Develop and grow partnerships with senior Lines of Business and Functional Leaders
YOU HAVE...
Extensive experience with model development and data analytics
Technical expertise in multiple programming languages, data analysis software, visualization tools, and modeling software
Advance woring nowledge of Excel, Access, and SQL Server
Excellent communication to all lines of business and staeholders
For a Confidential Conversation and/or Personal Meeting regarding this outstanding career opportunity please contact:
Felicia Avalos | 210.807.5605 | favalos@deaconrecruiting.com</t>
  </si>
  <si>
    <t>Amyx is seeing to hire a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mareting, quantitative methods or organization. Also, a minimum of 2 years of experience serving as a Federal government and/or contractor employee in the GS-1102 series or equivalent capacity as a contract specialist/administrator or procurement analyst.
Responsibilities and Sills:
nowledge of WAWF eBusiness processes.
nowledge of the federal acquisition process.
nowledge of contracting principles, laws regulation and procedures.
nowledge of methods and techniques of fact-finding, analysis, and resolution of complex problems, and the ability to develop concrete action plans to solve problems.
nowledge and Experience of the WAWF eBusienss Suite, to include: iRAPT, EDA, IUID, CDR, MyInvoice, and Contract Closeout.
Good verbal, analytical and written communication sills.
Good organizational sills in tracing data and actions.
nowledge and Experience writing professional documents.
nowledge and Experience in Customer Service.
Silled in Business Intelligence Reporting.
Proficient in the use of the Microsoft suite of applications including Word, SharePoint, Excel, PowerPoint, Outloo, and Project as well as with Adobe Acrobat.
Supported Technologies:
Integrative Acquisition Environment
DOD acquisition system
Required Sills and Qualifications:
Bachelor‚Äôs degree and preferred majors are accounting, business, finance, law, contracts, purchasing, economics, industrial management, mareting, quantitative methods or organization.
2 years of experience required in serving as a Federal government and/or contractor employee in the GS-1102 series or equivalent capacity as a contract specialist/administrator or procurement analyst.
Desired Sills and Qualifications:
nowledge of Federal and DOD acquisition procedures
Amyx is an Equal Opportunity employer. Amyx is committed to providing equal employment opportunity to all job seeers.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taes affirmative action to advance employment of individuals who are minorities, women, protected veterans and individuals with disabilities.
Physical Demands
Employee needs to be able to sit at a worstation for extended periods; use hand(s) to handle or feel objects, tools, or controls; reach with hands and arms; tal and hear. Most positions require ability to wor on destop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</si>
  <si>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Who we're looing forEarth Class Mail is searching for a silled analyst who has experience across the Business Intelligence (BI) stac, including data pipelining, modeling, visualization, and reporting to ey staeholders. The ideal candidate is ambitious, naturally curious, and has sharp critical thining sills that are complemented by a broad analytical toolset and strong business acumen. The successful candidate will become a subject matter expert of our data systems, leverage data to inform business decisions, and effectively communicate analysis and findings to all levels of the organization. This is an exciting and unique opportunity to influence senior leadership and impact business outcomes while learning all aspects of the business.Responsibilities* Lead design, development, and implementation of new BI solutions and reports* Lead research projects, business, and maret analysis* Use automation and intelligent methodologies to design and improve processes* Serve as subject matter expert for revenue-centric data systems* Co-administer our reporting database using Azure SQL Server* Develop and maintain data pipelines using Azure Data Factory* Document processes, methods, research, and analysis* Communicate and present research and analysis to all levels in the organization* Advise management on ey business decisions and processesRequired Experience* Bachelor's Degree in one of the following fields:* Data Analytics, Computer Science, Business, Finance, Science, or Mathematics* 3+ years professional experience as a data or business analyst* Advanced proficiency with SQL in a major relational database system* Advanced proficiency with Microsoft Excel and/or Google Sheets* Proficiency with a data visualization tool(s)* Power BI, Tableau, Looer, etc.* Experience building data pipeline/ETL processes* Understanding of data warehousing, data modeling, and data management principles* Excellent written and verbal communication sills* Strong analytical and problem-solving sillsPreferred Experience* Experience woring as a team or project lead* nowledge of basic Accounting and/or Finance principles* Experience with Financial reporting* Woring experience with Python, specifically Pandas* Proficiency with Microsoft SQL Server* Exposure to NoSQL database technologies lie MongoDB or ElasticSearch* Exposure to a data integration or ETL platform lie Azure Data Factory</t>
  </si>
  <si>
    <t>Scalewors
4.5</t>
  </si>
  <si>
    <t>Job Description (Posting).* Develop, implement, and maintain leading-edge analytic systems, taing complicated problems and building simple framewors*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 directly with management and users to gather requirements, provide status updates, and build relationships* Wor closely with project managers to understand and maintain focus on their analytical needs, including identifying critical metrics and PIs, and deliver actionable insights to relevant decision-maers* Proactively analyze data to answer ey questions from staeholders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acquisition and integration logic, selecting appropriate combination of methods and tools within defined technology stac to ensure optimal scalability and performance of the solution* Develop and maintain databases by acquiring data from primary and secondary sources, and build scripts that will mae our data evaluation process more flexible or scalable across data sets (1.) Suggest design solutions (2.) To participate and facilitate the walthrough'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t>
  </si>
  <si>
    <t>Requirements
Adept at using Access, Excel, Power Point and Word.
General Data Warehouse / Business Intelligence nowledge including data modeling and ey Performance Indicators (PIs) preferably in the SAP Business Objects environment.
Develop, implement, and maintain leading-edge analytic systems, taing complicated problems and building simple framewors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 directly with management and users to gather requirements, provide status updates, and build relationships
Wor closely with project managers to understand and maintain focus on their analytical needs, including identifying critical metrics and PIs, and deliver actionable insights to relevant decision-maers
Proactively analyze data to answer ey questions from staeholders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and integration logic, selecting appropriate combination of methods and tools within defined technology stac to ensure optimal scalability and performance of the solution
Develop and maintain databases by acquiring data from primary and secondary sources, and build scripts that will mae our data evaluation process more flexible or scalable across data sets (1.) Suggest design solutions (2.) To participate and facilitate the walthrough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
AWS experience highly desired
Requirements
Bachelor's degree in a related field and 2 years experience in Business Intelligence (BI) or Data Warehouses and 2 years experience woring with SQL and Access. Four additional years of related experience will be considered in lieu of a Bachelor's degree.
5 years experience in quantitative analysis and statistical modeling (regression, correlation, clustering, etc.).
4 year of experience consulting or experience in a similar field requiring client collaboration, presentation, and delivery.
3 years experience using analytics tools and languages R, Python, SAS, Oracle and SQL etc.
3 years experience combining data sets, extracting ey variables, and creating new variables to enhance modeling.
3 years experience performing basic ETL functions and understanding of data quality steps/measures.
US Citizen; no dual citizenship.
Minimum of a Secret Interim clearance to start (Day 1 requirement).
CompTIA Security+ certification required to start (Day 1 requirement).
CDO is an Equal Opportunity Employer</t>
  </si>
  <si>
    <t>Job Description
Epidemiology/Data Analyst, San Antonio, TX, US, ID# 18108
Cheroee Nation Assurance (CNA) delivers a broad spectrum of professional management consulting services to its defense, health, environmental and civilian agency clients. To assist clients in achieving their goals, CNA provides a tailored management approach for complex government programs and disciplines including health information technology, research &amp; science, program management, communications, correspondence and document management, governance and administrative support. Wholly owned by Cheroee Nation, CNA is part of the Cheroee Nation Businesses family of companies.
For more company information, visit our site at http://cheroee-cna.com/Pages/Home.aspx
For more company information, visit our site at http://cheroee-os.com/Pages/Home.aspx
SUMMARY
Cheroee Nation Assurance (CNA) is looing for a Epidemiology/Data Analyst located at Lacland AFB, San Antonio, TX. The Epidemiology/Data Analyst instructs all levels of Enterprise-Wide information system managers and users, to include but not limited to CHAS application users, on various epidemiology and data base applications.
ESSENTIAL DUTIES AND RESPONSIBILITIES:
Coordinates database; create user profiles; query system to produce reports; perform data cleaning and quality control; and maintain data dictionary statistics.
Develop and implement empirically sound data analysis plans in eeping with evaluation and research questions
Perform routine and complex statistical analysis, ensuring statistical integrity and efficiency using statistical software, such as Statistical Pacage Social Sciences (SPSS), R+, or Statistical Analysis Software (SAS)
Coordinate all data collection and entry activities, ensuring minimum data integrity standards and completion of tass in a timely manner
Identify data entry barriers, woring with program staff to research and address issues
Collaborate with staff to implement data entry plans, scheduling and monitoring completion of tass;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ey areas
Develop and design systems based or automated solutions to enable data collection, tracing and reporting
Engage operational and Line of Air Force (LAF) leadership and functional managers where necessary to identify and procure data sharing and user agreements
SUPERVISOR/MANAGEMENT AUTHORITY
No supervisory/management authority.
EDUCATON AND EXPERIENCE
Master‚Äôs degree required in any one of these areas: Epidemiology, Bio-Statistics/Statistics, Public Health or closely related fields
Expert nowledge of statistical software to perform complex statistical analysis and to compute data, including regression and modeling, required
Minimum of four (4) years of experience, preferably within the last five (5) years woring in a similar public health role, conducting epidemiologic research and/or program evaluation and statistical analysis preferred
U.S. citizenship required
NOWLEDGE, SILLS AND ABILITIES
Excellent communication sills
Strong customer service sills
Maintain a high level of confidentiality and integrity in dealing with sensitive issues, exhibiting professionalism always
Capable of building relationships with all levels of providers
Ability to meet and adhere to stringent deadlines
WOR ENVIRONMENT
The employee will normally wor in a temperature-controlled office environment, with frequent exposure to electronic office equipment.
With 400 million in annual revenue, 20% growth per year, approximately 950+ active contracts serving 60+ government agencies in 25 countries, 47 states, 2 territories and 2000+ employees, Cheroee Nation Businesses‚Äô (CNB) group of Federal Contracting Section 8(a) companies is well positioned to deliver expertise needed to solve complex technical issues. Federal Solutions provides an array of services for 12 of the 15 cabinet-level departments and agencies ‚Äì from applications and data services to cybersecurity and national defense.
Why consider Cheroee Nation and our Federal Solutions business? Here are some great resources highlighting what we do and compelling reasons for joining our team!
https://cheroee-federal.com/
http://cheroeenationbusinesses.com/careers/Pages/home.aspx
http://cheroeenationbusinesses.com/federalSolutions/Pages/overview.aspx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you‚Äôd lie more information about your EEO rights as an applicant under the law, please copy and paste the lins to the following two sites: EEO Statement | EEO Poster
If you are an individual with a disability and require a reasonable accommodation to complete any part of the application process, or are limited in the ability or unable to access or use this online application process and need an alternative method for applying, you may email ‚ÄúCNB.Compliance@cn-bus.com‚Äù for assistance. This email address is for accommodation requests only and cannot be used to inquire about the application process or status.
For Pay Transparency Non Discrimination provision, please copy and paste the following lin: Pay Transparency Nondiscrimination Provision
We maintain an Affirmative Action Plan for the purpose of proactively seeing employment and advancement for qualified protected veterans and individuals with disabilities. Upon request, we will schedule time to mae our Affirmative Action Plan accessible. If you are interested, please submit a written request with the email subject line: 2018 Request to View Affirmative Action Plan to the Compliance Administrator at ‚ÄúCNB.Compliance@cn-bus.com‚Äù This email box is not for resumes or follow up on job applications.
Company Description
Cheroee Federal ‚Äì a division of Cheroee Nation Businesses ‚Äì is a team of tribally owned federal contracting companies focused on building solutions, solving complex challenges, and serving the nation‚Äôs mission around the globe for more than 60 federal clients. Our team of companies manages nearly 1,000 projects of all sizes across the construction, consulting, engineering and manufacturing, health, and technology portfolios.
Since 2012, the Cheroee Federal team of companies has won more than 5 billion in government contracts. Our 3,000+ employees wor in 26 countries, 50 states and 2 U.S. territories.</t>
  </si>
  <si>
    <t>Cheroee Federal</t>
  </si>
  <si>
    <t>Rus, TX</t>
  </si>
  <si>
    <t>RESPONSIBILITIES:
force has a client in search of a talented Senior Data Analyst in San Antonio, TX.
Responsibilities:
Leverages expert data management nowledge to support in one or many of the information management functions
Tass may include any of the items noted below:
Identify and implement process improvements
Lead discussions with cross-functional teams on complex problems
Oversee alignment of best practices and tools based on business needs
Co-own and co-manage team mailbox, access groups, best practice forums, virtual training, open hour sessions, etc.
More duties as assigned
REQUIREMENTS:
Bachelor's degree in a Business or Science discipline
4 years of wor experience in data management, data quality or business application function or related experience can be substituted in lieu of a degree in addition to the minimum years of wor experience required or Master's degree in a Business or Science discipline or a related discipline or PhD in a Business or Science discipline or a related discipline
8 or more years of experience in one or more information management functions below and any relevant tools:
Metadata
Data Quality including metrics, dashboards, advance nowledge of frequency and duplicate analysis, cross dataset dependencies, redundancy analysis, etc.
Information Lifecycle Management including archiving, purging, content and document management
Master and Reference Data
Data Security &amp; Privacy
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</si>
  <si>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Our vision at Petco
is Healthier Pets. Happier People. Better World. We‚Äôre maing things
better for pets, people and the planet through our Thin Adoption First
philosophy, the Petco Foundation and other important initiatives that focus on
putting animals first, educating pet parents and reducing our carbon footprint.
The journey starts with nowledgeable, passionately engaged associates who are
proud to recommend Petco as a place to wor, who believe in our Vision and who
are committed to delivering a superior customer experience.
From our retail stores
and our networ of Distribution Centers to our Corporate offices, you'll wor
with others who share your values and commitment. We see individuals who are
passionate about animal welfare, have great people sills and are driven to
grow and advance in their careers with us. Our ongoing growth is creating
exceptional opportunities for professional development and personal enrichment
throughout our organization.
Position
Purpose:
The Senior Data Science Analyst will
be responsible for leveraging strategic insights and advanced analytics to
understand financial trends, customer behavior, and the competitive landscape
in order to mae the best decisions about the products we carry and the
promotions used to maximize financial performance.
Within the team you help guide our
pricing strategy by analyzing historical sales performance for ey
opportunities, creating accurate promotional forecasting models, and
translating complex data and analysis into clear insights and tangible actions
that can be executed by the business.
Essential Job Functions: The incumbent must be able to perform all of the following
duties and responsibilities with
or without a reasonable accommodation.
Performs
data extraction, exploratory data analysis, processing of data and employs
scaling and automation to data preparation techniques
Develop supply chain networ optimization
models and assists in translating complex system models into executive-level
presentations with analyses and data driven recommendations
Help design and develop automated
dashboards and reporting templates to connect insights to business
decision-maing and execution process.
Leverage advanced analytical
techniques and statistical programming to solve business problems and
incorporate machine learning to identify data patterns and trends where
appropriate
Utilize strong communication sills
to present analyses and findings to management by effectively translating
complex data into clear insights, opportunities, and tangible business
recommendations.
Collaborate with internal data
science teams by providing direction on how to best utilize more advanced
techniques and machine learning to achieve strategic objectives and business
goals within organization.
Display deep intellectual curiosity,
creativity, and commitment to learning in order to solve critical business
problems and push the boundary of our capabilities.
Supervisory Responsibility: No direct reports. Incumbent will collaborate and lead
cross-functional business projects.
Wor Environment: The majority of job duties are conducted while seated
indoors at a computer terminal with little or no exposure to hazards. Occasional
travel may be required for presentations, training, and conventions.
Education/Experience:
Bachelor‚Äôs Degree with concentration in a quantitative discipline and operations research ‚Äì Math, Stats, Engineering or similar discipline. Master‚Äôs Degree is a plus.
Minimum of 3 years of hands-on experience with data analytics, model building, and coding; experience in the retail industry is strongly preferred.
Strong database programming sills; proficiency in SQL required.
Experience with applying advanced analytical techniques using optimization. Woring nowledge of optimization tools (Gurobi or Llamasoft)
Exposure to statistical programming languages including Python, and R.
Demonstrated ability to prioritize worload and ability to manage multiple projects while meeting deadlines.
Ability to thin conceptually and creatively about problems and solutions.
Strong interpersonal communication sills, verbal and written, required due to the nature and level of interaction with senior management.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t>
  </si>
  <si>
    <t>Responsibilities and Duties:
Partner with data analyst, Business and product owners, to better understand requirements, solution designs, finding bottlenecs, resolutions, etc.
Understand clients business data environment.
Research, Validate the Incoming tables and find any discrepancies in the data and giving the report to the business about the findings.
Propose solutions to critical data issues through specific inquiries and consultation.
Server Monitoring - Should be able to Analyze, Debug and Troubleshoot Server issues
User Access Management He should be familiar with access management tools and how to enable/disable user accesses considering all the compliance policies and rules in the Org.
Update and maintain project artifacts and documents. Assist in developing nowledge assets such as methodologies, templates, etc.
Should be having good nowledge of Agile and Scrum
Required Sills:
6+ years Exp--Excellent Domain nowledge of maintaining data and validation
6+ Years Exp--Must have strong SQL nowledge, understanding of Databases lie SQL Server, Oracle, Netezza
3+ Years --SAS Enterprise Guide 8.1
2+ Years --Aginity (Worbench for Hadoop)
2+ Years--Domain nowledge of Business side.
Good to have:
Linux
Putty
Python
Agile and SCRUM
Reporting Tools lie BO\Tableau</t>
  </si>
  <si>
    <t>LMI is a government consulting firm, dedicated to advancing the management of government. We operate free of political and commercial bias, and we gauge our success by the mission outcomes we enable our government clients to achieve. Our clients value our objectivity, deep government IQ, and expertise in logistics, analytics, information technology, and management consulting. We see talented, hardworing people who share our passion for public service and want to join us in solving the most pressing challenges in government management.
LMI is currently seeing an innovative, experienced, and highly-silled Data Analyst to join our growing Advanced Analytics team in San Antonio, TX. In this role, you will create and develop custom solutions for our users in a collaborative, fast-paced, state-of-the art environment. To be successful in this role, you will be thorough, creative, and exceptionally well-silled in all phases of the development lifecycle, with a passion for continued learning and collaboration.
*This position is located in San Antonio, TX and requires an active TS with SCI eligibility clearance*
*Also looing for candidates in these locations: Charlottesville, Fort Bragg (NC), Fort Gordon (GA), Ft. Meade, Hawaii, San Antonio, Germany, Italy, South orea
Perform statistics, machine learning and analytic approaches to answer ey intelligence questions, producing results and re-usable products that provide real value to Intelligence Analysts.
Wor with analysts to interpret analytic results and refine analysis as needed.
Apply machine learning techniques to identify and transform data features, find hidden patterns and trends, build and optimize classifiers, create automated anomaly detection systems, and automate steps of the intelligence process.
Evaluate statistical models to determine the validity of analyses, implement evaluated models into production by collaborating with software developers, periodically re-evaluate and refine machine learning models being used in production.
Coordinate between Intelligence Analysts and Data Scientists to refine and implement models and monitor outcomes.
Collaborate with Data Scientists to develop processes and tools to monitor and analyze model performance and data accuracy.
Effectively communicate results and ideas to ey decision maers, analysts and other staeholders and shall provide information regarding dataset applicability to the staeholder‚Äôs mission and for the intelligence community.
Collaborate with Intelligence Analysts to understand needs and devise possible solutions.
Perform documentation of all processes, models and activities by developing, documents, and implement a configuration management plan for data sets. This plan shall be used to control changes due to staeholder‚Äôs intelligence functional requirements.
Research latest data science tradecraft and technology.
Curate and collect the data from a variety of traditional and non-traditional sources: extract data from sources, transform and integrate data in line with existing data, and load data into data stores for access by others.
Languages, Tools, and Techniques
Demonstrated proficiency with R or Python, and SQL to manipulate data and draw insights from large and small data sets.
Demonstrated experience implementing a variety of supervised and unsupervised machine learning techniques (clustering, decision tree learning, artificial neural networs, etc.) and nowledge of their real-world advantages/drawbacs.
Demonstrated experience implementing statistical techniques and concepts (regression, properties of distributions, statistical tests and proper usage, etc.) and applications.
Demonstrated experience visualizing/presenting data for staeholders.
Demonstrated experience with MS Office tools including Excel, PowerPoint, and Word.
Demonstrated experience with AWS, in particular products related to: analytics, compute, database, developer tools, and machine learning.
Silled with data retrieval and storage, visualization and warehousing, and extract-transform-load (ETL) processes.
nowledge of database solutions including SQL, NoSQL (e.g. MongoDB) and graph (e.g. Neo4j)
nowledge of data visualization tools, such as D3.js, ggplot, Boeh, etc.
Leadership, communications, and professional traits.
Ability to translate an intelligence problem into a Data Science problem, and to wor with the Intelligence Analysts and ACE Chief to refine understanding of the problem.
Active TS/SCI clearance
BS in Data Science, Statistics, Applied Math, or related discipline or AA in Data Science, Statistics, Applied Math, or related discipline with 5 years of experience.
2 years of developing quantitative analysis products is desired.
5 years of intelligence analysis experience is desired.
Experience woring with platforms such as Scala, Python, Java, R preferred
3+ years of related experience required
Advanced data analysis experience required
Significant experience with databases
Experience and familiarity with Agile-Scrum software development
Experience gathering and decomposing requirements
Proven record of solution development and deployment
Familiarity with web-based application development
Experience with testing, use case, and user stories
Outstanding communication sills, written and verbal
Highly-organized and able to manage multiple projects simultaneously
Team-player mentality with a positive attitude
een attention to detail and solid analytical sills
Able to articulate complex, abstract concepts concisely and effectively</t>
  </si>
  <si>
    <t>OverviewCAMRIS International is a medical research and development firm that realizes innovative solutions to health and development challenges through high-quality, cost-effective program and research management services. We combine our proven systems with today's most effective, evidence-based best practices to improve the lives of people around the world. Our core practice areas include HIV/AIDS, microbiology and infectious disease research, vaccine research, development and production, global health security, biodefense, and clinical research.We are seeing an Epidemiology/Data Analyst to support the Air Force Medical Service Enterprise-Wide Technical Clinical Research Team (TCRT) I 59th Medical Wing (59 MDW) at the Joint Base San Antonio-Lacland, Texas.ResponsibilitiesInstructs all levels of Enterprise-Wide information system managers and users, to include but not limited to CHAS application users, on various epidemiology and data base applications.Duties &amp; Responsibilities:* Coordinates database; create user profiles; query system to produce reports; perform data cleaning and quality control; and maintain data dictionary statistics.* Develop and implement empirically sound data analysis plans in eeping with evaluation and research questions.* Perform routine and complex statistical analysis, ensuring statistical integrity and efficiency using statistical software, such as Statistical Pacage Social Sciences (SPSS), R+, or Statistical Analysis Software (SAS).* Coordinate all data collection and entry activities, ensuring minimum data integrity standards and completion of tass in a timely manner.* Identify data entry barriers, woring with program staff to research and address issues.* Collaborate with staff to implement data entry plans, scheduling and monitoring completion of tass;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ey areas.* Develop and design systems based or automated solutions to enable data collection, tracing and reporting.* Engage operational and Line of Air Force (LAF) leadership and functional managers where necessary to identify and procure data sharing and user agreements.Qualifications* Master's degree required in any one of these areas: Epidemiology, Bio-Statistics/Statistics, Public Health or closely related fields.* Expert nowledge of statistical software to perform complex statistical analysis and to compute data, including regression and modeling, required.* Minimum of four (4) years of experience, preferably within the last five (5) years woring in a similar public health role, conducting epidemiologic research and/or program evaluation and statistical analysis preferred.</t>
  </si>
  <si>
    <t>Type of Requisition:
Pipeline
Clearance Level Must Currently Possess:
None
Clearance Level Must Be Able to Obtain:
None
Suitability:
No Suitability Required
Public Trust/Other Required:
NACLC (T3)
Job Family:
Epidemiology
Job Description:
GDIT is seeing an Epidemiology Data Analyst in support of the 59th Medical Wing (59 MDW). The 59th Medical Wing Science and Technology (ST) office advises and conducts clinical and translational research on matters pertaining to the medical aspects of the Air Expeditionary Force and the health of Air Force (AF) personnel and beneficiaries. In order to support the required research, ST offices conduct translational research in the areas of emergency medical care, combat casualty care, force health protection, restorative medicine, clinical and rehabilitative medicine and specialty centers.
Summary:
Instructs all levels of Enterprise-Wide information system managers and users, to include but not limited to CHAS application users, on various epidemiology and data base applications.
Duties &amp; Responsibilities:
ÔÇ∑ Coordinates database; create user profiles; query system to produce reports; perform data cleaning and quality control; and maintain data dictionary statistics.
ÔÇ∑ Develop and implement empirically sound data analysis plans in eeping with evaluation and research questions.
ÔÇ∑ Perform routine and complex statistical analysis, ensuring statistical integrity and efficiency using statistical software, such as Statistical Pacage Social Sciences (SPSS), R+, or Statistical Analysis Software (SAS).
ÔÇ∑ Coordinate all data collection and entry activities, ensuring minimum data integrity standards and completion of tass in a timely manner.
ÔÇ∑ Identify data entry barriers, woring with program staff to research and address issues.
ÔÇ∑ Collaborate with staff to implement data entry plans, scheduling and monitoring completion of tass; recommend strategies for optimizing and integrating data across multiple platforms.
ÔÇ∑ Analyze reports of data duplicates or other errors to provide ongoing appropriate communication with staff.
ÔÇ∑ Generate routine and ad hoc reports, charts and other department presentation materials.
ÔÇ∑ Provide support to develop new data collection instruments and pilot testing.
ÔÇ∑ Implement or support all research and program evaluation projects, including writing evaluation plans and research proposals, publications and researching grant opportunities.
ÔÇ∑ Update evaluation data; provide to staff requests for data; and conduct routine e-literature search.
ÔÇ∑ Identify and interpret trends and patterns in complex data sets. Develop and conduct surveys and focus groups, and gather other forms of qualitative data, including participant recruitment, volunteer training and scheduling.
ÔÇ∑ Research and provide surveillance accounts of emerging research findings in the field as they relate to ey areas.
ÔÇ∑ Develop and design systems based or automated solutions to enable data collection, tracing and reporting.
ÔÇ∑ Engage operational and Line of Air Force (LAF) leadership and functional managers where necessary to identify and procure data sharing and user agreements.
Minimum Qualification and Experience:
ÔÇ∑ Master‚Äôs degree required in any one of these areas: Epidemiology, Bio-Statistics/Statistics, Public Health or closely related fields.
ÔÇ∑ Expert nowledge of statistical software to perform complex statistical analysis and to compute data, including regression and modeling, required.
Minimum of four (4) years of experience, preferably within the last five (5) years woring in a similar public health role, conducting epidemiologic research and/or program evaluation and statistical analysis preferred.
Scheduled Weely Hours:
40
Travel Required:
None
Telecommuting Options:
Telecommuting Not Allowed
Wor Location:
USA TX Lacland AFB
Additional Wor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</si>
  <si>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Lacland AFB, TX</t>
  </si>
  <si>
    <t xml:space="preserve">73-89 </t>
  </si>
  <si>
    <t>We have the below role open with our direct end customer in San Antonio TX for the long-term contract.
Our client is a world leader in manager cloud computing and uses cutting-edge technologies
Interested candidates, please send the resume along with rate and contact.
Responsibilities:
‚Ä¢ Person must be an expert at pulling data.
‚Ä¢ Person must not be satisfied to only pulldata only, but is very interested in understanding and analyzing the data aswell.
‚Ä¢ The person will need to exercise a lot of initiative to be successful in this role as the end goal is well-defined but how we choose to get there is not.
‚Ä¢ Need a person who insists on understanding the business objective and can be a creative problem solver to figure out the best way to get data or analyze the data
‚Ä¢ The person will assist in creating a way to measure multiple steps in our inventory ordering process so that we can figure out how best to speed up the process.
RequiredSills (and years of experience): TOP 5 SILLS NEEDED
‚Ä¢ Expert SQL Server sills (SSIS, SSAS, SSRS):3+ years
‚Ä¢ Advanced PowerPivots or PowerQuery: 2+years
‚Ä¢ Advanced Excel: 4+ years
‚Ä¢ Advanced analysis: 3+ years
Preferred Sills: (NICE TO HAVES)
‚Ä¢ Oracle E-business suite R12: 2+ years
o OBIEE: 2+ years
‚Ä¢ Data Warehousing: 2+ years
‚Ä¢ VBA: 2+ years
‚Ä¢ Python: 1+ years
Required Soft Sills:
‚Ä¢ Communicates clearly (both verbal &amp;written)
‚Ä¢ Self-starter</t>
  </si>
  <si>
    <t>Company: Cyber Warrior Networ - - Matching the Talent to the Tas.
Job Title: Data Security Analyst
Location: San Antonio, TX
Clearance Level: Secret
Minimum Education: Bachelor‚Äôs or Master‚Äôs degree in information systems, computer security, or related field.
Company Brief:
Cyber Warrior Networ (CWN): First Secure Decentralized Cyber Sills, Education and Worforce Ecosystem. Our mission is to create a global cyber talent pipeline of Military Cyber Warriors to solve cyber worforce shortage.
Talent Matching &amp; CWN Culture:
We Connect, Match, Hire and Retain the world's most Battle-tested and Trusted Cyber Talent. We partner with employers that understand the unique sill sets that Military and National Security professionals possess.
Technology:
We understand that its virtually impossible to translate your classified experience via a resume or LinedIn profile. Our Machine Learning AI will translate and quantify your sills &amp; experience to match you to careers that you're best suited for.
Employer Needs:
CWN "Parriot Employer" is seeing a solution oriented individual with demonstrated experience/sills:
Database Security
Management
Information Security
Siem
Communication
Solutions
SOC
CISSP
Testing
Cyber Security
IDS
Reporting
Firewalls
Sql
Career Role Details:
Implementing or manage security functionality or controls in data center environments.
Provide excellent technical sills and nowledge to successfully manage project wor; broad understanding of networ, database and application security issues.
Provide broad hand-on nowledge of firewalls, intrusion detection systems, anti-virus software, data encryptions, and other industry-standard techniques and practices.
Versed in strategic policy guidance and is familiar with the higher headquarter offices who develop government policy that effects the configuration of the Learning Services Ecosystem.
Minimum Education:
5+ years of direct experience implementing or managing security functionality or controls in data center environments. Excellent technical sills and nowledge to successfully manage project wor; broad understanding of networ, database and application security issues. Broad hand-on nowledge of firewalls, intrusion detection systems, anti-virus software, data encryptions, and other industry-standard techniques and practices.
‚ÄúYour reputation is more important than your paychec, and your integrity is worth more than your career.‚Äù - Ryan Freitas</t>
  </si>
  <si>
    <t>Cyber Warrior Networ</t>
  </si>
  <si>
    <t>*Data Security Analyst**
*Description**
*Tuvli, LLC an Aima Company,** is dedicated to providing our customers with superior, integrated technology and program support services and solutions\. Our systems engineering, information technology, information assurance, program support and project management staff wor closely with customers to ensure that our solutions are directly aligned with their business processes and desired program outcomes\. We emphasize affordability, and delivering the best value for technology investments\. Our personnel enjoy competitive benefits pacages and challenging roles in wor environments committed to innovation, diversity and opportunity for career growth\. As an Alasa Native Corporation \(ANC\), 100% of our company's profits go bac to our 14,300 I√±upiat shareholders that have resided near and above the Arctic Circle for more than 10,000 years\. Our business helps support their way of life and contributes to the survival of a culture that has thrived in a challenging environment\.
Tuvli sees a Data Security Analyst to:
*Responsibilities:**
+ Provide support to plan, coordinate, and implement the organization's information security\.
+ Provide support for facilitating and helping agencies identify their current security infrastructure and define future programs\.
+ Design and implementation of fire\-wall and other related security issues on LANs/WANs\.
+ A woring nowledge of several of the following areas is required:
Understanding of business security practices and procedures
nowledge of current security tools available
Hardware/software firewalls and their implementation
Different communication protocols; encryption techniques/tools
Familiarity with commercial products \(ex\. \- Domain Name Systems, public-ey encryption technology, Smartcard, Cyberguard, TimeStep\), and current Internet and electronic commerce technology
*Qualifications**
*Minimum Qualifications:**
+ TS/SCI clearance required\.
+ IAT level II certification or higher\.
+ 3 years of demonstrated experience\.
+ Extensive experience in information security and/or IT ris management with a focus on security, performance and reliability\.
+ Solid understanding of security protocols, cryptography, authentication, authorization and security\.
+ Good woring nowledge of current IT riss and experience implementing security solutions\.
+ Experience implementing multi\-factor authentication, single sign\-on, identity management or related technologies\.
+ Ability to interact with a broad cross\-section of personnel to explain and enforce security measures\.
+ Excellent written and verbal communication sills as well as business acumen and a commercial outloo\.
The duties and responsibilities listed in this job description generally cover the nature and level of wor being performed by individuals assigned to this position\. This is not intended to be a complete list of all duties, responsibilities, and sills required\. Subject to the terms of an applicable collective bargaining agreement, the company management reserves the right to modify, add, or remove duties and to assign other duties as may be necessary\. We wish to than all applicants for their interest and effort in applying for the position; however, only candidates selected for interviews will be contacted\.
We are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
We are committed to Equal Employment Opportunity and providing reasonable accommodations to applicants with physical and/or mental disabilities\. If you have a physical and/or mental disability and are interested in applying for employment and need special accommodations to use our website to apply for a position please contact, Recruiting Services at job\-assist@aima\.com or 571\-353\-7053\. Reasonable accommodation requests are considered on a case\-by\-case basis\.
The dedicated email and telephonic options above are reserved only for individuals with disabilities needing accessibility assistance to apply to an open position using our website\.
Please do not use the dedicated email or phone number above to inquire on the status of your job application\.
_I_ _n order for our company to stay compliant with government regulations, please apply on line\. Please DO NOT email resumes or call in lieu of applying online unless you have a physical and/or mental disability and need assistance with the online application\._
*Job:** Information Technology
*Primary Location:** US\-TX\-San Antonio
*Shift:** Day Job
*Req ID:** TUV01453</t>
  </si>
  <si>
    <t>otzebue, A</t>
  </si>
  <si>
    <t>Tuvli, LLC an Aima Company, is dedicated to providing our customers with superior, integrated technology and program support services and solutions. Our systems engineering, information technology, information assurance, program support and project management staff wor closely with customers to ensure that our solutions are directly aligned with their business processes and desired program outcomes. We emphasize affordability, and delivering the best value for technology investments. Our personnel enjoy competitive benefits pacages and challenging roles in wor environments committed to innovation, diversity and opportunity for career growth. As an Alasa Native Corporation (ANC), 100&gt; of our company‚Äôs profits go bac to our 14,300 I√±upiat shareholders that have resided near and above the Arctic Circle for more than 10,000 years. Our business helps support their way of life and contributes to the survival of a culture that has thrived in a challenging environment.
Tuvli sees a Data Security Analyst to:
Responsibilities:
Provide support to plan, coordinate, and implement the organization‚Äôs information security.
Provide support for facilitating and helping agencies identify their current security infrastructure and define future programs.
Design and implementation of fire-wall and other related security issues on LANs/WANs.
A woring nowledge of several of the following areas is required:
Understanding of business security practices and procedures
nowledge of current security tools available
Hardware/software firewalls and their implementation
Different communication protocols; encryption techniques/tools
Familiarity with commercial products (ex. - Domain Name Systems, public‚Äìey encryption technology, Smartcard, Cyberguard, TimeStep), and current Internet and electronic commerce technology
Minimum Qualifications:
TS/SCI clearance required.
IAT level II certification or higher.
3 years of demonstrated experience.
Extensive experience in information security and/or IT ris management with a focus on security, performance and reliability.
Solid understanding of security protocols, cryptography, authentication, authorization and security.
Good woring nowledge of current IT riss and experience implementing security solutions.
Experience implementing multi-factor authentication, single sign-on, identity management or related technologies.
Ability to interact with a broad cross-section of personnel to explain and enforce security measures.
Excellent written and verbal communication sills as well as business acumen and a commercial outloo.
The duties and responsibilities listed in this job description generally cover the nature and level of wor being performed by individuals assigned to this position. This is not intended to be a complete list of all duties, responsibilities, and sills required. Subject to the terms of an applicable collective bargaining agreement, the company management reserves the right to modify, add, or remove duties and to assign other duties as may be necessary. We wish to than all applicants for their interest and effort in applying for the position; however, only candidates selected for interviews will be contacted.
We are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
We are committed to Equal Employment Opportunity and providing reasonable accommodations to applicants with physical and/or mental disabilities. If you have a physical and/or mental disability and are interested in applying for employment and need special accommodations to use our website to apply for a position please contact, Recruiting Services at job-assist@aima.com or 571-353-7053. Reasonable accommodation requests are considered on a case-by-case basis.
The dedicated email and telephonic options above are reserved only for individuals with disabilities needing accessibility assistance to apply to an open position using our website.
Please do not use the dedicated email or phone number above to inquire on the status of your job application.
We wish to than all applicants for their interest and effort in applying for the position; however, only candidates selected for interviews will be contacted.
In order for our company to stay compliant with government regulations, please apply on line. Please DO NOT email resumes or call in lieu of applying online unless you have a physical and/or mental disability and need assistance with the online application.</t>
  </si>
  <si>
    <t>Aima Management Services
3.3</t>
  </si>
  <si>
    <t>Chenega Corporation, Chugach Alasa, ASRC Federal Holding Company</t>
  </si>
  <si>
    <t>Data Analyst/Engineers
San Antonio, TX
Direct client
Long Term project
Expertise in IBM Datastage 11.5Experience on Unix and Shell scriptingnowledge on SQL Query
Exposure to Scheduler (Control M)nowledge on IBM DB2 Database
Analyse the business requirement Enhance/Build ETL batch application for data loadProvide Production Support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worforce across all levels in the company.</t>
  </si>
  <si>
    <t>Overview
Amyx is seeing to hire a Senior Contract Data Analyst located in Falls Church, VA.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mareting, quantitative methods or organization. Also, a minimum of 5 years of experience serving as a Federal government and/or contractor employee in the GS-1102 series or equivalent capacity as a contract specialist/administrator or procurement analyst.
Responsibilities
Responsibilities and Sills:
Extensive nowledge of all phases of acquisition management.
Extensive nowledge of federal and DoD contracting principles (Federal Acquisition Regulation (FAR) and Defense Federal Acquisition Regulation Supplement (DFARS), DoD Directives and Instructions, laws, regulations and procedures.
nowledge of the methods and techniques of fact-finding, analysis, and resolution of complex problems, and the ability to develop concrete action plans to solve problems.
nowledge and Experience in the following government-wide system's use and policy such as: FPDS, eSRS, FSRS, FBO, FAPIIS, and CPARS.
nowledge of the DOD Procurement Data Standards (PDS)/PDS error Guide.
Good verbal, analytical and written communication sills.
Good organizational sills in tracing data and actions.
Experience in Customer Service.
nowledge and Experience writing professional documents.
nowledge and Experience of procurement and/or contracting.
Silled in Business Intelligence Reporting.
Well versed in MS Word, Excel, Share Point and Power Point.
Supported Technologies:
Integrative Acquisition EnvironmentDOD acquisition system
Qualifications
Required Sills and Qualifications:
Bachelor's degree and preferred candidates will have a major in or is supplemented by at least 24 semester hours in any combination of the following fields: accounting, business, finance, law, contracts, purchasing, economics, industrial management, mareting, quantitative methods or organization.
5 years of experience required serving as a Federal government and/or contractor employee in the GS-1102 series or equivalent capacity as a contract specialist/administrator or procurement analyst.
Desired Sills and Qualifications:
nowledge of Federal and DOD acquisition procedures
Amyx is an Equal Opportunity employer. Amyx is committed to providing equal employment opportunity to all job seeers.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taes affirmative action to advance employment of individuals who are minorities, women, protected veterans and individuals with disabilities.
Physical DemandsEmployee needs to be able to sit at a worstation for extended periods; use hand(s) to handle or feel objects, tools, or controls; reach with hands and arms; tal and hear. Most positions require ability to wor on destop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</si>
  <si>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CHENEGA
HEALTHCARE SERVICES, LLC
Company
Job Title:
Epidemiology
Data Analyst
Chenega
Job Title:
Clearance:
Bacground
Chec
Location:
59th
Medical Wing, TX
Reports
To:
FLSA
Status:
Exempt,
Full Time, Regular
Prepared
Date:
06-26-2020
Approved
Date:
06-26-2020
THIS POSITION IS CONTINGENT UPON BID AWARD
Summary:
The Epidemiology/Data Analyst instructs all levels of Enterprise-Wide
information system managers and users, to include but not limited to CHAS
application users, on various epidemiology and data base applications.
Duties and
Responsibilities:
Coordinates database; create user profiles; query
system to produce reports; perform data cleaning and quality control; and
maintain data dictionary statistics.
Develop and implement empirically sound
data analysis plans in eeping with evaluation and research questions.
Perform routine and complex statistical analysis,
ensuring statistical integrity and efficiency using statistical software, such
as Statistical Pacage Social Sciences (SPSS), R , or Statistical Analysis
Software (SAS).
Coordinate all data collection and
entry activities, ensuring minimum data integrity standards and completion of
tass in a timely manner.
Identify data entry barriers, woring with program
staff to research and address issues.
Collaborate with staff to implement
data entry plans, scheduling and monitoring completion of tass;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ey areas.
Develop and design systems based or
automated solutions to enable data collection, tracing and reporting.
Engage operational and Line of Air
Force (LAF) leadership and functional managers where necessary to identify and
procure data sharing and user agreements.
Other
duties as assigned
Minimum
Qualifications: (To
perform this job successfully, an individual must be able to perform each
essential duty satisfactorily.)
Master‚Äôs degree in any one of these areas:
Epidemiology, Bio-Statistics/Statistics, Public Health or closely related fields.
Minimum of four (4) years of experience, preferably
within the last five (5) years woring in a similar public health role,
conducting epidemiologic research and/or program evaluation and statistical
analysis preferred
Expert nowledge of statistical software to perform complex statistical analysis and to compute data, including regression and modeling, required.
nowledge, Sills
and Abilities:
Excellent Communication sills written and oral in English
Ability to use computer and different office and military software (with training)
Strong customer service sills
Maintain a high level of confidentiality and integrity in dealing with sensitive issues, exhibiting professionalism always.
Capability of building relationships with all levels of providers.
Ability to meet and adhere to stringent deadlines.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 or hear. The employee
may use repeated motions that include the arms, wrists, hands and/or fingers. The
employee is occasionally required to wal, stand, climb, balance, stoop, neel,
crouch, or crawl. The employee must occasionally lift and/or move up to 25
pounds. Specific vision abilities required by this job include close vision.
Wor Environment: (The wor environment
characteristics described here are representative of those an employee
encounters while performing the essential functions of this job.)
The employee will normally wor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
Chenega
Corporation and family of companies is an EOE.
Equal Opportunity
Employer/Veterans/Disabled
Native
preference under PL 93-638.
We
participate in the E-Verify Employment Verification Program.</t>
  </si>
  <si>
    <t>RESPONSIBILITIES:
force has a client in search of a talented IT Data Science Analyst in San Antonio, TX.
Job Functions:
Responsible for insight delivery on wor items revolving around finance systems
Pull data to help close business gaps
Assess and wor files
High self-motivated data analysts with ability to onboard/catch-on quicly.
More duties as assigned
REQUIREMENTS:
2+ years using SQL
2+ years using SAS
1-2 years experience in Tableau
1-2 years experience in Excel
Preferred:
Wored in Data Science in previous professional position(s)
Strong SQL sills
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</si>
  <si>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Configuration Data Analyst, San Antonio , TX, US ID#17986
Cheroee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Cheroee Nation, CNTS is part of the Cheroee Nation Businesses family of companies.
http://cheroee-cnts.com/Pages/home.aspx
For more company information, visit our site at http://cheroeenationbusinesses.com/federalSolutions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silled data analyst to accurately analyze, interpret, and report complex military trauma data.
ESSENTIAL DUTIES AND RESPONSIBILITIES
Candidate will review data from multiple sources and determine relevant information to a given situation.
Candidate will draft, edit and disseminate written reports and status updates that are factual, timely and relatively error free.
Candidate will ensure the confidentiality, integrity, and availability of systems, networs, and data through the planning, analysis, development, implementation, maintenance, and enhancement of information systems, security programs, policies, procedures, and tools.
Candidate shall maintain information systems certification and accreditation documentation and manages the information assurance vulnerability assessment program.
Candidate will be responsible for developing and implementing security programs, policies and procedures to ensure the security, reliability and accessibility of information systems, networs and data.
Conducts system security audits and ris and vulnerability assessments.
Candidate will participate in networ and systems design, to ensure implementation of appropriate security policies and developing information security contingency plans and disaster recover procedures.
Candidate will manage information system accounts, networ rights, and access to information technology resources, to include NT server, worstation, and networ devices, using industry recognized tools and methodologies.
SUPERVISORY/MANAGEMENT AUTHORITY
This position will not have supervisory authority.
EDUCATION and/or EXPERIENCE
Active secret clearance
BA/BS in Computer Engineering or Computer Science or related field.
2-6 years relevant wor experience in configuration management.
Security + Certification
NOWLEDGE, SILLS AND ABILITIES
Hands-on experience performing software and documentation builds and releases; this position will be very hands on, willingness to roll up sleeves is essential.
Experience using and administering CM tools such as Subversion.
Hands-on experience assisting developers with development issues related to CM tool use (chec in/out, branching, and tagging).
Self-directed approach with high degree of initiative to investigate and resolve issues.
Prior experience woring for the military or military bacground preferred.
Wor will be performed in a climate controlled laboratory and office setting.
With 400 million in annual revenue, more than 3000 employees and nearly 1,000 federal projects for more than 60 government agencies in 26 countries, 50 states and 2 territories, Cheroee Nation Businesses' (CNB) team of companies are well positioned to deliver the expertise needed to solve the world's most pressing issues. Together, CNB's companies provide an array of services - from applications and data services to cybersecurity and national defense - for 12 of the 15 Cabinet departments.
Why consider Cheroee Nation Businesses? The following lins can help you learn more about what we do and the many great reasons to join our team!
http://cheroeenationbusinesses.com/Pages/home.aspx
http://cheroeenationbusinesses.com/careers/Pages/home.aspx
http://cheroeenationbusinesses.com/federalSolutions/Pages/overview.aspx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lie more information about your EEO rights as an applicant under the law, please copy and paste the lins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"CNB.Compliance@cn-bus.com" for assistance. This email address is for accommodation requests only and cannot be used to inquire about the application process or status.
For Pay Transparency Non Discrimination provision, please copy and paste the following lin: Pay Transparency Nondiscrimination Provision; https://www.dol.gov/ofccp/pdf/pay-transp_%20English_formattedESQA508c.pdf
We maintain an Affirmative Action Plan for the purpose of proactively seeing employment and advancement for qualified protected veterans and individuals with disabilities. Upon request, we will schedule time to mae our Affirmative Action Plan accessible. If you are interested, please submit a written request with the email subject line: 2020 Request to View Affirmative Action Plan to the Compliance Administrator at "CNB.Compliance@cn-bus.com" This email box is not for resumes or follow up on job applications.
Apply</t>
  </si>
  <si>
    <t>Cheroee Nation Businesses, LLC
3.2</t>
  </si>
  <si>
    <t>Catoosa, O</t>
  </si>
  <si>
    <t>Technical Data Analyst
Engineer will support the COMSEC Products Section (AFLCMC/HNCCS).
ESSENTIAL JOB FUNCTIONS AND RESPONSIBILITIES:
Provide engineering services to support Tactical Terminal Systems deployed worldwide
Duties may include independently performing project assignments that involve complex features guided by codes, standards, and other precedents of the discipline
Serve as engineering technical adviser on evaluating and testing products to include software, equipment, and systems essential to COMSEC Products support
Using established government standards and guidelines, establish procedures and instructions for end users and ascertain product reliability, life cycles, and compatibility with associated equipment
Determine product reliability, life cycles, and compatibility with associated equipment
Respond to problem reports submitted by customers and program office
Provide technical advice and assistance with system diagnostics, repairs, upgrades, system operations, installs, integration and testing
Moderate travel is required
REQUIRED/DESIRED SILLS AND EXPERIENCE:
Bachelor's Degree or higher in professional engineering from an Accreditation Board for Engineering and Technology (ABET) accredited school of engineering
nowledge of Technical Orders, Test Procedures, Engineering Change Proposals, Justifications and Approvals, and Technical Evaluations
Spectrum is proud of our diverse worforce and diligently committed to remaining an Equal Opportunity Employer. Spectrum governs all employment related decisions without regard to an individual's race, color, sex, religion, national origin, age, disability, veteran status, or any other protected classification. [EEO/AA/Protected Veterans/Individuals with Disability employer].</t>
  </si>
  <si>
    <t>Amyx is seeing to hire a Senior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mareting, quantitative methods or organization. Also, a minimum of 5 years of experience serving as a Federal government and/or contractor employee in the GS-1102 series or equivalent capacity as a contract specialist/administrator or procurement analyst.
Responsibilities and Sills:
Extensive nowledge of all phases of acquisition management.
Extensive nowledge of federal and DoD contracting principles (Federal Acquisition Regulation (FAR) and Defense Federal Acquisition Regulation Supplement (DFARS), DoD Directives and Instructions, laws, regulations and procedures.
nowledge of the methods and techniques of fact-finding, analysis, and resolution of complex problems, and the ability to develop concrete action plans to solve problems.
nowledge and Experience in the following government-wide system‚Äôs use and policy such as: FPDS, eSRS, FSRS, FBO, FAPIIS, and CPARS.
nowledge of the DOD Procurement Data Standards (PDS)/PDS error Guide.
Good verbal, analytical and written communication sills.
Good organizational sills in tracing data and actions.
Experience in Customer Service.
nowledge and Experience writing professional documents.
nowledge and Experience of procurement and/or contracting.
Silled in Business Intelligence Reporting.
Well versed in MS Word, Excel, Share Point and Power Point.
Supported Technologies:
Integrative Acquisition Environment
DOD acquisition system
Required Sills and Qualifications:
Bachelor‚Äôs degree and preferred candidates will have a major in or is supplemented by at least 24 semester hours in any combination of the following fields: accounting, business, finance, law, contracts, purchasing, economics, industrial management, mareting, quantitative methods or organization.
5 years of experience required serving as a Federal government and/or contractor employee in the GS-1102 series or equivalent capacity as a contract specialist/administrator or procurement analyst.
Desired Sills and Qualifications:
nowledge of Federal and DOD acquisition procedures
Amyx is an Equal Opportunity employer. Amyx is committed to providing equal employment opportunity to all job seeers.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taes affirmative action to advance employment of individuals who are minorities, women, protected veterans and individuals with disabilities.
Physical Demands
Employee needs to be able to sit at a worstation for extended periods; use hand(s) to handle or feel objects, tools, or controls; reach with hands and arms; tal and hear. Most positions require ability to wor on destop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</si>
  <si>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Configuration Data Analyst, San Antonio , TX, US ID#17986 Cheroee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Cheroee Nation, CNTS is part of the Cheroee Nation Businesses family of companies. http://cheroee-cnts.com/Pages/home.aspx For more company information, visit our site at http://cheroeenationbusinesses.com/federalSolutions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silled data analyst to accurately analyze, interpret, and report complex military trauma data. ESSENTIAL DUTIES AND RESPONSIBILITIES * Candidate will review data from multiple sources and determine relevant information to a given situation. * Candidate will draft, edit and disseminate written reports and status updates that are factual, timely and relatively error free. * Candidate will ensure the confidentiality, integrity, and availability of systems, networs, and data through the planning, analysis, development, implementation, maintenance, and enhancement of information systems, security programs, policies, procedures, and tools. * Candidate shall maintain information systems certification and accreditation documentation and manages the information assurance vulnerability assessment program. * Candidate will be responsible for developing and implementing security programs, policies and procedures to ensure the security, reliability and accessibility of information systems, networs and data. * Conducts system security audits and ris and vulnerability assessments. * Candidate will participate in networ and systems design, to ensure implementation of appropriate security policies and developing information security contingency plans and disaster recover procedures. * Candidate will manage information system accounts, networ rights, and access to information technology resources, to include NT server, worstation, and networ devices, using industry recognized tools and methodologies. SUPERVISORY/MANAGEMENT AUTHORITY This position will not have supervisory authority. EDUCATION and/or EXPERIENCE * Active secret clearance * BA/BS in Computer Engineering or Computer Science or related field. * 2-6 years relevant wor experience in configuration management. * Security + Certification NOWLEDGE, SILLS AND ABILITIES * Hands-on experience performing software and documentation builds and releases; this position will be very hands on, willingness to roll up sleeves is essential. * Experience using and administering CM tools such as Subversion. * Hands-on experience assisting developers with development issues related to CM tool use (chec in/out, branching, and tagging). * Self-directed approach with high degree of initiative to investigate and resolve issues. * Prior experience woring for the military or military bacground preferred. Wor will be performed in a climate controlled laboratory and office setting. With 400 million in annual revenue, more than 3000 employees and nearly 1,000 federal projects for more than 60 government agencies in 26 countries, 50 states and 2 territories, Cheroee Nation Businesses' (CNB) team of companies are well positioned to deliver the expertise needed to solve the world's most pressing issues. Together, CNB's companies provide an array of services - from applications and data services to cybersecurity and national defense - for 12 of the 15 Cabinet departments. Why consider Cheroee Nation Businesses? The following lins can help you learn more about what we do and the many great reasons to join our team! http://cheroeenationbusinesses.com/Pages/home.aspx http://cheroeenationbusinesses.com/careers/Pages/home.aspx http://cheroeenationbusinesses.com/federalSolutions/Pages/overview.aspx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lie more information about your EEO rights as an applicant under the law, please copy and paste the lins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 for assistance. This email address is for accommodation requests only and cannot be used to inquire about the application process or status. For Pay Transparency Non Discrimination provision, please copy and paste the following lin: Pay Transparency Nondiscrimination Provision; https://www.dol.gov/ofccp/pdf/pay-transp_%20English_formattedESQA508c.pdf We maintain an Affirmative Action Plan for the purpose of proactively seeing employment and advancement for qualified protected veterans and individuals with disabilities. Upon request, we will schedule time to mae our Affirmative Action Plan accessible. If you are interested, please submit a written request with the email subject line: 2020 Request to View Affirmative Action Plan to the Compliance Administrator at "" This email box is not for resumes or follow up on job applications.</t>
  </si>
  <si>
    <t>Senior Ris Analyst-Data</t>
  </si>
  <si>
    <t>¬∑ Day to Day Responsibilities:‚Ä¢ Partners with ey staeholders in the business to identify, assess, aggregate and document riss and controls, including riss associated with new or modified products, services, distribution channels, regulations and third party operations. May present findings to various levels of leadership. Communicates results of ris assessments to governance committees, business process owners and various levels of leadership.
‚Ä¢ Contributes to the implementation of new ris policies, practices, appetites and solutions to ensure holistic understanding and management of riss according to industry best practice. Enhances strategies, tools, and methodologies to measure, monitor, and report riss.
‚Ä¢ Applies intermediate nowledge to utilize or produce analytical material for discussions with cross-functional teams to understand business objectives and influence solution strategies.
‚Ä¢ Effectively contributes in cross-functional teams to identify, assess, aggregate and mitigate current and emerging ris events.
‚Ä¢ Effectively contributes to projects that impact the organization.
‚Ä¢ Supports the formulation of stress test plans for a line of business or the enterprise including the evaluation of results, and framing of contingency plans in partnership with ey business staeholders.
Job Requirements:
Experience Required:
‚Ä¢ Data Profiling and analysis
‚Ä¢ Business Requirement Development
‚Ä¢ SAS, Tableau, SQL, SharePoint management of data
‚Ä¢ Data process flow analysis
‚Ä¢ Data Mapping
‚Ä¢ Business Requirements
‚Ä¢ Testing/Validation
‚Ä¢ Issue and Ris identification and remediation</t>
  </si>
  <si>
    <t>Role: Functional Analyst (CECL Data)&lt;b&gt;
Location: San Antonio, TX
Full time
Start ASAP
Visa: US citizens, Green Card holders
√Ç
Job Description
√Ç
8 √¢ 10 years of industry experience as an analyst, either functional or data analysis
At least 5 years of accounting and finance data analysis experience
2+ years of experience as data analyst for any regulatory (DFAST, CCAR) model development, implementation
Strong understanding of CECL, ALLL, credit ris, financial ris, and their processes
nowledge / experience on the SAS Expected Credit Loss Solution
Detail oriented individual with strong analytical, organizational, and problem solving sills
Ability to communicate complex analytical issues in understandable terms appropriate for management interactions
Proficiently use Microsoft Office tools to prepare and present
Good to have nowledge of generally accepted accounting principles and concepts
Public accounting experience / CPA license preferred
Baning, credit ris or loan accounting experience preferred
nowledge or interest in learning SQL desirable
√Ç
√Ç
Participate in CECL Data Gathering discussions with the Information Architects, Technical Architects, Data SMEs, etc
Document outcomes of the various data preparation activities, develop presentations to share with the respective stae holders
Analyze CECL related data, and resolve errors/inconsistencies in data for design and build the data repository for CECL
Create Process Documents for the data gathering and implementation activities.
Support the Agile Product Owner by performing required analysis in creating Features and User Stories for the SAFe team
Support the Data Team to identify the right data from the data sources</t>
  </si>
  <si>
    <t>Requirements * Adept at using Access, Excel, Power Point and Word.
General Data Warehouse / Business Intelligence nowledge including data modeling and ey Performance Indicators (PIs) preferably in the SAP Business Objects environment.
Develop, implement, and maintain leading-edge analytic systems, taing complicated problems and building simple framewors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 directly with management and users to gather requirements, provide status updates, and build relationships
Wor closely with project managers to understand and maintain focus on their analytical needs, including identifying critical metrics and PIs, and deliver actionable insights to relevant decision-maers
Proactively analyze data to answer ey questions from staeholders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and integration logic, selecting appropriate combination of methods and tools within defined technology stac to ensure optimal scalability and performance of the solution
Develop and maintain databases by acquiring data from primary and secondary sources, and build scripts that will mae our data evaluation process more flexible or scalable across data sets (1.) Suggest design solutions (2.) To participate and facilitate the walthrough'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
AWS experience highly desired Requirements * Bachelor's degree in a related field and 2 years' experience in Business Intelligence (BI) or Data Warehouses and 2 years' experience woring with SQL and Access. Four additional years of related experience will be considered in lieu of a Bachelor's degree. * 5 years experience in quantitative analysis and statistical modeling (regression, correlation, clustering, etc.).
4 year of experience consulting or experience in a similar field requiring client collaboration, presentation, and delivery.
3 years experience using analytics tools and languages R, Python, SAS, Oracle and SQL etc.
3 years experience combining data sets, extracting ey variables, and creating new variables to enhance modeling.
3 years experience performing basic ETL functions and understanding of data quality steps/measures.
US Citizen; no dual citizenship.
Minimum of a Secret Interim clearance to start (Day 1 requirement).
CompTIA Security+ certification required to start (Day 1 requirement). CDO is an Equal Opportunity Employer</t>
  </si>
  <si>
    <t>Cheroee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Cheroee Nation, CNTS is part of the Cheroee Nation Businesses family of companies. http://cheroee-cnts.com/Pages/home.aspx For more company information, visit our site at http://cheroeenationbusinesses.com/federalSolutions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silled data analyst to accurately analyze, interpret, and report complex military trauma data. ESSENTIAL DUTIES AND RESPONSIBILITIES Candidate will review data from multiple sources and determine relevant information to a given situation.
Candidate will draft, edit and disseminate written reports and status updates that are factual, timely and relatively error free.
Candidate will ensure the confidentiality, integrity, and availability of systems, networs, and data through the planning, analysis, development, implementation, maintenance, and enhancement of information systems, security programs, policies, procedures, and tools.
Candidate shall maintain information systems certification and accreditation documentation and manages the information assurance vulnerability assessment program.
Candidate will be responsible for developing and implementing security programs, policies and procedures to ensure the security, reliability and accessibility of information systems, networs and data.
Conducts system security audits and ris and vulnerability assessments.
Candidate will participate in networ and systems design, to ensure implementation of appropriate security policies and developing information security contingency plans and disaster recover procedures.
Candidate will manage information system accounts, networ rights, and access to information technology resources, to include NT server, worstation, and networ devices, using industry recognized tools and methodologies. SUPERVISORY/MANAGEMENT AUTHORITY
This position will not have supervisory authority. EDUCATION and/or EXPERIENCE Sills and Qualifications
BA/BS in Computer Engineering or Computer Science or related field.
2-6 years relevant wor experience in configuration management.
Security + Certification
NOWLEDGE, SILLS AND ABILITIES Hands-on experience performing software and documentation builds and releases; this position will be very hands on, willingness to roll up sleeves is essential.
Experience using and administering CM tools such as Subversion.
Hands-on experience assisting developers with development issues related to CM tool use (chec in/out, branching, and tagging).
Self-directed approach with high degree of initiative to investigate and resolve issues.
Prior experience woring for the military or military bacground preferred.
Wor will be performed in a climate controlled laboratory and office setting.
With 400 million in annual revenue, more than 3000 employees and nearly 1,000 federal projects for more than 60 government agencies in 26 countries, 50 states and 2 territories, Cheroee Nation Businesses (CNB) team of companies are well positioned to deliver the expertise needed to solve the worlds most pressing issues. Together, CNBs companies provide an array of services from applications and data services to cybersecurity and national defense for 12 of the 15 Cabinet departments. Why consider Cheroee Nation Businesses? The following lins can help you learn more about what we do and the many great reasons to join our team!
http://cheroeenationbusinesses.com/Pages/home.aspx
http://cheroeenationbusinesses.com/careers/Pages/home.aspx
http://cheroeenationbusinesses.com/federalSolutions/Pages/overview.aspx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lie more information about your EEO rights as an applicant under the law, please copy and paste the lins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for assistance. This email address is for accommodation requests only and cannot be used to inquire about the application process or status.
For Pay Transparency Non Discrimination provision, please copy and paste the following lin: Pay Transparency Nondiscrimination Provision; https://www.dol.gov/ofccp/pdf/pay-transp_%20English_formattedESQA508c.pdf
We maintain an Affirmative Action Plan for the purpose of proactively seeing employment and advancement for qualified protected veterans and individuals with disabilities. Upon request, we will schedule time to mae our Affirmative Action Plan accessible. If you are interested, please submit a written request with the email subject line: 2020 Request to View Affirmative Action Plan to the Compliance Administrator at This email box is not for resumes or follow up on job applications.</t>
  </si>
  <si>
    <t>(REMOTE) Sr. Ris Analyst (IT, IS and/or Data expertise)</t>
  </si>
  <si>
    <t>STRATEGIC STAFFING SOLUTIONS HAS AN OPENING!Strategic Staffing Solutions (S3) prides itself on being an international IT Staffing and Solutions Company with 29 years experience recruiting and managing exceptional IT and Business consultants for customers in the Financial, Energy, Public Sector and Retail Distribution industries. A privately held, financially strong, woman-owned company, S3 is a full service IT firm, with 24 major maret locations in the U.S!
If you meet the requirements described below, send resume and contact information to Nic Cavazos, Sr. IT Sourcing Specialist, ncavazos@strategicstaff.com for more details.
Title: Sr. Ris Analyst (IT, IS and/or Data expertise)
Location: Remote (based out of San Antonio, TX)
Type: W2
OVERVIEW
Can you give me your top three sills in the order of importance and include the number of years of experience for each sill?
‚Ä¢ Operational Ris Experience at least 4-5 years, Information Security, Information Technology, or Data Management at least 5 years, Ability to design and/or evaluate controls and test 3-5 years experience.
What are the three top technology tools that this resource must have nowledge using?
‚Ä¢ Any GRC Tools, Rally, Microsoft Products
What are the hours in which they will operate (Mon-Fri 8am-5pm)?
‚Ä¢ Time Frame listed
What are the responsibilities that this resource will have on a day to day basis?
‚Ä¢ Would be woring with First Line Security experts in discussing IT/IS or Data Management processes and procedures in terms of ensuring that appropriate controls are designed and operated. In addition wor would involve providing oversight on development of framewors, policies, and standards
‚Ä¢ Performing some monitoring of operations through evaluating ey ris measures.
‚Ä¢ Performing a leadership role in Second Line of Defense effective challenges and documenting findings and riss, performing ris assessments, preparing status reports, including developing appropriate ris reporting and RIs and Ris Appetite measures
 WE OFFER A REFERRAL FEE FOR ANYONE REFERRED &amp; HIRED WITH S3! 
Strategic Staffing Solutions (S3), based in Detroit, Michigan, prides itself on being an international, woman-owned, 260 million IT and Business Services Corporation. We are raned 16th among the largest staffing firms in the US by Staffing Industry Report and are one of five companies nationally certified as a Charter Partner with Staffing Industry Analysts. S3 provides IT consulting, customized project solutions, vendor management programs and executive search services to financial institutions, insurance, energy, oil/gas, telecommunication, government, retail and health care industries worldwide. We have more than 2,700 consultants and 31 offices in the US and Europe.S3 is also proud to be nationally recognized as both a Military Friendly and Military Spouse Friendly Employer.
As an S3 employee, youre eligible for a full benefits pacage which may include: Medical Insurance, Dental Insurance, Vision Insurance, 401() Plan, Vacation Pacage, Life &amp; Disability Insurance Plans, Flexible Spending Accounts, and Tuition Reimbursement.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and improve the communities where we live and wor through volunteering and charitable giving.
Strategic Staffing Solutions is an Equal Opportunity Employer
Job Requirements:</t>
  </si>
  <si>
    <t>Sr. Ris Analyst (IT, IS and/or Data expertise)</t>
  </si>
  <si>
    <t>STRATEGIC STAFFING SOLUTIONS HAS AN OPENING!
Strategic Staffing Solutions (S3) prides itself on being an international IT Staffing and Solutions Company with 29 years experience recruiting and managing exceptional IT and Business consultants for customers in the Financial, Energy, Public Sector and Retail Distribution industries. A privately held, financially strong, woman-owned company, S3 is a full service IT firm, with 24 major maret locations in the U.S!
If you meet the requirements described below, send resume and contact information to Nic Cavazos, Sr. IT Sourcing Specialist, ncavazos@strategicstaff.com for more details.
Title: Sr. Ris Analyst (IT, IS and/or Data expertise)
Location: Remote (based out of San Antonio, TX)
Type: W2
OVERVIEW
Can you give me your top three sills in the order of importance and include the number of years of experience for each sill? Operational Ris Experience at least 4-5 years, Information Security, Information Technology, or Data Management at least 5 years, Ability to design and/or evaluate controls and test 3-5 years experience.
What are the three top technology tools that this resource must have nowledge using?Any GRC Tools, Rally, Microsoft Products
What are the hours in which they will operate (Mon-Fri 8am-5pm)? Time Frame listed
What are the responsibilities that this resource will have on a day to day basis? Would be woring with First Line Security experts in discussing IT/IS or Data Management processes and procedures in terms of ensuring that appropriate controls are designed and operated. In addition wor would involve providing oversight on development of framewors, policies, and standards
Performing some monitoring of operations through evaluating ey ris measures.
Performing a leadership role in Second Line of Defense effective challenges and documenting findings and riss, performing ris assessments, preparing status reports, including developing appropriate ris reporting and RIs and Ris Appetite measures
 WE OFFER A REFERRAL FEE FOR ANYONE REFERRED &amp; HIRED WITH S3! 
Strategic Staffing Solutions (S3), based in Detroit, Michigan, prides itself on being an international, woman-owned, 260 million IT and Business Services Corporation. We are raned 16th among the largest staffing firms in the US by Staffing Industry Report and are one of five companies nationally certified as a Charter Partner with Staffing Industry Analysts. S3 provides IT consulting, customized project solutions, vendor management programs and executive search services to financial institutions, insurance, energy, oil/gas, telecommunication, government, retail and health care industries worldwide. We have more than 2,700 consultants and 31 offices in the US and Europe.S3 is also proud to be nationally recognized as both a Military Friendly and Military Spouse Friendly Employer.
As an S3 employee, youre eligible for a full benefits pacage which may include: Medical Insurance, Dental Insurance, Vision Insurance, 401() Plan, Vacation Pacage, Life &amp; Disability Insurance Plans, Flexible Spending Accounts, and Tuition Reimbursement.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and improve the communities where we live and wor through volunteering and charitable giving.
Strategic Staffing Solutions is an Equal Opportunity Employer</t>
  </si>
  <si>
    <t xml:space="preserve">76-122 </t>
  </si>
  <si>
    <t>Job Description
CACI has a full-time position for a silled Maintenance Data Systems Analyst team member to provide a full range of program support for a U.S. Navy customer located in San Diego, CA.
Duties and Responsibilities:
Specific responsibilities include supporting government senior managers in diverse information technology programs that are critical to mission accomplishment and support to the surface ship fleet.
Specific activities may include but are not limited to:
Serve as Maintenance Data Systems (MDS) contact for the Regional Maintenance Centers (RMCs) in addressing MDS related issues pertaining to maintenance planning/execution and logistics/supply functions
Serve as staff supply systems analyst and advocate to the RMCs for assigned functions in the MSE (MAT, MRQT, and Business Objects applications)
Perform MDS liaison to external partners, including PMO, USFF, PACFLT, COMNAVSURFLANT, COMNAVSURFPAC, SURFMEPP, CDA, DLA, PSNS, NAVSUP, and NSLC, for MDS initiatives
Facilitate and attend meetings and conferences in support of the Material nowledge Sharing Networ (Material SN)
Functional expertise in the surface ship maintenance and repair business processes and logistical support
Metrics development and support
Required Qualifications:
5+ years of recent Maintenance Data Systems experience
Bacground in U.S. Navy ship repair data systems
Current DOD secret security clearance is required to qualify
Ideal candidate would have the above qualifications and bacground supporting U.S. Navy ship repair/maintenance organizations and has Navy Maritime Maintenance Domain experience such as someone who has wored in one of the four Shipyards (Military or Civilian), and/or Regional Maintenance Centers.
Required nowledge and sills in the following areas:
The Maintenance Data Systems Analyst tass typically would include applying previous nowledge and experience in:
Navy/Defense Logistics Agency (DLA) Logistics and Supply Chain Management
Navy Maintenance Processes
Application Testing Cycles/Processes
Metrics Development and Analysis
Experience in providing senior management data and metrics for the monitoring of Memorandum of Agreements (MOAs) and Service Level Agreements (SLAs) between Navy Maintenance and related AIT support systems
Expert nowledge and ability to review Navy Supply processes and Maintenance IT capabilities to ensure compliance with regulations and directives
Experience assisting in the development and sustainment of business requirements for supporting IT systems development, testing, and deployment
Experience supporting IT system functional improvement roll-outs to various repair activities across the enterprise
Microsoft software use including Word, PowerPoint, and Excel (including use of pivot tables)
Desired Qualifications:
Experience interacting with senior-level government managers
Demonstrated ability to coordinate complex program and individual project issues
Bachelor's Degree in Information Systems, Business Administration, Management, Accounting, Finance, or related field
What We Can Offer You:
Weve been named a Best Place to Wor by the Washington Post
Our employees value the flexibility at CACI that allows them to balance quality wor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Job Location
US-San Diego-CA-SAN DIEGO
CACI employs a diverse range of talent to create an environment that fuels innovation and fosters continuous improvement and success. At CACI, you will have the opportunity to mae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</si>
  <si>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As we navigate through these unprecedented times, MCMs focus continues to be our commitment to our Consumers and Employees. Over the past couple of wees our teams have wored diligently to ensure wherever possible our employees were able to move to 100% remote wor and our Consumers were still supported.
MCM continues to hire in areas which aid in the support of our Consumers and Employees. We have also leveraged our digital capabilities to continue to provide a great recruiting experience. As an applicant, you may be ased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mae recommendations to improve the operational processes based on their analysis and may design strategies to implement those recommendations. The analyst will then coordinate with other staeholders to ensure the implementations meet the needs of the business. The primary area of focus for the data analyst is woring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staeholders to design and execute new strategies
Qualifications:
Required: Bachelor; Quantitative field</t>
  </si>
  <si>
    <t>UCSD Layoff from Career Appointment : Apply by 07/10/20 for consideration with preference for rehire. All layoff applicants should contact their Employment Advisor.
Special Selection Applicants : Apply by 07/20/20. Eligible Special Selection clients should contact their Disability Counselor for assistance.
DESCRIPTION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 direction for staff and interns for several studies. This individual will wor closely with the research team and co-investigators.
MINIMUM QUALIFICATIONS
A Bachelor's Degree in related area; and/or equivalent experience/training.
Three (3) years of related experience in statistical analysis of data in research studies, and computational tools and statistical programming languages.
Thorough nowledge of research function.
Proven sills associated with statistical analysis and systems programming.
Demonstrated sills in analysis and consultation.
Excellent sills to communicate complex information in a clear and concise manner both verbally and in writing.
Strong sills in project management.
Research sills at a level to evaluate alternate solutions and develop recommendations.
Proficient in R programming language.
PREFERRED QUALIFICATIONS
Master's Degree in biostatistics, statistics, or related area; and/or equivalent experience/training is preferred.
Experience with processing data from devices such as accelerometers, ActivPals, and device data.
Experience woring with big data.
Experience with cloud computing services (such as AWS cloud).
SPECIAL CONDITIONS
Employment is subject to a criminal bacground chec.</t>
  </si>
  <si>
    <t>Computer/IT HealthStream sees a Data Analyst II in San Diego, CA to evaluate client‚Äôs data to determine its suitability. Require MS + 2 or BS + 5 years experience. EOE
recblid 0z9lf6yfrn1vy909as4c03e6edfnc</t>
  </si>
  <si>
    <t>Cornerstone OnDemand, Blacboard</t>
  </si>
  <si>
    <t>Job Description
Job Title: Data Analyst
Location: San Diego, CA
Longterm Contract (W2)
Salary: DOE
Job Description:
Identifies, locates and extracts data from a variety of sources for use in reporting, analysis, and statistical modeling
Responsible for providing reporting, ad-hoc data and analytical support across operational areas of the business through a translation of complex analytics into concise and consumable reports
Tests, analyzes and problem solves data issues to ensure data integrity and provide technical support for end-users self-service BI tool.
Participates in analytical investigations aimed at answering specific business problems using data with an emphasis on recommending actionable solutions based on insights
Builds strong relationships with business partners and leaders to provide thought partnership on metrics and visualizations
Collaborates and provides support to multiple departments to ensure the business intelligence, analytics, and reporting needs are met with technology, architecture, processes, and tools
Develops and maintains automated reports for daily consumption using specific formatting and presentation guidelines
Documents data definition and report sources and for all reports
REQUIREMENTS:
0 to 2 years of experience in database mareting analysis including analytics, response analysis, ROI analysis, customer profiling or equivalent
SAP BI or equivalent BI tool expertise required
Experience with visualization tools such as Tableau preferred
Experience with database querying tools, languages and analytical platforms supporting database mareting, including SQL, required
Big data experience preferred</t>
  </si>
  <si>
    <t>Job Title: Data Analyst
Location: San Diego, CA
Duration: 6 Months
Job Description:
The Data Analyst will design and perform data testing and validation functions and contribute to the enhancement of policies, processes, and documentation for various types of data acquired or produced by the agency's modeling, forecasting, analysis, and mapping efforts.
The Data Analyst ensures the integrity, validity, and credibility of data flowing into and out of various spatial and non-spatial databases.
Roles &amp; Responsibilities:
This position is best suited for a data quality assurance/quality control professional with experience in data analytics and complex query development. We anticipate career development will occur while woring on the types of duties and responsibilities described below and through mentoring and close collaboration with agency executives. Examples of primary responsibilities include:
Analyze and validate regional economic, demographic, land use, and transportation data for use in operational, procedural, and policy decision-maing activities; interpret multi-disciplinary data demonstrating a thorough understanding of issues that could affect the validity and reliability of information.
Design, develop, and perform robust quality assurance testing and analysis of regional data; apply analytical and problem-solving sills to identify and report data anomalies, identify root cause patterns, and facilitate resolutions to issues.
Develop complex queries to examine existing or prospective datasets; develop and implement test approaches, automated tests, test environment requirements, and data strategies; identify riss and problem areas and recommend standards, policies, and procedures to correct deficiencies.
Create and maintain documentation related to data compliance, business rules, data flows, process flows, and reporting.
Coordinate the preparation of metrics and statistical reports, perform audits, and complete special studies; prepare spreadsheets, charts, and graphs to support information sharing.
Participate in the maintenance and documentation of comprehensive computerized databases in SQL Server, Excel, and Access formats.
Participate on inter-departmental and interagency teams assembled for various agency projects.
Prepare and present written, oral, and visual reports and recommendations to various teams and upper management.
Required Qualification:
The minimum education, training, and experience qualifications include a bachelor's degree with major course wor in computer science, management information systems, regional planning, geography, demography, economics, statistics, mathematics or a related field, and one to four years of professional quality assurance, data analysis, database, and programming experience.
nowledge of quality assurance and quality control practices used for validating data and ensuring data integrity, including statistical analysis and sampling techniques, preferably for demographic and economic data.
Experience with data analysis and research methodologies; nowledge of data acquisition and quality control methods used for gathering and compiling various types of information; nowledge of factors that contribute to the reliability and integrity of collected data.
Ability to understand, simplify, statistically analyze, and effectively interpret data and report problems through written and/or graphical formats in a highly complex and data-centric environment.
Experience analyzing, organizing, interpreting, and exploring data with the ability to Client patterns, meaningful relationships, anomalies, and trends.
Experience performing complex dataset queries, to include developing and maintaining various tests and data strategies for ris identification and highest quality data standards assurance.
Demonstrated computer software proficiency using the Microsoft Office Suite especially Excel and Access, SharePoint or other collaboration portal systems, SQL Server or other relational database management system; nowledge of database construction, management, and retrieval methods.
Programming experience in SQL, R, Python, Java, or other language.
Experience using Business Intelligence/Information Sharing software (Power BI, Tableau, etc.) to create reports and dashboards.
Experience participating in multi-disciplinary project teams and providing expertise regarding quality assurance and quality control practices.
Familiarity with formalized data governance processes and procedures.
Experience communicating highly technical information effectively, both orally and in writing; to a broad range of audiences; ability to prepare and deliver findings, presentations and recommendations regarding various analytical efforts to management, partner teams, and other audiences.
Excellent organizational sills and the ability to manage several concurrent projects at various stages of completion; ability to establish and maintain priorities and wor independently.
Required Experience:
Experience analyzing, organizing, interpreting, and exploring data with the ability to Client patterns, meaningful relationships, anomalies, and trends.
Experience performing complex dataset queries, to include developing and maintaining various tests and data strategies for ris identification and highest quality data standards assurance.
Demonstrated computer software proficiency using the Microsoft Office Suite especially Excel and Access, SharePoint or other collaboration portal systems, SQL Server or other relational database management system; nowledge of database construction, management, and retrieval methods.
Programming experience in SQL, R, Python, Java, or other language.
Experience using Business Intelligence/Information Sharing software (Power BI, Tableau, etc.) to create reports and dashboards.
4-5 years of experience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worforce solutions. With a firm grip on the entire spectrum of staffing solutions, we have placed more than 500,000 silled resources and delivered 15 million+ man-hours.
‚Äú22nd Century Technologies is an Equal Opportunity Employer" and ‚ÄúUS Citizens &amp; all other parties authorized to wor in the US are encouraged to apply."</t>
  </si>
  <si>
    <t>This position will remain open until filled.UCSD Layoff from Career Appointment: Apply by 03/11/2020 for consideration with preference for rehire. All layoff applicants should contact their Employment Advisor.Special Selection Applicants: Apply by 03/13/2020. Eligible Special Selection clients should contact their Disability Counselor for assistance.The effects of the COVID-19 pandemic have impacted UC San Diego Campus hiring. Our Campus will continue to recruit for essential positions and we as for your understanding and patience with our application process during this unprecedented time. For more information regarding steps we are taing to eep applicants and staff safe during this time, please clic here.DESCRIPTIONReporting to the Division Business Office (DBO), the Division of Biological Sciences (DoBS) Data and Financial Analyst will use sills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weeends may be required.QUALIFICATIONS*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mae recommendations.* Familiarity in projecting salary, benefits, and accruals, indirect costs with nowledge of payroll and personnel regulations including the impact of salaries, merits, range adjustments, social security cap and accompanied benefit costs and leaves where applicable.* Strong analytical and data modeling bacground. General nowledge in data collection and analysis techniques, statistics or social science research techniques. Solid nowledge of common computer application programs.* Strong sills in analyzing, researching and synthesizing large amounts of data for preparing sound and relevant proposals and analyses. Sill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sills with ability to analyze financial operating data to determine costs, remain within budget and ensure cost-effectiveness.* Proven nowledge of federal, state and private contract and grant regulations with the sill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Sill in writing procedures, guidelines and application documentation.* Ability to thin strategically and creatively, to anticipate Business and Financial trends and to transfer that thining into Divisional Business needs. nowledge of organizational principles and procedures involved in handling sensitive data.* Exceptional interpersonal and verbal and written communication sills.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decision-maing sills to continually prioritize between long and short term needs, competing demands and constant requests for priority changes from a variety of sources, eep trac of ongoing projects and tass simultaneously, and meet multiple concurrent deadlines.PREFERRED QUALIFICATIONS* nowledge of financial, admissions, enrollment, academic personnel, human resources, space and contracts and grant awards data.SPECIAL CONDITIONS* Job offer is contingent upon a satisfactory clearance based on bacground chec results.Apply NowThe University of California is an Equal Opportunity/Affirmative Action Employer. All qualified applicants will receive consideration for employment without regard to race, color, religion, sex, national origin, disability, age, protected veteran status, gender identity or sexual orientation. For the complete University of California nondiscrimination and affirmative action policy see: http://www-hr.ucsd.edu/saa/nondiscr.htmlUC San Diego is a smoe and tobacco free environment. Please visit smoefree.ucsd.edu for more information.</t>
  </si>
  <si>
    <t>UCSD Layoff from Career Appointment: Apply by 07/10/20 for
consideration with preference for rehire. All layoff applicants should
contact their Employment Advisor.
Special Selection Applicants: Apply by 07/20/20. Eligible Special
Selection clients should contact their Disability Counselor for
assistance.
DESCRIPTION
===========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 direction
for staff and interns for several studies. This individual will wor
closely with the research team and co-investigators.
MINIMUM QUALIFICATIONS
======================
A Bachelor's Degree in related area; and/or equivalent
experience/training.
Three (3) years of related experience in statistical analysis of
data in research studies, and computational tools and statistical
programming languages.
Thorough nowledge of research function.
Proven sills associated with statistical analysis and systems
programming.
Demonstrated sills in analysis and consultation.
Excellent sills to communicate complex information in a clear and
concise manner both verbally and in writing.
Strong sills in project management.
Research sills at a level to evaluate alternate solutions and
develop recommendations.
Proficient in R programming language.
PREFERRED QUALIFICATIONS
========================
Master's Degree in biostatistics, statistics, or related area;
and/or equivalent experience/training is preferred.
Experience with processing data from devices such as
accelerometers, ActivPals, and device data.
Experience woring with big data.
Experience with cloud computing services (such as AWS cloud).
SPECIAL CONDITIONS
==================
Employment is subject to a criminal bacground chec.</t>
  </si>
  <si>
    <t>Job Description Summary
Job Description
We are seeing an experienced data analyst to help drive innovation and mae an impact within the world of health. The Data Analyst 3 functions as an integrator between business needs and technology solutions, helping to create technology solutions to meet business needs. The Data Analyst 3 maes complex information and data sets understandable through rich visual formats that are insightful and actionable. You'll be woring to solve complex healthcare problems using large datasets and an array of advanced data analytics tools. Every day you'll be woring alongside energizing product teams that are eager to wor with you to solve our customers' most pressing problems.
The Data Analyst 3 resides within the Software Technology Solutions, Analytic Services department. Technology Solutions is a software development organization within BD responsible for delivering analytics and surveillance solutions that help hospitals tae care of their patients. Capabilities lie advanced analytics, user experience design, data science, test automation, project/portfolio management, lean-agile software development practices, and automated software development metrics are critical to our success. Software Technology Solutions provides data products and solutions to our customers using in-depth detailed medical device and hospital data to improve the safety and experiences for all patients.
Own an analytics project from start to end including relationship building, requirements gathering, solution designing, collaborating, communicating, documenting, and presenting outcomes.
Based on others' or your own design, develop, tune, test, store, label, and document code.
Drive details of how the solution meets the needs including writing test plans, organizing test execution, executing testing, and supporting solutions in production.
Drive insight by designing professional visualizations with logical and meaningful data flow.
Build data visualizations with a strong understanding of the appropriate chart types to use to highlight patterns in the data for unstructured and structured data sets
Create and drive solutions that lead to greater efficiency for the Analytic Services team and our customers.
Minimum Requirements:
Must have a Bachelor's degree in Computer Science, Business or a quantitative field.
Must have a minimum of six years of experience in exploratory data analysis using Excel, Python and/or R.
Must have a minimum of two years of experience with Python for data manipulation, program development, deployment, and support. Ability to write functions, object oriented code, and leverage automated testing tools such as pytest.
Must have a minimum of two years of experience with data visualization tools such as ggplot2 or Matplotlib.
Must have a minimum of four years of SQL coding. Can do complex joins and understands architectural principles.
Must have nowledge of introductory statistics.
Ability to wor independently, manage small engagements or parts of large engagements.
Must be a trustworthy business partner who actively communicates and collaborates with team members and customers.
Must be a sticler for accuracy and quality.
Strong oral and written communication sills, including presentation sills (MS Visio, MS PowerPoint).
Strong problem solving and troubleshooting sills with the ability to exercise creativity and mature judgment.
Strong business acumen.
Strong interpersonal and communication sills (both written and oral) including the ability to communicate technical/statistical concepts to a non-technical audience.
Strong candidates are creative, detail-oriented, innovative, and have intellectual curiosity.
#LI-TECH
Primary Wor Location
USA CA - San Diego TC Bldg C&amp;D
Additional Locations
Wor Shift
NA (United States of America)</t>
  </si>
  <si>
    <t>BD (Becton, Dicinson and Company)
4.0</t>
  </si>
  <si>
    <t>Client Solution Architects
CSA is a Federal Contractor and an Equal Opportunity/Affirmative Action Employer of Females/Minorities/Veterans/Individuals with Disabilities. All qualified applicants will receive consideration for employment without regard to race, color, religion, sex, sexual orientation, gender identity or national origin.
remote Mid Atlantic - Program Management Contingent
CSA is seeing a Data Analyst to join our team. This position is contingent upon award.
Duties and responsibilites are but not limited to the following:
Assesses complex data systems and programs in support of ad-hoc and standing management or customer requests.
Creates programs, methodologies, and files for analyzing and presenting data.
Examines data quality, applications, and functions.
Produces output and sustains operation.
Researches new data sources and analytical tools.
Contributes to new product development and improvement in product delivery and presentation.
Develops awareness of and familiarity with issues and events affecting organization, department, and/or customer.
Uses and supports database applications and analytical tools.
Uses timely and appropriate participation of users/customers in data collection and query systems.
Provides accurate and appropriate interpretation of data, applying nowledge to evaluation, analysis, and interpretation of data.
Develops appropriate methodologies for collecting, analyzing, and presenting data products.
Develops useful and insightful information from a variety of data sources.
Wors with management and/or customers to develop and understand product specifications.
Communicates regularly and effectively with team members and management, and communicates results effectively to management and/or customers.
Delivers data products in report/presentation format, or verbally, to management and/or customer specifications and timelines.
Points out system or process problems when noticed and engages the team in problem solving.
Facilitates satisfactory communication and resolution of problems.
Required Qualifications
5 years of relevant experience; DoD preferred
B.S., Computer Science or related field; can be substituted with 4 years relevant experience
Ability to obtain a DoD Secret clearance
Applicants may need to meet eligibility requirements for access to classified information; an active United States Department of Defense security clearance or the ability to obtain one may be required for this role.
CSA Rocs! We are a rapidly growing consulting firm recognized for being one of America's Fastest Growing Companies on the Inc. 5000 list for a record 7 years in a row, averaging an 81% increase in revenues for each of the past three years. So how do we do it? It's no secret, we owe the past 15 years of our success to our outstanding and ambitious team members. To support our hard woring team, we offer an environment focused on learning and growth, an awesome benefits pacage, and opportunities to build a long and successful career.
We are constantly on the hunt for talented, forward-thining problem solvers with an energetic attitude and a strong wor ethic to join our elite team of CSAers.
Be a part of CSA... do great things!PI121230637</t>
  </si>
  <si>
    <t>Department
Bioengineering
Location
San Diego, CA
Job Type
Full Time
ID #
1234624
Cue Health Inc. is seeing to hire a full-time Data Analyst with expertise in data management and analysis.
Responsibilities:
Compile data in designated format
Analyze data and generate summary reports
Exercise considerable judgment and tae initiative required to resolve problems and mae recommendations
Document experimental data, present data, conclusions, and interpretations
Requirements:
BS degree in Biology, Molecular Biology, Biochemistry, or related field - Great opportunity for a recent graduate (preferred)
2+ years of relative wor in bio-production and analytical biochemistry
nowledge of GMP and GDP lab practices
Proficient in analytical and critical thining
Proficient in Microsoft and Google applications
Candidate will adhere to established protocols and good laboratory practices while meeting expected daily and weely deliverables
Excellent written and verbal communication sills
Self-motivated to lead projects while woring effectively in a team
Recommended but not Required:
Experience with JMP
Experience in mammalian and bacterial cell culture and transfection
Trac record with antibody expression and protein engineering
IVD experience is a plus
Analytical biochemistry for QA/QC of proteins
Physical Requirements:
Remaining in a stationary position, often standing or sitting for prolonged period of time
Adjusting, moving or lifting objects up to 25 pounds
Repeating motions that may include the wrists, hands
and/or fingers
Operating machinery and/or power tools
As part of Cue, you will:
Benefit the organization through use of your expertise in data management and analysis
Where you‚Äôll wor
You will wor in a modern open office located in Sorrento Valley in San Diego, CA, with a lot of natural light. As an early employee your contribution will set the pace and have an impact in Cue‚Äôs future. Your wor and ideas will be valued and respected, and we hope you will find enjoyment woring with a great team on such an innovative device.
Pers within Cue culture
Unlimited snacs
Competitive salary
Stoc options
Robust Health/Dental/Vision benefits, including optional HSA</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</si>
  <si>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ngxFtVtLGv</t>
  </si>
  <si>
    <t>As we navigate through these unprecedented times, MCM‚Äôs focus continues to be our commitment to our Consumers and Employees. Over the past couple of wees our teams have wored diligently to ensure wherever possible our employees were able to move to 100% remote wor and our Consumers were still supported.
MCM continues to hire in areas which aid in the support of our Consumers and Employees. We have also leveraged our digital capabilities to continue to provide a great recruiting experience. As an applicant, you may be ased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mae recommendations to improve the operational processes based on their analysis and may design strategies to implement those recommendations. The analyst will then coordinate with other staeholders to ensure the implementations meet the needs of the business. The primary area of focus for the data analyst is woring with data related to Encore Advantage‚Äôs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staeholders to design and execute new strategies
Qualifications:
Required: Bachelor; Quantitative field</t>
  </si>
  <si>
    <t>The VerityStream Data Analyst will coordinate, plan and transfer data from client data sources to company software products using programming, analysis, and technical tools. The Data Analyst assist clients with software installs and upgrades to ensure a smooth transition.ESSENTIAL DUTIES OR RESPONSIBILITIES:* Using appropriate programming and technical tools, the Data Analyst evaluates client's data to determine its suitability for transfer into VerityStream's proprietary software systems.* Wors with multiple VerityStream departments as necessary to ensure the successful execution of data transfer and software implementation projects to provide a positive experience for clients.* Perform complex data imports from various database systems into Microsoft SQL Server.* Merge data from one SQL Server database to another SQL Server database.* Perform Enterprise data consolidation.Job SpecificationsJOB SPECIFICATIONS:NOWLEDGE/EDUCATION AND EXPERIENCE REQUIRED:* Bachelor's degree in Computer Science, Information Systems, or related discipline.* 2-4 years of experience with data extraction and transformation tools - Microsoft SQL Server 2008R2/2012/2014 required; Visual FoxPro, and/or Oracle 8i/10g desirable.SILLS REQUIRED:* Must be well versed in the following operating systems: Windows 7, 8.1, and 10. Windows Server 2003, 2008, 2012, and 2016.* Intermediate sills with creating .BAT files for execution.* Basic networing sills, including TCP IP, FTP, SFTP, HTTP, HTTPS, Telnet, Netstat, SMPT, SMB, etc.* Intermediate experience with Microsoft SQL Server 2008 R2, 2012, 2014, and 2016 and basic administration sills.* Responsible for writing complex T-SQL statements to extract, transform and load data.* Ability to write, analyze, and develop SQL code.* Responsible for developing improved data migration processes using SQL Server Integration Services.* Perform time-sensitive data migrations both during and outside of regular business hours.* Wor closely with and communicate effectively with clients, peers, and management teams.* Communicates any issues/concerns regarding contractual obligations related to data transfer services to the Implementation Specialist.* Wors with clients during the implementation of all VerityStream software products, including troubleshooting as necessary.* Requires excellent customer service sills and has the ability to communicate effectively in both written and verbal media.* A fundamental understanding of relational database theory and set-based logic.* Excellent time-management, organization, prioritization, and the ability to adapt to rapidly changing technical projects.ABILITIES REQUIRED:* Able to wor cooperatively in a team environment.* Ability to learn and adapt to new technologies rapidly.* Able to demonstrate excellent time-management, prioritization, attention to detail and organization sills.* Extensive computer usage and use of the phone.* Train new team members.HealthStream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t>
  </si>
  <si>
    <t>Job Description
The Customer Engineering Operations team in San Diego is devoted to the support of our internal Engineering personnel as well as our External Customers. This position will be based in San Diego and woring in the Customer Engineering Operations team supporting all data analysis activities. Candidate will be responsible for woring with a number of different systems to trac, report, data mine, and ascertain critical business trends and perform necessary analysis as needed for NRE and non-NRE headcount, budget, third party and IoT business activities. This individual will wor via email and telephone with the Ops teams across several countries and must have good writing and verbal sills. Use of multiple business intelligence tools to trac and assemble reports for end users. Creation and development of Reports/Dashboards and carrying out statistical analysis and trend analysis of data. Creation of annual billing reports per agreements as needed. Close partnership with the San Diego Ops team for the creation of Salesforce Projects as needed and to capture customer support efforts. Woring with IT to troubleshoot day to day end user issues with reporting tools (Salesforce/Qliview). Candidate will use Excel and Powerpoint sills and should be highly detail oriented.
Minimum Qualifications:
Bachelor's in Electrical Engineering or Computer Science nowledge of ThoughtSpot and Qliview tools Expert level nowledge in MS Office, including mastry in Excel (current versions) and MS Powerpoint Proven experience woring with Big Data and able to provide customized BI solutions Experience woring with data analysis, including driving needs gathering, documentation creation and reporting Salesforce Dashboards and Reporting expertise Salesforce Dashboards and Reporting expertiseSalesforce Dashboards and Reporting expertise
Preferred Qualifications:
MBA with Engineering or Computer Science Degree (MSEE, MSCS, BSEE) -Experience in creating Statement of Wor for Engineering Projects -nowledge of Salesforce
Education:
Strongly preferred: Bachelor's, Computer Science and/or Electrical Engineering
Preferred: Master's, Business Administration and/or Computer Science and/or Electrical Engineering
Duration: 12 months+</t>
  </si>
  <si>
    <t>Axos Ban
3.4</t>
  </si>
  <si>
    <t>Business Data Analyst (SQL Tableau) Category IT- Infrastructure Posted 07072020 San Diego, California Contract To Hire Description Job Title Business Data Analyst (SQL Tableau expertise) W2 contract to hire About the Opportunity A well respected San Diego healthcare organization is looing to bring on a SQL Data Analyst on a contract to hire basis. The ideal candidate will have a passion for data analytics and an excellent trac record of analyzing and manipulating data to provide tangible insights. This is a high-profile position that will be interacting with and presenting findings to top level management, outstanding communication is a must! This is a great chance to join an industry leader and contribute to their long-term success. If this aligns with your career goals and you're qualified and interested don't hesitate to apply! Responsibilities Provide in depth data analysis and communicate findings clearly to management Produce actionable data reporting using SQL Tableau to contribute to business decision maing Wor closely with staeholders across multiple divisions to determine reporting and data analytics needs Present business relevant findings to executive team on a monthly and ad hoc basis to facilitate ongoing business strategy Qualifications Must have the ability to analyze data and be willing to present and clearly communicate finding to the executive team. Woring nowledge of SQL. Experience with reporting tools such as SSRS andor Tableau Ability to effectively participate in various activities and to interact with other departments and staff effectively. Demonstrated organizational, analytical and problem solving sills ability to meet rapidly changing deadlines Detail oriented, able to follow directions quicly and efficiently, possesses a good attitude about operational or functional change. Excellent written and verbal communication sills. Interested in learning more? Please don't hesitate to give us a call at 858-242-5611 or visit our website www.sayvasolutions.com for more information, or follow our LinedIn page for updates here httpswww.linedin.comcompanysayva-solutions . If you are already woring with a Sayva team member, contact them directly and they will be happy to discuss this opportunity in more detail. Also feel free to contact me directly at joesayvasolutions.com About Sayva Sayva Technology provides consulting, contract to hire, and direct hire recruiting to support project and full-time placement needs. Our decades of combined industry experience has fostered a vast networ and emphasis on efficiency, responsiveness, and quality results. LI-JH1</t>
  </si>
  <si>
    <t>Description
Responsible to provide support to end users of Salesforce at the Roc Church. This position requires very good functional business and systems analysis along with several years of experience administering a Salesforce implementation and development. Experience as an Salesforce administrator and/or developer with good nowledge on Salesforce architecture that clearly understands the best practices to be followed in Salesforce configuration and development. Strong project management experience to lead small to medium sized projects involving Salesforceare needed in order to have a good understanding of Salesforce implementation and customizations.
Theanalyst will consult with business management to assess, analyze, recommend, and implement business improvements and initiatives using Salesforce in order to :
Use simple techniques to define as-is and to-be process and data flows and solutions, to Business users and other IT team members.
Coordinate and lead small and medium sized IT projects &amp; application enhancements, involving multiple departments and geographic regionsthroughout the software development life cycle.
The individual should define requirements gathering and analysis, solution design, testing, implementation and support.
Ensure business requirements are clearly defined, verifiable and scalable.
Create reports or templates based on the enterprise reporting needs.
Education and experience
Bachelor's Preferred
Salesforce Certified Advanced Administrator certification required
Salesforce Certified Platform App Builder
Salesforce Certified Sale Cloud Consultant or Salesforce Certified Service Cloud Consultant certification strongly preferred.
Organizational and Spiritual Requirements
Demonstrate Christ-centered behavior at all times by treating people with dignity, respect, compassion and integrity.
Utilize the principles of Matthew 18 and Ephesians 4:15 to resolve differences of opinion with others.
Successful completion of a thorough pre-employment references and bacground checs, which include: social security verification, Local, State &amp;
Federal criminal conviction records search, national security database, and sex offender registry.
Attendance at all mandatory meetings and events. This includes serving at Good Friday, Easter and Christmas services as well as the annual volunteer appreciation event.
Member of the Roc Church (Compete Roc Church LIFE class).
Regular involvement in Roc Church activities, ministries and events.
Tithe 10% to the Roc Church.
Signed acnowledgment of the Roc's Statement of Faith.
Ability to interpret and adhere to the Roc's policies, procedures and employee handboo.
Be self-motivated and goal oriented, use good judgment, and be flexible and innovative.
Professional attitude and demeanor.
Physical Requirements
Reasonable accommodations may be made to enable individuals with disabilities to perform these essential functions. Must be able to wor independently, communicate effectively, and lift up to 50lbs (with or without assistance). This position also may require long periods of sitting, standing, waling, and hand/eye coordination for eyboard data entry and viewing data on a computer monitor. External and internal applicants, as well as position incumbents who are or become disabled, as defined under the American with Disabilities Act, must be able to perform the Essential Job Functions either unaided or with assistance of a "reasonable accommodation", if such is determined, on a case-by-case basis.
Job Posted by ApplicantPro</t>
  </si>
  <si>
    <t>The Roc Church
5.0</t>
  </si>
  <si>
    <t>Fleet Optimization Data Analyst (Solar + Storage)
Tracing Code
347-109
Job Description
About Stem
Stem is the global leader in AI-driven energy storage. With more than 800 systems on-line or being installed in 75 jurisdictions across six states and three countries, and a groundbreaing contract with Southern California Edison to deliver 85MW of grid stabilizing capacity and customer-sited energy storage, Stem has more experience installing and operating advanced energy storage systems than every other provider combined.
By pairing energy storage with Artificial Intelligence (AI), Stem helps building operators and energy managers lower energy costs automatically while supporting a modernized, sustainable electric grid. Stem‚Äôs Athena, the first AI for energy storage, lets you buy electricity when it‚Äôs affordable and use it later when it‚Äôs suddenly more expensive. Athena lins facilities into a powerful networ that can instantly form virtual power plants that allow you to earn demand response revenue and participate in other grid modernization opportunities as soon as they arise.
With Stem‚Äôs energy services agreement, customers receive guaranteed savings immediately without having to pay anything upfront. Stem manages the installation, operation, remote monitoring and maintenance. Systems are designed for safe, seamless integration into a facility.
Headquartered in Millbrae, California, Stem is funded by a consortium of leading investors including the Ontario Teachers‚Äô Pension Plan, Activate Capital, Temese, Iberdrola, GE Ventures, Constellation Technology Ventures, Angeleno Group, RWE, Total Energy Ventures, Mithril, and Mitsui &amp; Co., Ltd. The breadth and depth of Stem‚Äôs resources and capabilities are unmatched in the industry.
Stem, Inc. is an equal opportunity employer committed to diversity in the worplace and does not discriminate against any employee or applicant for employment because of race, color, sex, pregnancy, religion, national origin, ethnicity, citizenship, sexual orientation, gender identity, age, marital status, disability, genetic information, military status, protected veteran status or any other factor protected by applicable federal, state or local laws. Stem, Inc. complies with all applicable state, federal and local laws, regulations and ordinances prohibiting discrimination in places where we operate.
Job Description
Looing for a Fleet Optimization Analyst to join and support our Networ Operations Center (NOC) team. As a Fleet Optimization Analyst, you will have the opportunity to wor with a stellar team building bleeding edge technologies in Artificial Intelligence, IOT Networing and Energy Storage to revolutionize the grid. An ideal candidate loves mining, analyzing, and utilizing data to influence real business outcomes.
How you will help us achieve our mission:
Mine and analyze data from relational databases to drive fleet optimization and improvement of product development and business strategies.
Create and automate the generation of reports and dashboards that provide visibility into the status of ey performance metrics.
Wor with staeholders throughout the organization to identify opportunities for leveraging company data to drive business solutions.
Develop custom data models and algorithms to apply to data sets.
Use predictive modeling to increase and optimize product performance, revenue generation, and other business outcomes.
Coordinate with different functional teams to implement models and monitor outcomes.
Develop processes and tools to monitor and analyze model performance and data accuracy.
Required Sills
BS or MS in Applied Mathematics, Computer Science, Engineering or related field
2+ years of experience in data analytics, data cleaning, building user friendly dashboards, and insight generation
nowledge and practical experience using statistical techniques and methods, including regression, properties of distributions, statistical tests, and proper usage.
Proven history of finding valuable insights from large, complex sets of data
Excellent written and verbal communication sills for coordinating across teams.
Aptitude to quicly learn new systems/technical applications.
Self-motivated, detail-oriented personality, demanding high quality performance from self and colleagues
Proficient with distributed data/computing tools, such as Map/Reduce, Hadoop, Hive, Spar, AWS Athena, MySQL, etc.
Proficient in using statistical computer languages (R, Python, etc.) to manipulate data
Experience visualizing/presenting data for staeholders using: Tableau, JMP, plotly, ggplot, etc.
Required Experience
Experience woring with Renewable Energy or the Utility Industry.
Familiarity with Atlassian Suite (i.e. JIRA, Confluence, Bitbucet)
Relevant experience analyzing fleet or asset performance.
Job Location
Millbrae, California, United States
Position Type
Full-Time/Regular
Apply
Share
LinedIn
Faceboo
Twitter
Email
AddThis
Return To Job Listings</t>
  </si>
  <si>
    <t>What you‚Äôll be doing:
The Data Analyst uses advanced data analysis expertise to guide the Behavioral Sciences team across a wide range of data and reporting projects such as customer experience, retention and post-maret surveillance studies. The person in this role will co-design processes and structures to enhance data flow between bac end systems in collaboration with the Business Intelligence team. The Data Analyst handles quantitative and qualitative datasets for analyses and synthesis. The person in this role needs experience a) writing efficient SQL queries b) using Qualtrics software, and c) designing statistical analyses plans for the generation of behavioral insights.
Who we are:
Here at Tandem, Diabetes is all we do and we are dedicated to maing the lives of people with diabetes better and better, through relentless innovation. ‚ÄúIn Tandem‚Äù means together, and we strive to embody that in every aspect of our business. We believe that woring in tandem, not in isolation, is the best way to continually exceed expectations.
We‚Äôve have been named one of the fastest growing insulin pump companies in the U.S! Why? Designed, assembled and supported from our San Diego, CA headquarters, Tandem has created the simple-to-use t:slim X2 Insulin Pump, which is the smallest pump available, the only color touch-screen insulin pump capable of remote feature updates, and the first CGM-enabled pump approved to let users mae treatment decisions without pricing their finger.
Read more about our company&amp; culture here:https://www.tandemdiabetes.com/careers/life-at-tandem and see what our customers are saying here:#tsliminthewild
What you need for this position:
PRIMARY DUTIES&amp; RESPONSIBILITIES:
Writes SQL queries to extract data for publications and research projects.
Creates dashboards and reports using software such as Power B.I. and Qualtrics that require use of Tandem‚Äôs Enterprise Data Warehouse.
Sets up Qualtrics surveys so that data can be automatically consumed in the Enterprise Data Warehouse with no manual post-processing.
Serves as the primary liaison between Behavioral Sciences and Business Intelligence team.
Teaches other members of the team and other Behavioral Sciences staeholders technical sills for use of various software tools.
Performs data and statistical analyses for publications and research projects.
Assists in the writing of original research for peer reviewed publications (e.g. research journals and conference posters) as needed.
Taes a supporting role in establishing the strategic direction of Tandem product offerings within diabetes and in pipeline therapeutic areas.
Supports and/or initiates innovative use of data to support senior management and Tandem initiatives.
Initiates research in measuring the effectiveness of behavioral sciences projects.
Provides extra support as needed to the organization on all end to end research projects.
Attends industry business, clinical and technical conferences.
Ensures compliance with company policies, including Privacy/HIPAA, and other legal and regulatory requirements.
Other responsibilities as assigned.
nowledge, sills&amp; abilities:
Advanced SQL nowledge.
Experience cleaning and analyzing real-world data.
Advanced statistical analysis sills (both qualitative and quantitative) required.
Experience using social statistics (i.e. ANOVA, MANOVA, Repeated Measures, Multiple Regression).
Experience using data analysis software such as R, Python, SPSS, SAS, or another statistical software highly preferred.
Strong T-SQL sills including proven ability to read, write and debug complex SQL queries.
Experience with Microsoft Power BI preferred.
Experience with OLTP data sources (MS Dynamics AX&amp; CRM preferred).
Ability to explain numeric data in a clear, concise, written and verbal format.
Advanced technical sills in utilizing, integrating, analyzing large databases that originate from multiple database sources.
Ability to wor in a‚Äúhigh growth‚Äù environment.
Able to assert own ideas and persuade others through effectively consolidating, evaluating, and presenting relevant information.
Able to exhibit Tandem required values and behaviors to serve as an effective team member.
Able to use RACI matrix and other role clarity tools as needed across projects.
Adept at seeing change as an opportunity to improve business performance and campaigning for it when necessary.
Strong written presentation sills.
Highly organized, process-oriented, and thorough.
Ability to effectively and efficiently manage/assist multiple projects and tass and be flexible when presented with unexpected change.
nowledge and implementation of ethical behavior when handling, managing, and using statistical methods to analyze data.
Ability to produce novel and innovative research ideas that can be used to help guide internal company decisions and/or be published to highlight benefit of Tandem customer experience.
Minimum certifications/educational level:
Master‚Äôs degree in a data analytics field, experimental psychology, or a related field or equivalent combination of education and applicable job experience.
Minimum experience:
Experience using Qualtrics, SQL, Power BI, and Microsoft Office Suite is required.
Experience woring within medical device, medical diagnostics, biotechnology, or pharmaceuticals industry is preferred.
Experience in healthcare is a strong plus.
JOB SCOPE:
Understands professional concepts of area of specialization and uses them to creatively resolve issues.
Wors on problems of varied scope where analysis of situations or data requires a review of a variety of factors.
Normally receives general instructions on routine wor, requires instructions only on new projects or assignments.
Customarily and regularly exercises discretion and independent judgment.
What‚Äôs in it for you?
We‚Äôve got you covered. We offer a robust benefits pacage to support your health and your family. From medical, dental, and vision, to flexible spending accounts for both health and dependent care‚Äì Tandem‚Äôs got you covered!
Stay well with us. Enjoy the outdoors during your worday by biing, running, or waling on one of our nearby trails. Or chec out our offsite gym, which boasts luxurious amenities including specialty fitness classes and state-of-the-art equipment.
Invest in your career. Tandem offers all employees access to training and development programs and courses to help eep your career and sillset updated, not outdated.
Live your life. Relax with 20 days of paid time off and celebrate 10 paid holidays in your first year. Save for your future with a company-provided 401() plan. Loo forward to saving money on ticets to the San Diego Zoo, movies, restaurants, and so much more with our exclusive employee discount program.
Celebrate in Tandem. Join in monthly employee get-togethers, tacos for Cinco de Mayo, corned beef for St. Patric‚Äôs Day, costume-contest for Halloween, and the annual JDRF wal.</t>
  </si>
  <si>
    <t>Position Summary:
Position supports products and data entry of master data from inception through end-of-life. Responsible for auditing all relevant information related to part number creation from disparate departments, ensuring the business process and system requirement impacts are met. This role will audit the data against the matrixes defined for entry into SAP and various Illumina systems as defined by business process. Required to perform day-to-day data management activities with master data, including support for data remediation projects. Tass also include processing of Engineering Records, auditing, reviewing and finalizing implementation plans, BOM creation and other product documentation. Additionally, this position will support the identification, proposal, and engagement in system and process improvements related to material master data and configuration management processes.
Responsibilities:
Follow policies and procedures related to quality and master data management to ensure conformance to all requirements.
Provide Data Steward Services in SAP along with data quality remediation.
Support coordination of efforts among the data owners to deliver their data so that material and material meta data can be created in a timely fashion.
Responsible for the accuracy of system data through process evaluation and conducting regular audits.
Identify and implement corrective measures for data or process errors based on audit results and process evaluations.
Ensure thorough, complete, and timely communication with all necessary departments to verify completion of commitments, notify all parties of any potential slippage issues, and provide updates on timelines and responsibilities.
Participate on teams with primary responsibility to improve material master data quality and configuration management processes.
Reinforce a data stewardship mindset across the immediate team and with other personnel woring with quality and material master data.
Review incoming Engineering Records, prioritize appropriately and process per established procedures.
Understand complex BOM structures and how BOMs should be structured for maximum effectiveness in PLM and ERP. Understand implications of PLM/ERP changes to downstream cross functional areas and systems. Perform complex where used BOM analysis to identify impact of change.
Wor with Subject Matter Experts (SMEs) to ensure that Engineering Records have all required information, such as justification for change, supporting documentation, and disposition plan.
Incorporate bill of material (BOM) and document redlines into final released versions.
Trac changes throughout the change control process to ensure accurate completion of implementation activities and facilitate the resolution of any issues preventing completion.
All listed tass and responsibilities are deemed as essential functions to this position; however, business conditions may require reasonable accommodations for additional tas and responsibilities.
Requirements:
Detail oriented, proactive, wors independently, wors well with others.
Flexible, able to adapt quicly to change
Technical bacground in a manufacturing environment ‚Äì preferably in life science or medical device
Good communication sills both oral and written.
Engineering record processing experience.
Experience woring with teams across multiple functions
Good woring nowledge of ERP/MRP systems (SAP preferred)
High degree of initiative and ownership, as well as a proven history of delivering results while woring with several different departments in a fast-paced environment.
ISO 13485 and 21 CFR 820 nowledge.
Proficient in use of Microsoft Office products, intermediate to advanced Excel abilities preferred.
Education:
Bachelor‚Äôs Degree in related field preferred
3+ years of related experience
Illumina believes that everyone has the ability to mae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accommodation to complete the application or interview process, please contact accommodations@illumina.com. To learn more, visit: https://www.dol.gov/ofccp/regs/compliance/posters/pdf/eeopost.pdf</t>
  </si>
  <si>
    <t>Salary:
Published Job Title:
Administrative Assistant / Data Analyst Supporting the DEA
Requisition::
20-318
Worsite::
DEA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Analyst/Driver Messenger. In this role, you will be supporting the overall mission of the Drug Enforcement Administration (DEA).
Responsibilities
Receives, gathers, and organizes information from multiple sources.
Ensures completeness of received information and reconciles inconsistencies.
Accurately enters required data into one or more databases, documents, or spreadsheets.
Establishes and maintains physical files.
eeps trac of case file status in order to ensure compliance with established deadlines.
Coordinates requests for additional information as needed.
Selects relevant information form a variety of sources in order to prepare documents, reports, summaries, and replies to inquiries, ensuring accuracy and proper format of the information provided.
Provides accurate and timely status updates.
May be required to occasionally perform driver and messenger activities. This can include operation of Government vehicles or Contractor vehicles in performance of contract requirements and seized conveyances in the custody of the Government.
Delivers messages, documents, pacages, and mail to business concerns or Government offices. Can also include delivery of seized assets (including high value and confidential) in accordance with approved Government requirements.
Maintains logs for received and delivered items.
Performs other duties as assigned.
Requirements::
Requirements
High School diploma or GED, Undergraduate degree preferred
Possess a valid driver's license and have a safe driving record
Ability to grasp and understand the organization and functions of the customer
Meticulous data entry sills
Excellent communication sills; oral and written
Competence to review, interpret, and evaluate complex legal and non-legal documents
Attention to detail and the ability to read and follow directions is extremely important
Strong organizational and prioritization sills
Experience with the Microsoft Office suite of applications (Excel, PowerPoint, Word) and other common software applications, to include databases, intermediate sills preferred
Proven commitment and competence to provide excellent customer service; positive and flexible
Ability to wor in a team environment and maintain a professional disposition
This position requires U.S. Citizenship and a 7 (or 10) year minimum bacground investigation
Agency Overview
The Drug Enforcement Administration (DEA) is responsible for conducting national and international investigations targeting global drug trafficing networs and drug-related terrorism involved in the illegal growing, manufacturing, or distribution of controlled substances appearing in or destined for illicit traffic in the United States. A component of DEA's strategic mission is the use of the Asset Forfeiture Program, implementing major investigative strategies against drug networs and cartels, resulting in significant seizure and forfeiture activities.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</si>
  <si>
    <t>Location: USA CA San DiegoFull Part/Time: Full timeJob Req: RQ55868Type of Requisition:RegularClearance Level Must Currently Possess:NoneClearance Level Must Be Able to Obtain:NoneSuitability:No Suitability RequiredPublic Trust/Other Required:NACLC (T3)Job Family:Data AnalysisJob Description:GDIT is seeing a Data Manager - Bioinformatics Analyst in support of the Naval Health Research Center (NHRC) Infectious Disease Field Surveillance and Laboratory Research Services. As the Navy hub for the Armed Forces Health Surveillance Center the NHRC Operational Infectious Diseases Directorate conducts on-going, laboratory-based surveillance of US military populations in unique environments to quantify and study the etiology of infectious illnesses. This position will provide support services for operational infectious disease surveillance, accredited clinical laboratory testing, diagnostic evaluations, clinical research support and scientific research services.RESPONSIBILITIES:* The Bioinformatics Analyst is responsible for providing collaborative bioinformatics support to the investigators at the Naval Health Research Center (NHRC). He/She is responsible for:* Support to NHRC's COVID-19 surveillance efforts via the analysis of complex data sets.* Analysis and interpretation of high-throughput biomedical data generated by diverse platforms with emphasis on next-generation sequencing* Contribute to a team effort in designing, developing and deploying robust worflows, as well as custom scripts, to support the analysis of high-throughput data* Responsible for the organization and management of large genomic datasets, and the integration of data from multiple sources* Mining publicly available biological data to generate novel hypotheses or insights* Presenting analysis results, in a clear and concise manner, to an audience not familiar with bioinformaticsREQUIRED QUALIFICATIONS:* Bachelors Degree in biomedical science/bioinformatics/math/statistics/computer-related field* 2 years related experience* Experience with bioinformatics tools and databases* Experience managing large genomic data sets including integration with data available from public sources* Proficiency in at least two of the following programming languages: Perl, Python, R, Java and C/C++* Record of scientific achievements including journal publications or presentations* Must be a US citizen with the ability to obtain a favorable NACLC T3 security investigation prior to start date.Expected Competencies:* Experience in analysis of next generation sequencing (NGS) data (including quality metrics, mapping, variant calling, quantitation of gene expression and biological interpretation)* Experience in analysis of large genomic data sets including integration with data available from multiple sources* Hands-on experience in data processing and analyzing sequencing and expression and other array data including quality and biological assessment are also essential* Ability to understand and analyze data from complex experimental designs* Experience in at least two of the following areas: metagenomics, ChIPSeq, RNASeq, ExomeSeq, DHS-Seq, microarray analysis* Familiarity with public databases: NCBI, Ensembl, TCGA, cBioPortal, Broad FireHose#MilitaryHealthGDITJobsScheduled Weely Hours:40Travel Required:NoneT elecommuting Options:Telecommuting Not AllowedWor Location:USA CA San DiegoAdditional Wor Locations:We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\n\nGDIT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</si>
  <si>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Job Description
Job description
‚Ä¢ Interpret data, analyze results using statistical techniques and provide ongoing reports
‚Ä¢ Develop and implement databases, data collection systems, data analytics and other strategies that optimize statistical efficiency and quality
‚Ä¢ Acquire data from primary or secondary data sources and maintain databases/data systems
‚Ä¢ Identify, analyze, and interpret trends or patterns in complex data sets
‚Ä¢ Filter and ‚Äúclean‚Äù data by reviewing computer reports, printouts, and performance indicators to locate and correct code problems
‚Ä¢ Wor with management to prioritize business and information needs
‚Ä¢ Locate and define new process improvement opportunities
Requirements
‚Ä¢ Proven wor experience as a data analyst or business data analyst
‚Ä¢ Technical expertise regarding data models, database design development, data mining and segmentation techniques
‚Ä¢ Strong nowledge of and experience with reporting pacages (Business Objects etc), databases (SQL etc), programming (XML, Javascript, or ETL framewors)
‚Ä¢ nowledge of statistics and experience using statistical pacages for analyzing datasets (Excel, SPSS, SAS etc)
‚Ä¢ Strong analytical sills with the ability to collect, organize, analyze, and disseminate significant amounts of information with attention to detail and accuracy
‚Ä¢ Adept at queries, report writing and presenting findings
‚Ä¢ Master's in Computer Science or Engineering Management or Project Management or Information Systems/Technology (Preferred)
Powered by JazzHR
XeoT3TSJ4T</t>
  </si>
  <si>
    <t>Job Description
Job title Data Analyst
Reports to Grants Director
Department: Administration
Status: Full-time Exempt
SHC Health Center Mission
Building Healthier and Happier Communities Together
SHC Health Center (SHC) is a federally qualified community health center that emerged over forty years ago. The agency serves low-income families and individuals in the County of San Diego in strategic areas with a high density population of Filipinos/Asian and other low-income, uninsured individuals
JOB PURPOSE
The Health Care Data Analyst role will be responsible for helping develop SHCs reporting application and capabilities including the build out of robust dashboards that monitor clinical quality, medical cost, ey trends, program tracing, and operational performance. The job entails the acquisition, management, manipulation, and analysis of data specifically related to the healthcare industry. This role will wor with data from a variety of disparate sources including claims, patient records, hospital systems, laboratory results, pharmacy data, and other relevant areas. The Analyst must identify trends and patterns in healthcare cost and quality performance as well as operational reports for the management of the overall health and wellness of the patients supported by SHC. Developing focus areas for medical cost and quality action plans is also a critical function. The role will actively partner with SHCs technology, program management, business operations, executive leadership, and client operations to deliver insights and tools to support a maret leading analytics and reporting infrastructure.
ESSENTIAL DUTIES AND RESPONSBILITIES
Development and maintenance of a full suite of reporting capabilities that help manage, trac, and control the overall medical cost and clinical quality of a given population set
In collaboration with others, interpret data and develop recommendations and trainings based on findings
Articulation of complex data through the development of graphs, reports, and presentations
Develop value realization plans to monitor the effectiveness of implemented programs and trainings
Identify, analyze, and interpret trends or patterns in complex data sets
Create and present quality and medical cost dashboards internally to senior management and mid managers.
Analyze and problem solve issues with current and planned systems as they relate to the integration and
management of patient data.
Ad hoc report development and analysis as necessary.
Other duties as assigned.
QUALIFICATIONS
1+ years of experience woring with healthcare data
Bachelor's degree in Information Management, Healthcare.
Information, Computer Science, Mathematics, Statistics, Economics, or related fields.
eClinicalWors Experience preferred.
Exceptionally strong analytic abilities, with a proven trac record of driving insightful findings from quantitative and qualitative data.
Ability to develop contextually rich and visually compelling presentations to communicate complex concepts.
Extensive experience in the following environments: SQL, Access, Excel, and or other statistical pacages.
PHYSICAL DEMANDS
Move throughout the clinic and community.
Repetitive hand movement use and view PC. Use fax, telephone, and copier.
Sits or stand for long period of time, reach, bend, climb, stoop, and lift up to 25lb.
WORING RELATIONSHIPS
Reports to: Grants Director
FLSA Status: Full Time/Exempt</t>
  </si>
  <si>
    <t>Position Summary: Dexcom is expanding its growing reputation as one of the technology leaders in diabetes management and patient satisfaction. Our goal is to lead in the development of the emerging digital health space and the software that drives this modern world. The security and integrity of our trustworthy CGM is a foundational driver of everything we build and the data that is collected from this life saving technology is pivotal both internally for building better products and services but also globally to the diabetes community who collectively are woring hard to reduce the impacts of this debilitating disease. The R&amp;D Cybersecurity, Privacy and Data Governance services team is looing for an experienced Data Privacy Analyst who possesses excellent nowledge in the areas of Data Security, Privacy Compliance, policies and regulations. You will be dedicated to projects in the New Marets organization to drive data privacy standards and adoption to build the next generation of Dexcom's programs, products and services. Your strong leadership and relationship management sills will help you to ensure the success of complex programs and groundbreaing new initiatives. Recently formed, the New Marets organization is an expanding, fullydedicated team focused on creating significant value by driving Dexcom's worldclass continuous glucose monitoring (CGM) technology into new applications, such as nonintensive type 2 diabetes, prediabetes, the hospital and managed care facilities, and pregnancy (including gestational diabetes). These important initiatives are entrepreneurial by nature, as they may require novel gotomaret strategies and new technologies. Each member of this team will play a critical role in helping the New Marets organization first explore then realize the significant potential that exists within these exciting new opportunities. Functional Description: Manages the development and implementation process of a company's products and services. Oversees multiple interconnected, complex projects, coordinates departmental or crossfunctional teams, and focused on delivering new or upgrading existing products. Monitors the program from initiation through commerialization including planning and directing schedules and monitoring budget/spending to ensure successful program outcomes. May develop, define and execute project plans, identify resources, define and assign major roles, and interface with external customers or fieldbased employees on technical matters, as needed. Inquisitive selfstarter will research, discover and document areas for ongoing improvement across various components; from embedded ?rmware, to communications/transportation protocols, to data processing and storage, to access management and controls in support of complying with ever changing privacy standards, legal and regulatory requirements. Manage Privacy Impact Assessments for all programs, processes and projects across the New Marets organization. Interface with Privacy Compliance of?ce to ensure execution of Data Subject Requests across all R&amp;D New Marets data stores and help manage broader corporate privacy compliance program initiatives across R&amp;D products and services. Participate in R&amp;D New Marets Ris Assessment process to ensure privacy riss are identi?ed and acceptable mitigations are driven to completion. Anticipate, recognize, and wor through resistance or setbacs, wor well with others when con?icts arise. Ensure alignment with objectives. Promote understanding of alternative viewpoints before driving for closure and cooperation. Identify short and longterm tradeoffs and balance the needs of all staeholders to implementation of changes. Familiarity with at least one of the following data protection regulations and associated framewors GDPR, CCPA, HIPAA, NIST framewors, ISO framewors, etc. IAPP Certi?cation (CIPP, CIPM, CIPT) Trac record woring with data from multiple sources willingness to digin and understand the data and to leverage creative thining and problemsolving. Proven ability to wor independently and in a crossfunctional capacity, managing and in?uencing senior leaders, employees and vendors to deliver efforts, decisions and results as it relates to Cybersecurity and Data Privacy strategic and change management initiatives. Must be highly collaborative and able to wor in a teambased environment offering services to a fast paced, multidisciplinary organization negotiating for competing priorities and resources. nowledge of the product development process. Strong initiative, selfdriven to deliver results without daily supervision. Sense of humor Previous experience performing privacy ris assessments Medical Device or Health Care industry experience preferred nowledge of medical device design controls requirements preferred Experience with Agile development methodologies and practices. Typically requires a Bachelor's degree in a technical discipline, and a minimum of 812 years related experience or Master's degree and 57 years equivalent industry experience or a PhD and 24 years of experience. LILW1</t>
  </si>
  <si>
    <t>Job Description Summary
Job Description
We are seeing an experienced data analyst to help drive innovation and mae an impact within the world of health. The Data Analyst 3 functions as an integrator between business needs and technology solutions, helping to create technology solutions to meet business needs. The Data Analyst 3 maes complex information and data sets understandable through rich visual formats that are insightful and actionable. Youll be woring to solve complex healthcare problems using large datasets and an array of advanced data analytics tools. Every day youll be woring alongside energizing product teams that are eager to wor with you to solve our customers most pressing problems.
The Data Analyst 3 resides within the Software Technology Solutions, Analytic Services department. Technology Solutions is a software development organization within BD responsible for delivering analytics and surveillance solutions that help hospitals tae care of their patients. Capabilities lie advanced analytics, user experience design, data science, test automation, project/portfolio management, lean-agile software development practices, and automated software development metrics are critical to our success. Software Technology Solutions provides data products and solutions to our customers using in-depth detailed medical device and hospital data to improve the safety and experiences for all patients.
Own an analytics project from start to end including relationship building, requirements gathering, solution designing, collaborating, communicating, documenting, and presenting outcomes.
Based on others' or your own design, develop, tune, test, store, label, and document code.
Drive details of how the solution meets the needs including writing test plans, organizing test execution, executing testing, and supporting solutions in production.
Drive insight by designing professional visualizations with logical and meaningful data flow.
Build data visualizations with a strong understanding of the appropriate chart types to use to highlight patterns in the data for unstructured and structured data sets
Create and drive solutions that lead to greater efficiency for the Analytic Services team and our customers.
Minimum Requirements:
Bachelor's degree in Computer Science, Business or a quantitative field required
Minimum of of six years of experience in exploratory data analysis using Excel, Python and/or R.
Minimum of two years' experience with Python for data manipulation, program development, deployment, and support. Ability to write functions, object oriented code, and leverage automated testing tools such as pytest.
Minimum of two years of experience with data visualization tools such as ggplot2 or Matplotlib.
Must have a minimum of four years of SQL coding. Can do complex joins and understands architectural principles.
Must have nowledge of introductory statistics.
Ability to wor independently, manage small engagements or parts of large engagements.
Must be a trustworthy business partner who actively communicates and collaborates with team members and customers.
Must be a sticler for accuracy and quality.
Strong oral and written communication sills, including presentation sills (MS Visio, MS PowerPoint).
Strong problem solving and troubleshooting sills with the ability to exercise creativity and mature judgment.
Strong business acumen.
Strong interpersonal and communication sills (both written and oral) including the ability to communicate technical/statistical concepts to a non-technical audience.
Strong candidates are creative, detail-oriented, innovative, and have intellectual curiosity.
Wor location: San Dieg, CA or Atlanta, Georgia.
#LI-TECH
Primary Wor Location
USA CA - San Diego TC Bldg C&amp;D
Additional Locations
USA GA - Madison
Wor Shift
NA (United States of America)</t>
  </si>
  <si>
    <t xml:space="preserve">60-124 </t>
  </si>
  <si>
    <t>Vertex Pharmaceuticals is seeing a highly motivated and experienced Cryo Electron Microscopy (CryoEM) Data Scientist to join our San Diego Protein Sciences team. The individual will develop and implement state-of-the-art algorithms and methods to optimize and improve current CryoEM structural biology worflows to deliver high resolution structures of proteins within and outside its cellular context. This includes the development, automation and implementation of efficient approaches for CryoEM data collection, image processing, 3D-structure determination, and analysis. The ideal candidate will be responsible to relate his/her wor to the companys drug discovery strategies, accelerate mechanism of action studies and facilitate structure-based design of new therapeutics. The candidate must be team-oriented with a desire to collaborate in a creative and dynamic wor environment.
Specific responsibilities include:
Hands-on computational wor to improve and automate current CryoEM worflows from data acquisition to 3D structure determination
Develop and integrate cutting-edge software, new imaging, and processing algorithms to support high resolution 3D structure determination of proteins within and outside its cellular context
Resolve protein dynamics and/or multiple molecular states from structural data
Present regular research updates to protein sciences, cross-functional, and project teams
Wor effectively in a fast-paced matrix environment and serve as a representative on cross site or external collaborations
Minimum Qualifications:
Ph.D. in Life Sciences and 3+ years of relevant CryoEM experience in integral membrane protein structural biology evidenced by scientific publications in high impact journals
Trac record of hands-on development and integration of cutting-edge CryoEM imaging and data processing algorithms and/or software to deliver 3D protein structures. Experience with Cryo-electron tomography is a plus
Demonstrated ability to independently identify and solve tough problems across several projects
Excellent collaboration, communication (oral and written) and multitasing sills and able to present wor formally to Scientific Research Committees
Ability to propose and/or support external collaborations leading to innovative solutions
Ability to navigate and be successful in a fast-paced, highly matrixed wor environment
Preferred Qualifications:
Experience in developing both small molecule and genetic based therapeutics
A desire to be part of a highly innovative company aimed at transforming the lives of people with serious diseases, their families and society</t>
  </si>
  <si>
    <t>Systems Analyst - Data Integration and ETL process
We are seeing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seeing an individual with extensive experience integrating data and building data solutions to mae data accessible and actionable for the R/ED community.
Responsibilities include, but are not limited to, the following:
Manage the product development of a data ecosystem web platform in collaboration with a team of software developers, IT business partners and scientists
Acquire user feedbac from both external and internal teams to establish business requirements for a future state integrated ecosystem
Communicate requirements and value proposition of data products from both customer and product owner perspectives to IT business partners and other staeholders
Perform user acceptance testing, baclog grooming and write user stories in coordination with IT and the developer team to ensure a robust, quality user experience
Design, implement and manage ETL data pipelines that ingest vast amounts of genomic, phenotypic and screening data from public, internal and partner sources
Innovate and advise on latest technologies and best practices in Data Engineering and be able to identify software solutions that can solve pain points in data enablement
Apply value-driven approaches to the development of data ecosystem and pipeline initiatives
Collaborate with colleagues across Informatics and Predictive Sciences to mae data, including raw/interim data, available to R/ED department personnel as required
Experience and Education
Bachelor‚Äôs degree or a Master‚Äôs degree with at least 3 years experience in a scientific or engineering field
Proficiency in object-oriented programming with languages such as Python
Proficiency with modern software development methodologies such as Agile, source control, CI/CD, project management and issue tracing with JIRA
Experience with a metrics-driven approach to building impactful and enabling data products
Woring nowledge of ETL pipelines and worflow managements tools preferred, such as Airflow, Luigi, AWS Glue, Amazon inesis or AWS Step Functions
Woring nowledge of SQL and NoSQL databases preferred, such as Postgres, Redshift, or Elasticsearch
Certified Scrum Product Owner certificate highly preferred
Must thrive in a complex, dynamic environment while adapting to dynamically changing priorities
Must have excellent written and verbal communication and presentation sills
Must have excellent time management, tas estimation and organizational sills
If this describes you, please apply today!
Why elly¬Æ?
By partnering with elly¬Æ IT, youll have direct connections to top companies around the globegiving you the chance to put your tech sills to wor on some of todays most intriguing, innovative, and high-visibility projects. In a world where change is the only constant, our unparalleled connections and IT maret expertise help you tae your sills exactly where you want to go. Were here to help you gain experience, eep learning, and move your career forward.
About elly¬Æ
At elly, were always thining about whats next and advising job seeers on new ways of woring to reach their full potential. In fact, were a leading advocate for temporary/nontraditional worstyles, because we believe they allow flexibility and tremendous growth opportunities that enable a better way to wor and live. Connecting great people with great companies is what we do best, and our employment opportunities span a wide variety of worstyles, sill levels, and industries around the world.
elly is an equal opportunity employer committed to employing a diverse worforce, including, but not limited to, minorities, females, individuals with disabilities, protected veterans, sexual orientation, gender identity. Equal Employment Opportunity is The Law.
]]</t>
  </si>
  <si>
    <t>Under general supervision, this position exists to assist the organization in maing strategic data-related decisions by analyzing, manipulating, tracing, internally managing and reporting data. This position functions both as a senior analyst and as a high-level SAS programmer.
Essential Functions:
- Designs and enhances databases.
Designs menu systems that are effective and user-friendly.
Develops reports with accurate, easy to read, useful information.
Designs and generates tracing and monitoring tools.
Participates in the development of outcomes and process measures, including technical specifications, to enable population measurement, guideline implementation, and evaluation.
Tests complex statistical SAS routines using macros, vendor software, and software written by self and others.
Tests and maintains data integrity.
May assist with sophisticated statistical models and forecasting tools using these databases.
Assists with the definition of complex multi-dimensional healthcare issues and develops time tables/processes for decision maing.
May translate needs, issues, and ideas into effective strategies and action plans.
May formulate specific implementation plans and evaluates the effectiveness of actions/programs implemented.
Develops creative alternative solutions.
May assist in the determination of goals and priorities with team, clients, or project management sponsors.
May communicate results/recommendations to project sponsors, clients, and various senior level audiences (including physicians for TPMG departments).
Basic Qualifications:
Experience
N/A.
Education
Bachelor of arts degree in economics, finance, health care administration, public health administration, statistics, mathematics, operations research, OR four (4) years of experience in a directly related field required.
High School Diploma or General Education Development (GED) required.
License, Certification, Registration
N/A.
Additional Requirements:
Experience with analytical manipulation and interpretation of large databases required.
Broad familiarity with medical practices, especially population management and process and outcomes measurement.
Microsoft Office sills required.
Strong analytic and critical thining sills, writing sills, communication sills, consulting sills, and ability to wor within a team.
Ability to express complex analytical and technical information to senior management or to audiences with clinical training.
Must be an independent self-starter.
Must be able to wor in a Labor/Management Partnership environment.
Preferred Qualifications:
- Minimum three (3) years of experience in SAS preferred.
- Minimum two (2) years of related analytical consulting experience, healthcare experience preferred.
Experience with SQL, macros, AF, and SASGRAPH, PROC Report and statistical procedures in SAS preferred.
Project management experience preferred.
Experience with MVS/TSO operating systems preferred.
- Master's degree preferred.
- nowledge of JCL strongly preferred.
aiser Permanente is an equal opportunity employer committed to a diverse and inclusive worforce.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bacground chec/drug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</si>
  <si>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Position Summary
As part of the Global Quality Analytics team, the Sr. Data Analyst will support development of analytics insights for Global Quality that include creation, development and maintenance of standardized reports and dashboards, leveraging various quality systems data.
Responsibilities:
Measure, analyze and leverage various quality systems data (e.g. Salesforce.com, SAP, HANA, EtQ Reliance, Denodo)
Collaborate with business owners and staeholders, to support the organization with developing visions and sustainable processes for product and process quality
Support audits and/or inspections as needed
Develop and maintain process documentation as needed
Provide management with status updates on assigned responsibilities and goals and escalates issues in a timely fashion
Lead Analytics and Intelligence projects from concept to full implementation, continue support and help to adopt new Business Intelligence solution within Quality, GQO and Illumina
Leading expertise in data presentation and implementation for complex metrics for different levels of business users from Quality to Executives Dashboards
Collaborate with multiple entities within Illumina such as Manufacturing, PDP, Supply Chain, Commercial, &amp; Finance partners to deliver data and reporting solutions
Demonstrate effective communication style woring with all levels of organizational structure, through multiple departments, and across global sites
Display strong analytical, data analysis and problem-solving sills to analyze and scope user requests, gather and define business requirements
Requirements:
6+ years‚Äô experience woring with large &amp; varied data sets in a manufacturing, supply chain, or business operations environment
Expert level proficiency in Business Intelligence, Data Modeling and SQL queries, familiarity with Database administration
Data Visualization Expert using Tableau, PowerBI, or similar tools required
Demonstrated ability to wor with ambiguous requirements, adapt, and learn
Must be able to wor independently or as part of a larger group
High degree of initiative and ownership, as well as a proven history of delivering results while woring with several different departments in a fast-paced environment
Education:
Bachelor‚Äôs Degree in relevant field desired or equivalent experience
Illumina believes that everyone has the ability to mae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accommodation to complete the application or interview process, please contact accommodations@illumina.com. To learn more, visit: https://www.dol.gov/ofccp/regs/compliance/posters/pdf/eeopost.pdf</t>
  </si>
  <si>
    <t>UCSD Layoff from Career Appointment: Apply by 07/10/20 for consideration with preference for rehire. All layoff applicants should contact their Employment Advisor.
Special Selection Applicants: Apply by 07/20/20. Eligible Special Selection clients should contact their Disability Counselor for assistance.
DESCRIPTION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 direction for staff and interns for several studies. This individual will wor closely with the research team and co-investigators.
MINIMUM QUALIFICATIONS
A Bachelor's Degree in related area; and/or equivalent experience/training.
Three (3) years of related experience in statistical analysis of data in research studies, and computational tools and statistical programming languages.
Thorough nowledge of research function.
Proven sills associated with statistical analysis and systems programming.
Demonstrated sills in analysis and consultation.
Excellent sills to communicate complex information in a clear and concise manner both verbally and in writing.
Strong sills in project management.
Research sills at a level to evaluate alternate solutions and develop recommendations.
Proficient in R programming language.
PREFERRED QUALIFICATIONS
Master's Degree in biostatistics, statistics, or related area; and/or equivalent experience/training is preferred.
Experience with processing data from devices such as accelerometers, ActivPals, and device data.
Experience woring with big data.
Experience with cloud computing services (such as AWS cloud).
SPECIAL CONDITIONS
Employment is subject to a criminal bacground chec.</t>
  </si>
  <si>
    <t>Job Description
Automotive eCommerce Data Analyst
The Company
Web Shop Manager, located in sunny San Diego, is the world‚Äôs leading eCommerce solution for the automotive industry. With 20 years of direct industry experience, we have helped over a thousand businesses worldwide. We are committed to our customers' success and with our 99% customer retention rate we must be doing something right.
The Position
This is a remote position, regardless if there is a global pandemic. #LowRisCovid19 We do meet up a few times a year, but primarily we use Slac to communicate and Wrie to manage our projects. You'll wor directly with our data lead who will provide comprehensive one-on-one training to ensure you're comfortable with our software and processes.
The bul of this position revolves around enriching product content. This can be anything from categorizing products to stitching together data from various sources. Broad nowledge of the automotive industry is essential to the success of this position.
Requirements
Broad Automotive nowledge Required
Entry-Intermediate level Excel sills (able to manipulate basic product data)
Excellent listening, verbal and written communication sills
Bonus Points
eCommerce product data experience is a plus
ACES/PIES experience is a major plus
this is a remote position</t>
  </si>
  <si>
    <t>At Housecall Pro, we're focused on maing the everyday lives of home services professionals better by helping them to incorporate mobile software into their worflow...freeing them to focus on what they do best. The home services industry remains vast (700b+) but untouched by technology and unencumbered by a dominant competitor. The 3M+ mobile businesses in home services are facing dramatic change as the world shifts from offline to online. Along this journey, we are quicly becoming the bacbone operating system for service labor across the US and Canada. We have roceted from MVP to the #1 raned SaaS software platform in just over 2 years...which has made us the fastest-growing tech startup in San Diego! Our vision is to revolutionize the home services experience. Our mission is to unloc the potential of every Pro.
The role:
Our Analytics team empowers Housecall Pro to be data driven. We are force-multiplier, egoless individuals with an ability to create extraordinary results. We deliver the what and as for the why; we experiment and bring innovation. We also now the journey is about woring with smart people that you can have fun with.
In this role, you are embedded in a team of data analysts, data engineers and data scientists and you'll wor closely with cross-departmental teams, aimed at increasing acquisition, retention and revenue. You will guide growth, surface insights, build alerts &amp; forecasts and recommend optimizations based on your descriptive, exploratory, inferential and predictive analysis. You will wor along the entire analytics value chain; starting with raw data sources to final data products. You will foster a culture of data-driveness through experimentation and data governance.
Upcoming Analytics projects:
Multi-touch attribution
Cohort reporting &amp; forecasting
Full funnel optimization
PI Alerts
Cost integration
Build out of self-serve by function
Sills:
3-6 years experience in data analytics at a growth tech company
Analytical, techy, social, curious, confident
Drive and curiosity to answer the why of business performance
Strong bacground in statistical concepts, modeling, and scenario analysis
Conversant in our tech stac (Snowflae, AWS, Segment, Amplitude, SQL, Tableau, Python)
Demonstrated ability to drive insights and influence decision maing
Be a team player
Strong integrity and empathy for what home service professionals do
Eager to own, build, drive, lead, have an impact and lots of fun!
Housecall Pro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Housecall Pro is an equal opportunity employer; committed to a community of inclusion, and an environment free from discrimination, harassment, and retaliation.</t>
  </si>
  <si>
    <t>Come join Intuit as part of the Intuit Customer Success (ICS) team as a Senior Technical Data Analyst for leading ey initiatives in the reporting platform team. We are looing for a strong Business Intelligence leader who is a creative problem solver with a passion for innovation, technology and teams to help us revolutionize the way teams run their business and deliver on our mission of powering prosperity around the world.
This is an exciting time to join Customer Success at Intuit as we are building a service platform to help our customers beyond core product use. This is your opportunity to join at the ground level on this exciting and transformational journey in the core data and analytics space.</t>
  </si>
  <si>
    <t>Square, PayPal, H&amp;R Bloc</t>
  </si>
  <si>
    <t>Job Title
Data Governance Analyst
Summary
As a ey member of our team at RiverStone, you will be integral in building an enterprise Data Governance Program. The main purpose of this position as part of the Data Governance team is the formation and execution of data governance framewor, policy, and standards.
The ideal candidate for this position will be able thin outside of the box, curious self-starter and should have passion for data quality and transparency to enable business in maing time-sensitive critical decisions.
Essential Functions
Develop control structures within the RiverStone environment to ensure the accuracy and quality of data through all upstream and downstream data channels
Provide thought leadership and participate with projects that involve any of the upstream or downstream data flows and processes
Wor with business partners to gather and understand functional requirements, develop complex queries and report out results
Coordinate the resolution of data integrity gaps by woring with the business owners and IT
Create and maintain Data Governance artifacts
Translate complex business requirements into focused technical data solutions
Strong understanding of analytics needs and proactive-ness to build generic solutions to improve the efficiency
Build dashboards using Self-Service tools lie PowerBI and perform data analysis to support business
Collaborate with multiple cross functional teams and wor on solutions which has larger impact on RiverStone business
Establishes and maintains effective woring relationships, both internally and externally
Related Functions:
Deploy, visualize and or communicate ey insights
Organize and synthesize data into actionable business decisions
Maintains and communicates on a regular basis the progress against department goals/objectives and priorities to Director of Data Governance
Maintains nowledge of new technologies and methodologies. RiverStone is in transition to a new Architecture leveraging a more diverse technology stac such as Azure, AWS, SQL Server, Spar, HaDoop, PowerBI and beyond, to recognize new insights to ensure sound data-driven decisions.
Organizational
Develops creative ideas and solutions to real time business problems and/or business opportunities; taes reasonable, calculated riss even if failure is possible
Empowers self and teammates to continuously improve RiverStone‚Äôs Data Quality and develops and escalates ideas and solutions
Consistently delivers superior customer service to both internal and external business partners
Demonstrates alignment with RiverStone‚Äôs Commitments
Prioritizes and organizes wor in self-directed manner
Attains and maintains nowledge of assigned department
Performs other duties as required, including supporting and coordinating with other department colleagues
Required Sills
Strong understanding of databases and data structures
Strong analytical and time management sills
Excellent written and verbal communication sills
Intermediate facilitation sills with the ability to drive issues to closure
Self-motivated and able to handle tass with minimal supervision or questions
Ability to deliver a high level of customer service
Experience in designing and building data models to improve accessibility, efficiency, and quality of data
Database development experience with Relational or MPP/distributed systems such as SQL Server
Experience in designing and developing ETL data pipelines. Should be proficient in writing Advanced SQL Queries with expertise in performance tuning of SQL Queries
Demonstrate strong understanding of development processes and agile methodologies
Self-driven, highly motivated and ability to learn quic
Experience with or advance courses on data science and machine learning is a plus
Wor/project experience with big data and advanced programming languages is a plus
Experience
2+ years‚Äô industry experience is preferred
Required Education
BA/BS in computer science or related field, or equivalent wor history
Preferred Education or Certification
Supervisory Role
None
Travel
Minimal, less than 10%
Wor Environment / Physical Demands
This position operates in a professional cubicle based collaborative environment and must have the ability to timely produce thorough, accurate wor with many competing demands, deadlines, and distractions. The position uses standard equipment such as phones, computers, copiers/printers and filing cabinets. Noise level is moderate. While this is a largely sedentary role, the employee is regularly required to tal or hear; stand; wal; bend; use hands to handle or feel; and reach with hands and arms. On occasion the individual must be able to lift and transport boxes weighing up to 30 pounds.
Other Duties (Disclaimer Statement)
RiverStone retains the right to change or assign other duties to this position as needed, OR
Other duties or responsibilities may change or be assigned as needed.
Core Competencies
Learning on the Fly: Learns quicly when facing new problems; a relentless and versatile learner; open to change; analyzes both successes and failures for clues to improvement; experiments and will try anything to find solutions; enjoys the challenge of unfamiliar tass; quicly grasps the essence and the underlying structure of anything.
Problem Solving: Uses rigorous logic and methods to solve difficult problems with effective solutions; probes all fruitful sources for answers; can see hidden problems; is excellent at honest analysis; loos beyond the obvious and doesn‚Äôt stop at the first answers.
Process Management: Good at figuring out the processes necessary to get things done; nows how to organize people and activities; understands how to separate and combine tass into efficient flow; nows what to measure and how to measure it; can see opportunities for synergy and integration where others can‚Äôt; can simplify complex processes; gets more out of fewer resources.
Sizing Up People: Is a good judge of talent; after reasonable exposure, can articulate the strengths and limitations of people inside or outside the organization; can accurately project what people are liely to do across a variety of situations.
Ethics and Values: Adheres to an appropriate (for the setting) and effective set of core values and beliefs during both good and bad times; acts in line with those values; rewards the right values and disapproves of others; practices what he/she preaches.
Technical Learning: Pics up on technical things quicly; can learn new sills and nowledge; is good at learning new industry, company, product, or technical nowledge ‚Äì lie internet technology; does well in technical courses and seminars.
Managing Vision and Purpose: Communicates a compelling and inspired vision or sense of core purpose; tals beyond today; tals about possibilities; is optimistic; creates mileposts and symbols to rally support behind the vision; maes the vision sharable by everyone; can inspire and motivate entire units or organizations.
Creativity: Comes up with a lot of new and unique ideas; easily maes connections among previously unrelated notions; tends to be seen as original and value-added in brainstorming settings.
Managing and Measuring Wor: Clearly assigns responsibility for tass and decisions; sets clear objectives and measures; monitors process, progress, and results; designs feedbac loops into wor.</t>
  </si>
  <si>
    <t>This position will remain open until filled.
UCSD Layoff from Career Appointment: Apply by 03/11/2020 for
consideration with preference for rehire. All layoff applicants should
contact their Employment Advisor.
Special Selection Applicants: Apply by 03/13/2020. Eligible Special
Selection clients should contact their Disability Counselor for
assistance.
The effects of the COVID-19 pandemic have impacted UC San Diego Campus
hiring. Our Campus will continue to recruit for essential positions
and we as for your understanding and patience with our application
process during this unprecedented time. For more information regarding
steps we are taing to eep applicants and staff safe during this
time, please clic here.
DESCRIPTION
===========
Reporting to the Division Business Office (DBO), the Division of
Biological Sciences (DoBS) Data and Financial Analyst will use sills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weeends may be required.
QUALIFICATIONS
==============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mae recommendations.
Familiarity in projecting salary, benefits, and accruals, indirect
costs with nowledge of payroll and personnel regulations
including the impact of salaries, merits, range adjustments,
social security cap and accompanied benefit costs and leaves where
applicable.
Strong analytical and data modeling bacground. General nowledge
in data collection and analysis techniques, statistics or social
science research techniques. Solid nowledge of common computer
application programs.
Strong sills in analyzing, researching and synthesizing large
amounts of data for preparing sound and relevant proposals and
analyses. Sill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sills with ability to analyze
financial operating data to determine costs, remain within budget
and ensure cost-effectiveness.
Proven nowledge of federal, state and private contract and grant
regulations with the sill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Sill in writing procedures, guidelines and
application documentation.
Ability to thin strategically and creatively, to anticipate
Business and Financial trends and to transfer that thining into
Divisional Business needs. nowledge of organizational principles
and procedures involved in handling sensitive data.
Exceptional interpersonal and verbal and written communication
sills.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decision-maing sills to
continually prioritize between long and short term needs,
competing demands and constant requests for priority changes from
a variety of sources, eep trac of ongoing projects and tass
simultaneously, and meet multiple concurrent deadlines.
PREFERRED QUALIFICATIONS
========================
nowledge of financial, admissions, enrollment, academic
personnel, human resources, space and contracts and grant awards
data.
SPECIAL CONDITIONS
==================
Job offer is contingent upon a satisfactory clearance based on
bacground chec results.</t>
  </si>
  <si>
    <t>Position Purpose:
Analysis and reporting happen through Python/SQL.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tass and data review processes with limited supervision within targeted timelines and thrive in a demanding, quicly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staeholders, soliciting and incorporating feedbac when required
Provide technical guidance to junior analysts
The Data Analyst (Healthcare Analytics) will have the opportunity to mae a significant impact through the discovery, development, and implementation of leading-edge analytics that answer important business questions. The analyst will collaborate with ey corporate and health plan business partners for the purpose of identifying and delivering robust reporting and analytics capabilities to drive improved business performance.
Education/Experience:
Bachelor‚Äôs degree in business, economics, statistics, mathematics, actuarial science, public health, health informatics, healthcare administration, finance or related field or equivalent experience. Master's degree preferred. 4 years of experience woring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nowledge of query development using SQL or other coding languages. nowledge of basic statistical, analytical, or data mining techniques including basic data modeling, trend analysis, and root-cause analysis preferred. Woring nowledge of analytical tools, including R, Python, SAS, ArcGIS, QGIS, Microstrategy, Tableau, Hadoop, or related tools preferred. Woring nowledge of relational databases preferred. Woring nowledge of automation capabilities such as batch processes, stored procedures, scripting languages, Microstrategy, or other tools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</si>
  <si>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We are looing for world class analytics talent to help transform our TurboTax Live product offerings. Join the team developing innovative solutions that connect users and tax experts in new ways as we loo to transform the way taxes get done.
This role will be primarily responsible for shaping the way we measure and improve product experiences and expert operations by leveraging analytics to help solve customer problems. You will partner closely with product managers, engineering teams, data scientists, and customer success managers to size, develop, and test new features and functionality that deliver awesome experiences for both our customers and tax experts.
Data is central to Intuits decision-maing process, and analysts are a critical component to evangelize data-driven decision maing as we loo to scale TurboTax Live for the future.</t>
  </si>
  <si>
    <t>Professional
Position Purpose:
Analysis and reporting happen through Python/SQL.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tass and data review processes with limited supervision within targeted timelines and thrive in a demanding, quicly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staeholders, soliciting and incorporating feedbac when required
Provide technical guidance to junior analysts
The Data Analyst (Healthcare Analytics) will have the opportunity to mae a significant impact through the discovery, development, and implementation of leading-edge analytics that answer important business questions. The analyst will collaborate with 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nowledge of query development using SQL or other coding languages. nowledge of basic statistical, analytical, or data mining techniques including basic data modeling, trend analysis, and root-cause analysis preferred. Woring nowledge of analytical tools, including R, Python, SAS, ArcGIS, QGIS, Microstrategy, Tableau, Hadoop, or related tools preferred. Woring nowledge of relational databases preferred. Woring nowledge of automation capabilities such as batch processes, stored procedures, scripting languages, Microstrategy, or other tools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</si>
  <si>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Data Analyst - VerityStream
Job Details
Level
Entry
Job Location
San Diego, CA Office - San Diego, CA
Position Type
Full Time
Education Level
4 Year Degree
Salary Range
Undisclosed
Travel Percentage
Undisclosed
Job Shift
Undisclosed
Job Category
Data Services
Position Summary
The VerityStream Data Analyst will coordinate, plan and transfer data from client data sources to company software products using programming, analysis, and technical tools. The Data Analyst assist clients with software installs and upgrades to ensure a smooth transition.
ESSENTIAL DUTIES OR RESPONSIBILITIES:
Using appropriate programming and technical tools, the Data Analyst evaluates client‚Äôs data to determine its suitability for transfer into VerityStream‚Äôs proprietary software systems.
Wors with multiple VerityStream departments as necessary to ensure the successful execution of data transfer and software implementation projects to provide a positive experience for clients.
Perform complex data imports from various database systems into Microsoft SQL Server.
Merge data from one SQL Server database to another SQL Server database.
Perform Enterprise data consolidation.
Job Specifications
JOB SPECIFICATIONS:
NOWLEDGE/EDUCATION AND EXPERIENCE REQUIRED:
Bachelor‚Äôs degree in Computer Science, Information Systems, or related discipline.
2-4 years of experience with data extraction and transformation tools - Microsoft SQL Server 2008R2/2012/2014 required; Visual FoxPro, and/or Oracle 8i/10g desirable.
SILLS REQUIRED:
Must be well versed in the following operating systems: Windows 7, 8.1, and 10. Windows Server 2003, 2008, 2012, and 2016.
Intermediate sills with creating .BAT files for execution.
Basic networing sills, including TCP IP, FTP, SFTP, HTTP, HTTPS, Telnet, Netstat, SMPT, SMB, etc.
Intermediate experience with Microsoft SQL Server 2008 R2, 2012, 2014, and 2016 and basic administration sills.
Responsible for writing complex T-SQL statements to extract, transform and load data.
Ability to write, analyze, and develop SQL code.
Responsible for developing improved data migration processes using SQL Server Integration Services.
Perform time-sensitive data migrations both during and outside of regular business hours.
Wor closely with and communicate effectively with clients, peers, and management teams.
Communicates any issues/concerns regarding contractual obligations related to data transfer services to the Implementation Specialist.
Wors with clients during the implementation of all VerityStream software products, including troubleshooting as necessary.
Requires excellent customer service sills and has the ability to communicate effectively in both written and verbal media.
A fundamental understanding of relational database theory and set-based logic.
Excellent time-management, organization, prioritization, and the ability to adapt to rapidly changing technical projects.
ABILITIES REQUIRED:
Able to wor cooperatively in a team environment.
Ability to learn and adapt to new technologies rapidly.
Able to demonstrate excellent time-management, prioritization, attention to detail and organization sills.
Extensive computer usage and use of the phone.
Train new team members.
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t>
  </si>
  <si>
    <t>Automotive eCommerce Data Analyst
The Company
Web Shop Manager, located in sunny San Diego, is the world's leading eCommerce solution for the automotive industry. With 20 years of direct industry experience, we have helped over a thousand businesses worldwide. We are committed to our customers' success and with our 99% customer retention rate we must be doing something right.
The Position
This is a remote position, regardless if there is a global pandemic. #LowRisCovid19 We do meet up a few times a year, but primarily we use Slac to communicate and Wrie to manage our projects. You'll wor directly with our data lead who will provide comprehensive one-on-one training to ensure you're comfortable with our software and processes.
The bul of this position revolves around enriching product content. This can be anything from categorizing products to stitching together data from various sources. Broad nowledge of the automotive industry is essential to the success of this position.
Requirements
Broad Automotive nowledge Required
Entry-Intermediate level Excel sills (able to manipulate basic product data)
Excellent listening, verbal and written communication sills
Bonus Points
eCommerce product data experience is a plus
ACES/PIES experience is a major plus
]]&gt;</t>
  </si>
  <si>
    <t>This position will remain open until filled.
UCSD Layoff from Career Appointment : Apply by 03/11/2020 for consideration with preference for rehire. All layoff applicants should contact their Employment Advisor.
Special Selection Applicants : Apply by 03/13/2020. Eligible Special Selection clients should contact their Disability Counselor for assistance.
The effects of the COVID-19 pandemic have impacted UC San Diego Campus hiring. Our Campus will continue to recruit for essential positions and we as for your understanding and patience with our application process during this unprecedented time. For more information regarding steps we are taing to eep applicants and staff safe during this time, please clic here.
DESCRIPTION
Reporting to the Division Business Office (DBO), the Division of Biological Sciences (DoBS) Data and Financial Analyst will use sills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weeends may be required.
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mae recommendations.
Familiarity in projecting salary, benefits, and accruals, indirect costs with nowledge of payroll and personnel regulations including the impact of salaries, merits, range adjustments, social security cap and accompanied benefit costs and leaves where applicable.
Strong analytical and data modeling bacground. General nowledge in data collection and analysis techniques, statistics or social science research techniques. Solid nowledge of common computer application programs.
Strong sills in analyzing, researching and synthesizing large amounts of data for preparing sound and relevant proposals and analyses. Sill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sills with ability to analyze financial operating data to determine costs, remain within budget and ensure cost-effectiveness.
Proven nowledge of federal, state and private contract and grant regulations with the sill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Sill in writing procedures, guidelines and application documentation.
Ability to thin strategically and creatively, to anticipate Business and Financial trends and to transfer that thining into Divisional Business needs. nowledge of organizational principles and procedures involved in handling sensitive data.
Exceptional interpersonal and verbal and written communication sills.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decision-maing sills to continually prioritize between long and short term needs, competing demands and constant requests for priority changes from a variety of sources, eep trac of ongoing projects and tass simultaneously, and meet multiple concurrent deadlines.
PREFERRED QUALIFICATIONS
nowledge of financial, admissions, enrollment, academic personnel, human resources, space and contracts and grant awards data.
SPECIAL CONDITIONS
Job offer is contingent upon a satisfactory clearance based on bacground chec results.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</si>
  <si>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13htvriMsx</t>
  </si>
  <si>
    <t>Job SummaryAmentum is actively seeing a Junior Data Analyst to support assessments in SWRMC Code 211. The position is located at SWRMC in San Diego, CA.Essential Responsibilities:* Aid Engineering Department worload tracing using related applicable automation equipment and software.* Provide labor for technical administrative support to the SWRMC Engineering Department.* Provide administration of TAAS-Info in support of TSRA and TSRP instructions for the Department.* Screen and broer Automated Wor Notifications (AWN) tas orders, assign charge codes and close out AWNs for each Division, Branch, and Code in the Engineering Department.* Ensure all AWN tass data entry is complete and concise before final close-out.* Verify that all AWNs are fed bac to VSB, which indicates the proper information will be correctly stored in 3-M history.* Support data calls by searching assessment history (i.e. TAAS) for cumulative hours for technical codes to accomplish each assessment tas, tas management files, software database, and furnishing file(s) to develop and provide spreadsheets and matrices to requestor.* Ensure hours wored by technical codes for each assessment tas are properly documented on each tas for future data mining and worload forecasting purposes.* Develop electronic reports as required.* Maintain a system for ensuring location of requested documents and purge files as required by guidelines. Ensure documents are properly disposed of. Use office automation equipment and software to an extensive degree.* Assist Engineering Department Managers with copying, filing, shredding and assembling various documents as requested.* Provide assistance with gathering data for reports and assist with consolidating material.Minimum Requirements* At least five (5) years technical experience.* Strong interpersonal sills as well as organizational and data entry sills.* Woring nowledge of computer systems and integrated software application programs.* Position may require travel.* Position requires the ability to obtain and maintain a Secret level Security Clearance.* Must be able to get CAC card as of hire date.Preferred Qualifications* Prior experience as engineer, analysts or technicians serving in the U.S. Navy at the E-4 or above level; prior experience with assessment teams.* At least five (5) years technical experience.* Strong interpersonal sills as well as organizational and data entry sills.* Woring nowledge of computer systems and integrated software application programs.* Position may require travel.* Position requires the ability to obtain and maintain a Secret level Security Clearance.* Must be able to get CAC card as of hire date.</t>
  </si>
  <si>
    <t>Duties:u00a0Youll be exploring, manipulating, and gleaning insights from the collective financial data of 60 million consumers and small businesses. Youll be part of a team that will lead the way for the product teams acceleration towards more data-driven decision maing, and your discoveries will help shape product direction of what the product team will be building in the future.u00a0 The position involves close collaboration with the product and data engineering teams, as well as the product and data teams in other business units. The individual must be comfortable partnering with those directly involved with big data infrastructure, software, and data warehousing, as well as product management driving the business.u00a0 Responsibilities:u00a0 Perform hands-on data analysis and modeling with huge data sets. Find and expose insights found through your analysis of our data.u00a0 Your goal will be not only that you understand our users behavior, but also that your staeholders also understand our users behavior. Propose, implement, and eep trac of ey product and business metrics, and expose them to your staeholders through dashboards and reports Determine and explain root causes behind changes in trends for these ey metrics Influence product teams through presentations of data-based recommendationsSills:u00a0
4+ years experience with quantitative analysisu00a0
Experience in any major dialect of SQL (we use MySQL and PostgreSQL)u00a0
Experience with data visualization (we use Tableau for many of our business-facing dashboards, but we wont say no to a ggplot or two)u00a0
Solid communication sills: Demonstrated ability to explain complex technical issues to both technical and non-technical audiencesu00a0u00a0
Hadoop, HDFS, Hive, HBase, and/or related MapReduce technologiesu00a0
Large-scale MPP systems such as Vertica or Redshiftu00a0
Tableau or similar BI softwareu00a0
Experience with Python or similar high-level languagesu00a0
Experience with R or similar statistical analysis software
Job Requirements:</t>
  </si>
  <si>
    <t>Business Group Highlights
Defense
The Defense group supports the Department of Defense (DoD) mission to eep our homeland and its citizens safe. We provide solutions to improve the Nation's defense by providing software, systems engineering, IT, training and logistics and fleet management solutions.
Responsibilities
The Data Analyst/Engineer provides the following support:
a. Perform research, analysis, analysis of alternatives (AoA), evaluation, development and test of technologies from industry, academia, and other government organizations, to include Commercial Off-The-Shelf (COTS), Government Off-The-Shelf (GOTS), and open source technologies, for applicability to solving deficiencies and capability gaps, and enabling capabilities and/or generating new capabilities.
b. Analyze existing and proposed systems and system requirements to identify performance and schedule gaps and mae recommendations to close gaps rapidly and cost effectively with low ris.
c. Coordinate and collaborate with government officials and contractors in NIWC PAC headquarters and other organizations to support rapid integration and interoperability of systems and components.
d. Ensure the quality of all services and deliverables across the contract. Ensure high customer satisfaction with all ey performance metrics.
e. Ensure compliance with all government and corporate policies.
f. Institute and maintain industry best-practice standards, processes, and methodologies.
Qualifications
Requires 5 to 8 years with BS/BA or 3 to 5 years with MS/MA or 0 to 2 years with PhD.
Required experience and qualifications:
Active Secret clearance.
BS in electrical engineering or computer science.
8+ years' experience overall engineering experience
3+ years providing engineering support for complex, large-scale Navy C4I systems
Desired experience and qualifications; it is desired that the candidate meet one or more of the following experience requirements:
Professional certification from INCOSE, major university or another recognized engineering body
MS in a relevant engineering discipline
DoD 8570 IAT Level II certification
About Perspecta
What matters to our nation, is what matters to us. At Perspecta, everything we do, from conducting innovative research to cultivating strong relationships, supports one imperative: ensuring that your wor succeeds. Our company was formed to bring a broad array of capabilities to all parts of the public sectorfrom investigative services and IT strategy to systems wor and next-generation engineering.
Our promise is simple: never stop solving our nations most complex challenges. And with a worforce of approximately 14,000, more than 48 percent of which is cleared, we have been trusted to do just that, as a partner of choice across the entire sector.
Perspecta is an AA/EEO Employer - Minorities/Women/Veterans/Disabled and other protected categories.
As a government contractor, Perspecta abides by the following provision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the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</si>
  <si>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This is a UC San Diego Internal Recruitment open to UCSD and UCSD Health System Staff Only
UCSD Layoff from Career Appointment : Apply by 7/2/20 for consideration with preference for rehire. All layoff applicants should contact their Employment Advisor.
Special Selection Applicants : Apply by 7/7/20. Eligible Special Selection clients should contact their Disability Counselor for assistance.
DESCRIPTION
UCSD Health Sciences is a 1 billion dollar plus organization encompassing 16 academic departments (14 clinical, 2 basic sciences), 2 pre-academic/hospital departments, 2 professional schools (School of Medicine and Saggs School of Pharmacy and Pharmaceutical Sciences), 2 hospitals, and various other programs and units all dedicated towards fulfilling the Health Sciences missions. The Department of Medicine at UC San Diego is a leading center for clinical care, research, and teaching. We are dedicated to translating laboratory discoveries into better methods to detect, prevent and treat disease.
Under general supervision, the researcher will oversee lab operations of a molecular cell biology laboratory, will be responsible for biological research experiments and sequencing data management and analysis. Incumbent will play multiple roles in assay development, automation, Next Generation Sequencing (NGS), NGS data analysis. Incumbent will also participate in authoring and preparing manuscripts for publication of data.
MINIMUM QUALIFICATIONS
Advanced theoretical nowledge of biology, cell biology, or molecular biology typically attained by a Bachelor's Degree. Related fields may include biochemistry.
Proven experience in sterile procedures and cell culture techniques.
Demonstrated experience, sill and nowledge of research design and methodology to achieve experimental goals.
Proven hands-on sills with molecular biology techniques and NGS library preparation, including mRNA-seq, small RNA-seq, total RNA-seq, ChIP-seq, CLIP-seq, ATAC-seq.
Strong experience with operating NGS sequencers and evaluating sequencing qualities.
Advanced sill for NGS data analysis. Experience processing raw data from NGS experiments.
Demonstrated sill and experience in developing new assay, especially NGS libraries.
Demonstrated sill and experience in programming and operating liquid handling instruments. Application of multiple bioinformatic pacages using different programming languages such as R, Python, Bash for the analysis of NGS data.
Extensive nowledge of statistical analysis methods and models, mathematical and computational algorithm, such as machine learning algorithms.
Experience with development of high-throughput assays for genetic screens.
Enthusiasm for learning and a genuine interest in scientific research. Willingness and ability to learn new sills, research methods, and scientific principles.
Proven ability to operate and maintain of various lab equipment such as centrifuges, spectrophotometers, and scintillation counters.
nowledge of radiation safety and biosafety techniques and practices. Experience woring with chemical, radioisotope, and biological hazards and recognizing safety problems.
Strong communication sills (both verbal and written) to interact professionally and effectively in the wor environment, as well as effectively and accurately document research procedures. Ability to read, comprehend and discuss research materials.
PREFERRED QUALIFICATIONS
Demonstrated nowledge to read and use Material Safety Data Sheets. nowledge of UCSD Environmental Health and Safety requirements and the ability to write with correct syntax and grammar and to clearly communicate ideas and protocols in writing to EH&amp;S. Experienced in woring and maintaining a sterile environment.
nowledge of and ability to use UCSD purchasing software and procedures including on line applications.
nowledge of single cell sequencing library preparations.
SPECIAL CONDITIONS
Employment is subject to a criminal bacground chec.
Must be willing to wor with biohazardous, toxic materials, and mice.
Occasional evenings and weeends may be required.</t>
  </si>
  <si>
    <t>Health Data Analyst
If you're interested in a career within a customer-focused, team-oriented environment that rewards innovation, quality, integrity and collaboration, MedImpact Healthcare Systems, Inc. welcomes your application. MedImpact, is a privately-held pharmacy benefit manager (PBM) headquartered in San Diego, California. Our solutions and services positively influence healthcare outcomes and expenditures, improving the position of our clients in the maret. MedImpact offers high-value solutions to payers, providers and consumers of healthcare in the U.S. and foreign marets.
Position Summary
The Health Data Analyst ensures that the company provides the highest quality and accessibility to drug therapy to members and providers; and in this process, to effectively manage the quality and cost-effectiveness of drug and disease management therapy. This position contributes to the design and development of health outcomes research proposals, reports, and manuscripts.
Essential Functions and Responsibilities (Other duties may be assigned)
Optimizes, automates and tests new and existing code to meet health outcomes research project requirements
Assists with overall project design and creates process flow documentation
Recommends and implements improvements to existing data analytics processes and assist with adoption of new software tools
Defines methodology and analytic approach as required for each specific study design
Identifying and defining appropriate statistical techniques used for analysis
Processing data including data query, manipulation, and preparation for analysis
Performs statistical analysis
Integrates pharmacy (including benefits, formulary and eligibility), medical, laboratory, and other data sets types from individual claim-level data sets to patient-level data sets for analyses
Constructs summary tables and graphical output of results for incorporation in final reports and manuscripts for publication
Prepares concise summary statements and interpretation of research findings for inclusion in final reports and manuscripts for publication
Effectively communicates technical and statistical findings with fellow team researchers from initial development of study proposal to preparation of final report
Meets predetermined project deadlines and manages wor on multiple research projects
Education and/or Experience
Master's degree from a four (4)-year college or university with strong quantitative sills in a health-related discipline; related experience in areas of biostatistics or health data analysis or equivalent experience in statistics with pharmaceutical or public health bacground required, or an equivalent combination of education and experience.
Computer Sills
Extensive experience using Microsoft Office applications, especially Excel, SAS (intermediate to advanced level), writing SQL, or PL/SQL (intermediate to advanced level) queries involving multiple table joins and nested queries.
This employee is eligible for the referral bonus at Level II
EOE, M/F/D/V
OSHA/ADA
To perform this job successfully, the successful candidate must be able to perform each essential duty satisfactorily. The requirements listed are representative of the nowledge, sill, and/or ability required. Reasonable accommodations may be made to enable individuals with disabilities to perform the essential functions.
Disclaimer
The above statements are intended to describe the general nature and level of wor being performed by people assigned to this classification. They are not intended to be construed as an exhaustive list of all responsibilities, duties, and sills required of personnel so classified.</t>
  </si>
  <si>
    <t>Looing to build your experience in an agile, diverse environment, where you can grow your technical sillsets? As the Information Security and Data Privacy Analyst, you will experience a unique opportunity to design and evolve programs that defend against cyber-attacs and eep data secure. Woring as part of the Gossamer Bio IT team in Information Security, you will be positioned to drive cutting edge technology solutions for security! This position can be located in San Diego, CA or Dublin, Ireland.
ey Responsibilities
Design creative data privacy and cyber solutions to evolve and up-level the programs.
Advance education and awareness training to ensure up-to-date posture according to tech trends.
Conduct architecture reviews and security impact assessments for tech initiatives.
Information Security:
Monitor and investigate cyber security incidents and potential breaches.
Drive threat hunting and implement red team activities to advance proactive detection abilities.
Architect the defense-in-depth strategic roadmap and technology with creativity and innovation.
Real-time remediation of threats and vulnerabilities identified active environment monitoring.
Research and communicate emerging threats.
Data Privacy:
Design &amp; implement a data mapping strategy / intae process to assess the technology landscape.
Perform information gathering, aggregation and summarization of current state.
Identify and drive process improvement and remediation to maintain strong security posture.
Review third-party vendor services, systems and contracts for data privacy and information security riss; implement monitoring and remediation processes.
Education &amp; Experience
Bachelor's Degree in Business, Computer Science, related field, or equivalent experience.
Minimum of 2-4 years' experience as a Data Privacy or Information Security Analyst.
Experience as an InfoSec analyst, actively monitoring, detecting and remediating security incidents.
Familiarity with at least one of the following framewors GxP, GDPR, CCPA, HIPAA, NIST, ISO, etc.
Trac record woring with data from multiple sources willingness to dig-in and leverage creative thining and problem-solving.
Highly collaborative; able to wor in a team-based environment offering services to a fast-paced, multi-disciplinary organization negotiating for competing priorities and resources.
Strong initiative, self-driven to deliver results without daily supervision.
Well-developed business partnering and collaboration sills, adept at establishing and sustaining effective woring relationships, both within and between departments.
Strong interpersonal and teamwor sills; ability to interact with business users, technical experts.
Gossamer Bio is committed to equal opportunity in the terms and conditions of employment for all employees and job applicants and complies with all applicable national, state and local laws governing nondiscrimination in employment.</t>
  </si>
  <si>
    <t>Wednesday, June 24, 2020
The ancestors of the Sycuan Band of the umeyaay Nation existed many centuries ago as a community of people‚Ä¶a Tribe living together, farming, hunting and fishing to survive.
Much has changed since that time. Today the Sycuan Tribe governs its Reservation, owns and operates a Casino and a Golf Resort, and owns a number of other business ventures in the San Diego Region.
One attribute that remains unchanged, however, is Sycuan's sense of community. Sycuan is more than just a business. Sycuan is a community of people woring together toward a common goal. Whether you wor in our state-of-the-art Casino, our beautiful Resort, or become a staff member in our Tribal Government division, you will be part of the Sycuan family.
Job Purpose:
Provides business unit managers and executives with financial and business reports and analysis, reviews and ensures data integrity and reliability.
Job Duties and Responsibilities:
(Note: Duties and responsibilities may be added, deleted, or changed at the sole discretion of Sycuan Management at any time)
1. Assists Enterprise Analytics Team by reviewing data integrity, ensuring appropriate analytics data is available for reporting, data loads from source systems are completed, and scheduled reporting tass occur as planned. ‚Äì 40%
2. Assists Executive Management by formalizing processes to effectively review and evaluate business results and providing the Executive Team with regular business performance summaries. ‚Äì 30%
3. Assists business unit managers by generating daily, weely, and monthly reports in accordance with department and company needs, and best practices, woring with Operations Departments to generate ad hoc and regular analysis reports to evaluate business performance and identify areas of opportunity ‚Äì 30%
Job Specifications:
Education and Experience:
Essential:
Bachelor‚Äôs Degree in Math, Statistics or Finance or related field or equivalent experience
3 years of financial or business analysis experience
2 years of creating complex data analysis utilizing industry standard tools such as SPSS, SAS, or Tableau
Desirable:
3 years of experience in a gaming or hospitality environment
Experience utilizing big-data analytics tools such as Hadoop, Worday or Teradata
Sills and nowledge:
Essential:
Ability to perform complex mathematical calculations
Ability to communicate and interact effectively with guests and team members
Ability to prioritize and perform multiple tass and assignments
Ability to manage large projects and multiple projects to completion
Ability to identify opportunities, assess trends and provide recommendations
Ability to document and complete office forms
Ability to read, analyze, and interpret complex documents
Ability to appear for wor on time
Ability to maintain professionalism and composure
Ability to understand and follow verbal directives and written directions
Ability to accept constructive criticism
Ability to maintain confidentiality
Desirable:
Multi-lingual
ronos timeeeping software experience
Stratton Warren software experience
Advanced computer sills
Supervisory/Managerial Accountability:
Direct: None
Indirect: None
If you enjoy being part of a community dedicated to creating a memorable guest experience, we invite you to explore career opportunities with Sycuan and join our winning team!
Other details
Pay Type
Salary</t>
  </si>
  <si>
    <t>Campus:
San Diego
Job ID:
7232
Job Title:
7232 Data Engineer (Analyst/Programmer - Career), Information Technology DevOps
Appointment Type:
Probationary
Time Base:
Full-Time
Date Posted:
March 9, 2020
Closing Date:
Open until filled
Benefits Lin:
CSUEU (Unit 2, 5, 7, 9)
Lin to Apply Online:
https://bfa.sdsu.edu/hr/jobs/job-opportunities.aspx
Campus Employment Homepage:
http://jobs.sdsu.edu
Description:
Position Summary
Under the direction of the Director of IT Computing Operations and DevOps, the incumbent will design, architect, develop, implement and maintain systems supporting the campus data lae and data warehouse environments. This position will develop data pipeline routines to support the ingestion and transformation of data into the campus data lae and data warehouse environments using Amazon Web Services (AWS) services such as Lae Formation, Glue, EMR, Redshift and tools such as Python and Spar. In addition, the incumbent will wor with other team members to develop API solutions to support the exchange of campus data. This position will wor closely with many campus departments to understand their data needs in order to increase data exchange, analysis and reporting capabilities.
For more information regarding the IT Division/IT Finance and Administration department, clic here: https://it.sdsu.edu/
This is a full-time (1.0 time-base) benefits eligible, permanent (probationary) position. This position is designated exempt under FLSA and is not eligible for overtime compensation. Standard SDSU wor hours are Monday ‚Äì Friday, 8:00 a.m. to 4:30 p.m., but may vary based on operational needs.
Education and Experience
To enter this classification, a basic foundation of nowledge and sills in applications programming and systems analysis and related programming support functions is a prerequisite. This foundation would normally be obtained through a bachelor‚Äôs degree, preferably in computer science or business, or equivalent training and applied experience. Foundation nowledge and sills for the Analyst/Programmer, depending on the position assignment, may include woring nowledge of a specific industry standard applications programming language and nowledge of standard systems analysis techniques.
Preferred Qualifications and Specialized Sills
B.S. in Computer Science, B.S in related course of study, or equivalent sills and experience
Experience woring in a Higher Education environment
Minimum of two (2) years experience with Amazon Web Services (AWS)
Experience with Amazon Web Services (AWS) database services: RDS, Aurora or Redshift
Experience with ETL
Proficiency with Spar in Python
nowledge of database modeling and design in a data warehousing context
Proficiency with SQL
Experience woring with visualization tools such as Tableau or Power BI
Compensation and Benefits
Starting salary upon appointment not expected to exceed 8,333 per month. CSU Classification Salary Range: 4,372 - 10,792 per month. Salary placement is determined by the education, experience, and qualifications the candidate brings to the position, internal equity, and the hiring department‚Äôs fiscal resources.
San Diego State University offers a rich benefits pacage that constitutes a major portion of total compensation. For more information regarding SDSU benefits, please clic here: https://bfa.sdsu.edu/hr/jobs/benefits
Supplemental Information
Initial review of the required application materials, including cover letters and resumes, will begin on March 19, 2020. To receive full consideration, apply by March 18, 2020. The position will remain open until filled.
The person holding this position is considered a ‚Äòmandated reporter‚Äô under the California Child Abuse and Neglect Reporting Act and is required to comply with the requirements set forth in CSU Executive Order 1083 as a condition of employment.
San Diego State University is not a sponsoring agency for staff or management positions (e.g., H-1B visa). Applicants must currently be authorized to wor in the United States on a full-time basis. Offers of employment are contingent upon the presentation of documents that demonstrate a person's identity and authorization to wor in the United States, which are consistent with the provisions of the Immigration Reform and Control Act.
A bacground chec (including a criminal records chec) must be completed satisfactorily before any candidate can be offered a position with the CSU. Failure to satisfactorily complete the bacground chec may affect the application status of applicants or continued employment of current CSU employees who apply for the position.
SDSU is a smoe-free campus. For more information, please clic here: https://smoefree.sdsu.edu/
SDSU is an equal opportunity employer and does not discriminate against persons on the basis of race, religion, national origin, sexual orientation, gender, gender identity and expression, marital status, age, disability, pregnancy, medical condition, or covered veteran status.
Applicants with disabilities and applicants who require assistance completing an application may contact Recruiter at 619-594-6390.</t>
  </si>
  <si>
    <t>Client sees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seeing an individual with extensive experience integrating data and building data solutions to mae data accessible and actionable for the RED community. Responsibilities include, but are not limited to, the following bull Manage the product development of a data ecosystem web platform in collaboration with a team of software developers, IT business partners and scientists bull Acquire user feedbac from both external and internal teams to establish business requirements for a future state integrated ecosystem bull Communicate requirements and value proposition of data products from both customer and product owner perspectives to IT business partners and other staeholders bull Perform user acceptance testing, baclog grooming and write user stories in coordination with IT and the developer team to ensure a robust, quality user experience bull Design, implement and manage ETL data pipelines that ingest vast amounts of genomic, phenotypic and screening data from public, internal and partner sources bull Innovate and advise on latest technologies and best practices in Data Engineering and be able to identify software solutions that can solve pain points in data enablement bull Apply value-driven approaches to the development of data ecosystem and pipeline initiatives bull Collaborate with colleagues across Informatics and Predictive Sciences to mae data, including rawinterim data, available to RED department personnel as required Experience and Education bull Bachelorrsquos degree or a Masterrsquos degree with at least 3 yearsrsquo experience in a scientific or engineering field bull Proficiency in object-oriented programming with languages such as Python bull Proficiency with modern software development methodologies such as Agile, source control, CICD, project management and issue tracing with JIRA bull Experience with a metrics-driven approach to building impactful and enabling data products bull Woring nowledge of ETL pipelines and worflow managements tools preferred, such as Airflow, Luigi, AWS Glue, Amazon inesis or AWS Step Functions bull Woring nowledge of SQL and NoSQL databases preferred, such as Postgres, Redshift, or Elasticsearch bull Certified Scrum Product Owner certificate highly preferred bull Must thrive in a complex, dynamic environment while adapting to dynamically changing priorities bull Must have excellent written and verbal communication and presentation sills bull Must have excellent time management, tas estimation and organizational sills</t>
  </si>
  <si>
    <t>This is a UC San Diego Internal Recruitment open to UCSD and UCSD
Health System Staff Only
UCSD Layoff from Career Appointment: Apply by 7/2/20 for consideration
with preference for rehire. All layoff applicants should contact their
Employment Advisor.
Special Selection Applicants: Apply by 7/7/20. Eligible Special
Selection clients should contact their Disability Counselor for
assistance.
DESCRIPTION
===========
UCSD Health Sciences is a 1 billion dollar plus organization
encompassing 16 academic departments (14 clinical, 2 basic sciences),
2 pre-academic/hospital departments, 2 professional schools (School of
Medicine and Saggs School of Pharmacy and Pharmaceutical Sciences), 2
hospitals, and various other programs and units all dedicated towards
fulfilling the Health Sciences missions. The Department of Medicine at
UC San Diego is a leading center for clinical care, research, and
teaching. We are dedicated to translating laboratory discoveries into
better methods to detect, prevent and treat disease.
Under general supervision, the researcher will oversee lab operations
of a molecular cell biology laboratory, will be responsible for
biological research experiments and sequencing data management and
analysis. Incumbent will play multiple roles in assay development,
automation, Next Generation Sequencing (NGS), NGS data analysis.
Incumbent will also participate in authoring and preparing manuscripts
for publication of data.
MINIMUM QUALIFICATIONS
======================
Advanced theoretical nowledge of biology, cell biology, or
molecular biology typically attained by a Bachelor's Degree.
Related fields may include biochemistry.
Proven experience in sterile procedures and cell culture
techniques.
Demonstrated experience, sill and nowledge of research design
and methodology to achieve experimental goals.
Proven hands-on sills with molecular biology techniques and NGS
library preparation, including mRNA-seq, small RNA-seq, total
RNA-seq, ChIP-seq, CLIP-seq, ATAC-seq.
Strong experience with operating NGS sequencers and evaluating
sequencing qualities.
Advanced sill for NGS data analysis. Experience processing raw
data from NGS experiments.
Demonstrated sill and experience in developing new assay,
especially NGS libraries.
Demonstrated sill and experience in programming and operating
liquid handling instruments. Application of multiple bioinformatic
pacages using different programming languages such as R, Python,
Bash for the analysis of NGS data.
Extensive nowledge of statistical analysis methods and models,
mathematical and computational algorithm, such as machine learning
algorithms.
Experience with development of high-throughput assays for genetic
screens.
Enthusiasm for learning and a genuine interest in scientific
research. Willingness and ability to learn new sills, research
methods, and scientific principles.
Proven ability to operate and maintain of various lab equipment
such as centrifuges, spectrophotometers, and scintillation
counters.
nowledge of radiation safety and biosafety techniques and
practices. Experience woring with chemical, radioisotope, and
biological hazards and recognizing safety problems.
Strong communication sills (both verbal and written) to interact
professionally and effectively in the wor environment, as well as
effectively and accurately document research procedures. Ability
to read, comprehend and discuss research materials.
PREFERRED QUALIFICATIONS
========================
Demonstrated nowledge to read and use Material Safety Data
Sheets. nowledge of UCSD Environmental Health and Safety
requirements and the ability to write with correct syntax and
grammar and to clearly communicate ideas and protocols in writing
to EH&amp;S. Experienced in woring and maintaining a sterile
environment.
nowledge of and ability to use UCSD purchasing software and
procedures including on line applications.
SPECIAL CONDITIONS
==================
Employment is subject to a criminal bacground chec.
Must be willing to wor with biohazardous, toxic materials, and
mice.
Occasional evenings and weeends may be required.</t>
  </si>
  <si>
    <t>Requirements/Job Duties:
World Wide Technology (WWT) is a global technology integrator and supply chain solutions provider. Through our culture of innovation we inspire, build and deliver business results, from idea to outcome. Based in St. Louis, WWT wors closely with industry leaders such as Cisco, HPE, Dell EMC, NetApp, VMware and F5, focusing on three maret segments: Fortune 500 companies, service providers and the public sector.
Chec us out: https://www.youtube.com/user/worldwidetechnology
Tae an ATC Tour: https://www.wwt.com/services/atc/
This position supports the US Army Corps of Engineers ACE-IT Program. Conducts or participates in multidisciplinary research and collaborates with equipment designers and/or hardware engineers in the planning, design, development, and utilization of electronic data processing systems software. Utilizing Application Programming Interfaces, including RESTful APIs, the appropriate programming language and COTS software, manages data across disparate systems for purposes of gaining new insights into the that data, and automates the deployment of infrastructure architectures designed by the Systems and Networing Engineers. Locates and integrates data sources for the purpose of process improvement for the customer. Locates and automates time consuming manual tass. As an alternate to the DevOps Engineer, and under the direction of the DevOps Engineer automate Systems tass in Ansible. As an alternate to, and under the direction of the ITSM Architect, integrates the ITSM tool set with newly deployed and existing infrastructure and home-grown software, and in coordination with the Operations teams, ensures that all Configuration Items in the Configuration Management Database are in a healthy state. Interfaces with all areas affected by the project including Government and Contractor Engineering team, Operations, and the end user. Defines project scope and objectives and develops detailed wor plans, schedules, project estimates, resource plans, and status reports. Conducts project meetings and is responsible for project tracing and analysis. Directs and participates in high-level enterprise architecture analysis, evaluation, design, integration, documentation, and development. Applies high-level business and technical principles and methods to very difficult technical problems to arrive at creative engineering solutions. Recommends and taes action to direct the analysis and solutions of problems. Has a deep understanding of DoD business transformation and processes, DoD organizational structure, and experience in developing briefings and responses to executives both within and external to the department.
Requirements:
Collaborate openly and franly with all internal and external partners, such as Government Engineers, Contractor Engineers, Contractor Operations staff, Management, and 3rd party vendors
Wor independently, help others and as for help without hesitation
Drive innovation through data analysis, process analysis and automation
Determine innovative methods for using data sources
Collaborate with DevOps and ITSM Engineers on methods for locating and normalizing data sources, and implementing new processes or automations based on the analyzed data
Utilizing a multitude of COTS applications, and programming languages (e.g., Python, JavaScript), automate the collection of data, existing processes, and the deployment of new architectures (Infrastructure as Code). Primary tools and data sources include, but are not limited to:
Tools, Automation, and Orchestration software: UiPath, Hitachi Analytics, SCCM, Puppet, Ansible, GIT, CI/CD, Python, Perl, PowerShell, T-SQL, REST
Virtualization: vSphere, ESXi, vRealize Automation
Microsoft: Windows Server, SQL Server, Cluster Server
Oracle: Solaris, Database Server, WebLogic, Oracle HTTP Server, APEX, GoldenGate
Linux: Red Hat Enterprise Linux, OpenLDAP
Networing: Cisco Prime Infrastructure
Storage: OnCommand Insight, OnCommand Unified Manager, Hitachi Command Suite, NTPSoftware
Cloud architecture, e.g. Azure, Amazon Web Services, Google Cloud Platform
ITSM Tool Set and CMDB: ServiceNow
Other application stac software: Tomcat, WebSphere, ColdFusion, IIS, Identity Access and Management (IDaM), Sailpoint, CyberAr
Provide technical guidance and leadership on the integration of software within the Corps of Engineers' environment
Develop or analyze requirements in a Requirements Traceability Matrix, design and develop solution options in a Systems Engineering Plan, provide test plans, develop implementation plans including integration with existing systems in the production environment, provide engineering support through transition to operations and "Early Life" of new or upgraded systems/services in production, provide tools, processes and procedures for monitoring/performance measurement, event detection, problem identification and remediation, and troubleshooting assistance as needed after deployment
In collaboration with the Government Engineer, bring proposed changes to the Change Advisory Board
Give Continuous Service Improvement recommendations to the Chief Engineer
Report on forthcoming End of Life or End of Support to the Government Engineering team and Contractor Operations support -- develop plans for replacement, to be included in the Technology Refresh Plan
Perform detailed maret research, develop Bills of Materials for Government consumption
Develop or update, and continually maintain all as-built site infrastructure drawings and associated documentation
Trac wor in the provided ITSM tool set and report all project status to the associated Government Engineer, Contractor Project Manager, and Engineering Leadership, etc.
Provide monthly status reports to the Director of Engineering
Document the data and software architecture, including automation and orchestration software, and design choices of the associated applications (Low Level Design, High Level Design)
In collaboration with the ITSM Architect, integrate all systems into the enterprise Configuration Management Database
Assist in daily operational duties regarding Automation/DevOps support, including woring a ticet queue, and acting as the highest internal level of Automation/DevOps and Software Engineering, troubleshooting and problem management
In coordination with Government partners, prioritize worload
Qualifications:
Qualifications:
* 5 or more years of relevant experience, or a 4-year degree, or military experience
* Ability to obtain a Secret Clearance required
* Ability to obtain within 6 months of hire, one of the following certifications:
Certified Information Systems Security Professional (CISSP)
--OR- Certified Advanced Security Professional (CASP)
--OR- Security+ (Sec+)
* Certification in an Operating Environment per AR25-2 regulations (e.g., MCP, OCP, CCNA, etc.)
Preferred Qualifications:
Prior USACE/ACE-IT experience.
* Experience woring in a DoD environment.</t>
  </si>
  <si>
    <t>Important note regarding current health crisis Don't give up your search for a new position or project. We're maintaining business as usual during this difficult time. For many of us, the way we wor has changed abruptly. However, our clients have adapted their hiring processes to accommodate woring remotely where possible, which includes phone and video interviews. Be safe, and don't hesitate to contact us if you have any questions. In addition, we offer an excellent benefits pacage for all consultants, including medical, dental, and vision coverage, a 401 plan, and paid sic leave. Learn more and apply today.Our client, a leader in the biotech industry, has a need for a Sr. Data Governance Analyst for an 8+ month W2 contract opportunity to join early to mid-July. This position will serve as a critical resource for a project implementation and ongoing support of data classification and categorization processes. Candidates local to San Diego preferred This role is responsible to provide deep technical nowledge of all facets of the data governance discipline and lifecycle in order to implement strategic initiatives + provide hands-on support, partnering with team members, business staeholders and vendor resources. You will partner the Legal Privacy, Cybersecurity, Data Governance, and Information Systems teams and tae ownership for the inventory and classification of ey data assets. Both structured and unstructured data sources will be interrogated to capture a complete inventory of the specific assets, classifying them in conjunction with our classification schema and building repeatable processes to ensure appropriate attestation and handling of the data is in place. Responsibilities - Collaborate with information systems and business teams to address data classification and categorization needs by object. - Lead cross-functional team members in the implementation of strategic projects and enhancements from requirements gathering through deployment and post-production support. - Manage multiple priorities and staeholder expectations across data objects. - Maintain active communication with staeholders to manage expectations regarding changes to the system and the introduction of new and enhanced functionality. - Play an active role in operational readiness testing for application systems, performing hands-on testing and coordinating UAT. - Assess change impacts prior to change deployment. - Analyze problems, diagnose them and find root cause, and then either create a fix or partner with a team to collaboratively design a solution. - Along with Program Management, effectively manage all tass related to delivering data classification and categorization in support of strategic initiatives and projects. Sills - 7-10 years of experience in data governance, data quality, data preparation, or data architecture in an SAP, SAP MDG, Hana, Salesforce, Informatica, and Tableau environments. - Prior experience in all stages of data discovery, classification, categorization and tagging required. - Ability to effectively communicate technical issues and solutions to business partners, verbally and in writing - MUST be an outstanding communicator. - Ability to listen and discern data governance oversight or involvement with little information. - Ability to troubleshoot and solve process and technical problems. - Hands-on person with exceptional analytical and problem-solving abilities. - Ability to place questions and problems in the proper context. - Ability to address problems logically, carefully, and methodically. - Persistence to pursue problems until they are solved, but also the good judgment to now when to stop and as questions. - Ability to create and execute test plans. - Ability to effectively prioritize and execute tass in a fast-paced environment. Strong collaboration sills with global worforce. - Ability to interface well with cross-functional teammates. - Change control experience in an FDA regulated environment. Education - BA or BS in complementary field of study - Data privacy or governance experience required.</t>
  </si>
  <si>
    <t>Type of Requisition:
Regular
Clearance Level Must Currently Possess:
None
Clearance Level Must Be Able to Obtain:
None
Suitability:
No Suitability Required
Public Trust/Other Required:
NACLC (T3)
Job Family:
Data Analysis
Job Description:
GDIT is seeing a Data Manager - Bioinformatics Analyst in support of the Naval Health Research Center (NHRC) Infectious Disease Field Surveillance and Laboratory Research Services. As the Navy hub for the Armed Forces Health Surveillance Center the NHRC Operational Infectious Diseases Directorate conducts on-going, laboratory-based surveillance of US military populations in unique environments to quantify and study the etiology of infectious illnesses. This position will provide support services for operational infectious disease surveillance, accredited clinical laboratory testing, diagnostic evaluations, clinical research support and scientific research services.
RESPONSIBILITIES:
The Bioinformatics Analyst is responsible for providing collaborative bioinformatics support to the investigators at the Naval Health Research Center (NHRC). He/She is responsible for:
Support to NHRC‚Äôs COVID-19 surveillance efforts via the analysis of complex data sets.
Analysis and interpretation of high-throughput biomedical data generated by diverse platforms with emphasis on next-generation sequencing
Contribute to a team effort in designing, developing and deploying robust worflows, as well as custom scripts, to support the analysis of high-throughput data
Responsible for the organization and management of large genomic datasets, and the integration of data from multiple sources
Mining publicly available biological data to generate novel hypotheses or insights
Presenting analysis results, in a clear and concise manner, to an audience not familiar with bioinformatics
REQUIRED QUALIFICATIONS:
Bachelors Degree in biomedical science/bioinformatics/math/statistics/computer-related field
2 years related experience
Experience with bioinformatics tools and databases
Experience managing large genomic data sets including integration with data available from public sources
Proficiency in at least two of the following programming languages: Perl, Python, R, Java and C/C++
Record of scientific achievements including journal publications or presentations
Must be a US citizen with the ability to obtain a favorable NACLC T3 security investigation prior to start date.
Expected Competencies:
Experience in analysis of next generation sequencing (NGS) data (including quality metrics, mapping, variant calling, quantitation of gene expression and biological interpretation)
Experience in analysis of large genomic data sets including integration with data available from multiple sources
Hands-on experience in data processing and analyzing sequencing and expression and other array data including quality and biological assessment are also essential
Ability to understand and analyze data from complex experimental designs
Experience in at least two of the following areas: metagenomics, ChIPSeq, RNASeq, ExomeSeq, DHS-Seq, microarray analysis
Familiarity with public databases: NCBI, Ensembl, TCGA, cBioPortal, Broad FireHose
#MilitaryHealthGDITJobs
Scheduled Weely Hours:
40
Travel Required:
None
Telecommuting Options:
Telecommuting Not Allowed
Wor Location:
USA CA San Diego
Additional Wor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</si>
  <si>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 xml:space="preserve">34-61 </t>
  </si>
  <si>
    <t>This position will remain open until filled.
UCSD Layoff from Career Appointment: Apply by 03/11/2020 for consideration with preference for rehire. All layoff applicants should contact their Employment Advisor.
Special Selection Applicants: Apply by 03/13/2020. Eligible Special Selection clients should contact their Disability Counselor for assistance.
The effects of the COVID-19 pandemic have impacted UC San Diego Campus hiring. Our Campus will continue to recruit for essential positions and we as for your understanding and patience with our application process during this unprecedented time. For more information regarding steps we are taing to eep applicants and staff safe during this time, please clic here.
DESCRIPTION
Reporting to the Division Business Office (DBO), the Division of Biological Sciences (DoBS) Data and Financial Analyst will use sills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weeends may be required.
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mae recommendations.
Familiarity in projecting salary, benefits, and accruals, indirect costs with nowledge of payroll and personnel regulations including the impact of salaries, merits, range adjustments, social security cap and accompanied benefit costs and leaves where applicable.
Strong analytical and data modeling bacground. General nowledge in data collection and analysis techniques, statistics or social science research techniques. Solid nowledge of common computer application programs.
Strong sills in analyzing, researching and synthesizing large amounts of data for preparing sound and relevant proposals and analyses. Sill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sills with ability to analyze financial operating data to determine costs, remain within budget and ensure cost-effectiveness.
Proven nowledge of federal, state and private contract and grant regulations with the sill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Sill in writing procedures, guidelines and application documentation.
Ability to thin strategically and creatively, to anticipate Business and Financial trends and to transfer that thining into Divisional Business needs. nowledge of organizational principles and procedures involved in handling sensitive data.
Exceptional interpersonal and verbal and written communication sills.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decision-maing sills to continually prioritize between long and short term needs, competing demands and constant requests for priority changes from a variety of sources, eep trac of ongoing projects and tass simultaneously, and meet multiple concurrent deadlines.
PREFERRED QUALIFICATIONS
nowledge of financial, admissions, enrollment, academic personnel, human resources, space and contracts and grant awards data.
SPECIAL CONDITIONS
Job offer is contingent upon a satisfactory clearance based on bacground chec results.</t>
  </si>
  <si>
    <t>Systems Analyst - Data Integration and ETL process We are seeing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seeing an individual with extensive experience integrating data and building data solutions to mae data accessible and actionable for the RED community. Responsibilities include, but are not limited to, the following Manage the product development of a data ecosystem web platform in collaboration with a team of software developers, IT business partners and scientists Acquire user feedbac from both external and internal teams to establish business requirements for a future state integrated ecosystem Communicate requirements and value proposition of data products from both customer and product owner perspectives to IT business partners and other staeholders Perform user acceptance testing, baclog grooming and write user stories in coordination with IT and the developer team to ensure a robust, quality user experience Design, implement and manage ETL data pipelines that ingest vast amounts of genomic, phenotypic and screening data from public, internal and partner sources Innovate and advise on latest technologies and best practices in Data Engineering and be able to identify software solutions that can solve pain points in data enablement Apply value-driven approaches to the development of data ecosystem and pipeline initiatives Collaborate with colleagues across Informatics and Predictive Sciences to mae data, including rawinterim data, available to RED department personnel as required Experience and Education Bachelor's degree or a Master's degree with at least 3 years experience in a scientific or engineering field Proficiency in object-oriented programming with languages such as Python Proficiency with modern software development methodologies such as Agile, source control, CICD, project management and issue tracing with JIRA Experience with a metrics-driven approach to building impactful and enabling data products Woring nowledge of ETL pipelines and worflow managements tools preferred, such as Airflow, Luigi, AWS Glue, Amazon inesis or AWS Step Functions Woring nowledge of SQL and NoSQL databases preferred, such as Postgres, Redshift, or Elasticsearch Certified Scrum Product Owner certificate highly preferred Must thrive in a complex, dynamic environment while adapting to dynamically changing priorities Must have excellent written and verbal communication and presentation sills Must have excellent time management, tas estimation and organizational sills If this describes you, please apply today! Why elly Registered ? By partnering with ellyRegistered IT, you'll have direct connections to top companies around the globe-giving you the chance to put your tech sills to wor on some of today's most intriguing, innovative, and high-visibility projects. In a world where change is the only constant, our unparalleled connections and IT maret expertise help you tae your sills exactly where you want to go. We're here to help you gain experience, eep learning, and move your career forward. About elly Registered At elly, we're always thining about what's next and advising job seeers on new ways of woring to reach their full potential. In fact, we're a leading advocate for temporarynontraditional worstyles, because we believe they allow flexibility and tremendous growth opportunities that enable a better way to wor and live. Connecting great people with great companies is what we do best, and our employment opportunities span a wide variety of worstyles, sill levels, and industries around the world. elly is an equal opportunity employer committed to employing a diverse worforce, including, but not limited to, minorities, females, individuals with disabilities, protected veterans, sexual orientation, gender identity. Equal Employment Opportunity is The Law.</t>
  </si>
  <si>
    <t>elly IT
3.4</t>
  </si>
  <si>
    <t>Overview
The Senior Financial Data Analyst utilizes technical and analytical sills to analyze large data sets, automate processes and generate new financial reporting. This position is responsible for evaluating financial, operational and other departmental data integrity across multiple systems and platforms. The Senior Financial Analyst will examine data and variances, build out financial and pricing models, develop PI metrics and provide analysis that is actionable for optimizing revenue, margin, operating expense and other ey financial and operational metrics.
Primary Responsibilities
Optimize data collection and analysis using Power BI and BI360 Suite and multiple sources, including but not limited to Oracle NetSuite and other SQL-server based data.
Perform data mining and financial modeling analysis utilizing large sets of financial and non-financial data related to the Company‚Äôs operations, financials, profitability, and business strategy.
Develop internal reporting tools using BI360 Suite to trac, report, analyze and predict operational and other G&amp;A departmental performance metrics against financial forecasts.
Develop and test new reports and dashboards that further the Company‚Äôs understanding of ey performance indicators and communicate the implications of analysis to senior management.
Provide financial and non-financial analysis of special projects, assessing their impact on various levels of the business, including costs and profit margin. Provide interpretation of financial and statistical data and results to senior management.
Wor closely with software and database developers to translate business requirements into technical specifications for financial analysis, departmental process optimization and reporting solutions.
Develop financial modeling and present to ey business leaders to be used in business strategy decision maing.
Develop and maintain financial modeling and reporting procedures manual for use in department standardization and training.
Position Requirements
Bachelor‚Äôs degree in Math, Computer Science, Finance, Accounting or related field.
5+ years of data analysis and/or financial planning/reporting and analysis experience.
Demonstrated proficiency utilizing MS Excel, creating SQL queries and presenting through data visualization tools with nowledge of Power BI Suite, VBA and Python preferred.
Demonstrated ability to maintain confidentiality and professional ethics.
Demonstrated ability to effectively translate complex data analytics into actionable business items with bacground in statistics preferred.
Must demonstrate proven leadership sills with the ability to influence ey decision maers, wor autonomously and effectively collaborate across business lines under time pressure and dynamic priorities.
Solid organizational sills with ability to lead teams of various sizes, focus on broader goals and project details simultaneously, and multi-tas effectively.
Ability to effectively communicate orally and in writing with co-worers, management team, other Departments, vendors, and outside agencies, including being sensitive to professional ethics.
Physical Requirements
The wor is of an intellectual nature. While performing the functions of this job, the employee is required to stand and sit for prolonged periods. Specific vision abilities required include close and medium distance vision and the ability to adjust focus. Must be able to hear normal sounds, distinguish sound as voice and communicate through human speech. This position requires the ability to operate a eyboard, computer mouse, telephone, fax, copier, writing tools, and other standard office equipment. On an occasion, an employee will be ased to lift items weighing up to 35 lbs.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We loo for the best talent in the business
APPLY NOW
San Diego, CA | Email us at: jobs@vervent.com</t>
  </si>
  <si>
    <t>Business Group Highlights
Defense
The Defense group supports the Department of Defense (DoD) mission to eep our homeland and its citizens safe. We provide solutions to improve the Nation's defense by providing software, systems engineering, IT, training and logistics and fleet management solutions.
Responsibilities
The Data Analyst/Engineer provides the following support:
a. Perform research, analysis, analysis of alternatives (AoA), evaluation, development and test of technologies from industry, academia, and other government organizations, to include Commercial Off-The-Shelf (COTS), Government Off-The-Shelf (GOTS), and open source technologies, for applicability to solving deficiencies and capability gaps, and enabling capabilities and/or generating new capabilities.
b. Analyze existing and proposed systems and system requirements to identify performance and schedule gaps and mae recommendations to close gaps rapidly and cost effectively with low ris.
c. Coordinate and collaborate with government officials and contractors in NIWC PAC headquarters and other organizations to support rapid integration and interoperability of systems and components.
d. Ensure the quality of all services and deliverables across the contract. Ensure high customer satisfaction with all ey performance metrics.
e. Ensure compliance with all government and corporate policies.
f. Institute and maintain industry best-practice standards, processes, and methodologies.
Qualifications
Requires 8 to 10 years with BS/BA or 6 to 8 years with MS/MA or 3 to 5 years with PhD.
Required experience and qualifications:
Active Secret clearance.
BS in electrical engineering or computer science.
10 years overall engineering experience
4+ years providing engineering support for complex, large-scale Navy C4I systems
Desired experience and qualifications; it is desired that the candidate meet one or more of the following experience requirements:
Professional certification from INCOSE, major university or another recognized engineering body
MS in a relevant engineering discipline
DoD 8570 IAT Level II certification
About Perspecta
What matters to our nation, is what matters to us. At Perspecta, everything we do, from conducting innovative research to cultivating strong relationships, supports one imperative: ensuring that your wor succeeds. Our company was formed to bring a broad array of capabilities to all parts of the public sectorfrom investigative services and IT strategy to systems wor and next-generation engineering.
Our promise is simple: never stop solving our nations most complex challenges. And with a worforce of approximately 14,000, more than 48 percent of which is cleared, we have been trusted to do just that, as a partner of choice across the entire sector.
Perspecta is an AA/EEO Employer - Minorities/Women/Veterans/Disabled and other protected categories.
As a government contractor, Perspecta abides by the following provision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the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</si>
  <si>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Senior Tactical Data Lin Systems Analyst</t>
  </si>
  <si>
    <t>Senior Tactical Data Lin System Analyst (multiple locations)
SBG Technology Solutions, Inc. (SBG) is growing and would lie you to come and join our team!
SBG, a service-disabled veteran owned small business specializing in engineering, information technology, cyber-security, and training, is looing for results-oriented Senior Tactical Data Lin System Analysts. We are seeing highly motivated individuals looing to join our rapidly growing company. The ideal candidates for this position would be experienced individuals who are hard-woring, have the ability to excel in a fast-paced government contractor environment, and have a positive, energetic attitude. These positions are located in San Diego, CA; Norfol/Virginia Beach, VA; Washington D.C. Metro; and Hawaii areas.
Overview
SBG Technology Solutions sees Senior Tactical Data Lin System Analysts to wor on an exciting Department of Defense contract to provide Systems Engineering &amp; Technical Assistance (SETA) Support Services. These positions will support the Program Executive Office Command, Control, Communications, Computers and Intelligence (PEO C4I) in their wor to transform, modernize, improve, and sustain current and future operational maritime tactical Command and Control needs into effective and affordable C2 capabilities for Navy, Marine Corps, Joint, and Coalition warfighters. The overarching goal is to integrate programs into single C2 capabilities, provide configuration and scalable solutions to various platforms, and align to the FORCEnet roadmap.
ey Responsibilities:
Provides DoD Interagency, Coalition, and Enterprise Architecture (EA) leadership support and technical implementation expertise in Tactical Data Lin design, development, and governance. The contractor shall support the deployment of DoD EA.
Supports analysis of Enterprise Architecture (EA) activities to include: implementing standard architectural practices; establishing an EA aligned with the Department's strategic goals; facilitating an information exchange; ensuring the interoperability of business practices, systems, and technologies; defining and implementing a systems development life-cycle; architectural assessments and governance; and providing a framewor for corporate systems modernization.
Assists with the development of the C4ISR Data Strategy which includes Information Operations (IO), Combat Systems, Tactical Communications, C2 and Intelligence Surveillance and Reconnaissance (ISR) domains.
Supports the update of program/project databases to support system engineering requirements including problem resolution, use of formulas and other data/statistical analysis tools including graphs, pivot charts, and custom reports, support for meeting
Supports the development of technical papers for initiating new research and development efforts aligned to POR requirements to include conducting analysis, reviewing technical submissions, alignment of effort to POR, and developing test procedures.
Provides technical support and analyses for Analyses of Alternatives (AoAs).
Position Requirements:
A Bachelor‚Äôs degree in technical and business area
Active Secret DoD security clearance.
New Navy Ship Construction (SCN) Tactical Data Lin planning and design experience.
Comprehensive understanding of Naval Warfare System Certification process and its application to C2P and Lin 16. Comprehensive understanding of PEO IWS combat system configuration control board and combat system certification and weapon system safety processes and its application to C2P and Lin 16.
Comprehensive understanding of AEGIS and SSDS Combat system Baseline Development process and relationship of combat system baseline processes to C2P and Lin 16 planning.
US Navy and/or US Air Force Tactical Data Lin experience.
Experience with Department of Defense (DoD), Department of Navy (DoN), Naval Sea Systems Command (NAVSEA), PEO, and SPAWAR policies directives, instructions, standards, specifications, and processes.
Comprehensive understanding of SHIPMAIN process and Navy procurement and installation budgeting process.
The ability to apply TDL system engineering sills to development of SCN 7300 cost estimation forms and application of TDL system engineering sills to SCN IPTs is required
Must be a U.S. Citizen to obtain and maintain DoD Security Clearance.
Desired Sills and Experience
8 years of combat system/TDL experience in the Navy‚Äôs Warfare System Certification and Fleet Modernization program is highly desired
We offer a very competitive benefits pacage, in a family-friendly environment.
SBG is an Equal Opportunity Employer M/F/D/V</t>
  </si>
  <si>
    <t xml:space="preserve">24-48 </t>
  </si>
  <si>
    <t>The Data Analyst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sills, in-depth nowledge of our business, products and processes.
WOR PERFORMED
To perform this job successfully, an individual must be able to perform each essential duty satisfactorily. The requirements listed below are representative of the nowledge, sill, and/or ability required.
Essential Functions of the Job:
Product Data ‚Äì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‚Äì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‚Äì Responsible for completing additional projects and assignments as required by the department
All other assigned duties
MINIMUM REQUIREMENTS
Education and/or Experience:
Associates degree or above from a college or university; or 3 years industry wor experience.
NOWLEDGE, SILLS, AND ABILITIES
Following are the sills, nowledge and abilities necessary to perform this job
Advanced spreadsheet sills
Ability to analyze and troubleshoot information for resolution
Ability to wor well in cross-functional teams
Ability to multi-tas in a fast-paced environment
Ability to meet aggressive service-level agreements
Ability to tae a complex process or technology and create easy-to-follow copy
Excellent written and verbal communication, with strong editing sills
nowledge of AP style
Vast nowledge of technical writing and styles associated with it
Collaborating with mareting and IT on search engine relevancy as it relates to parts data‚Äôs influence
Proficiency with MS Word, Excel, Outloo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 and demonstrate strong organizational details.</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</si>
  <si>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sills, in-depth nowledge of our business, products and processes.
WOR PERFORMED
To perform this job successfully, an individual must be able to perform each essential duty satisfactorily. The requirements listed below are representative of the nowledge, sill, and/or ability required.
Essential Functions of the Job:
Product Data ‚Äì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‚Äì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‚Äì Responsible for completing additional projects and assignments as required by the department
All other assigned duties
MINIMUM REQUIREMENTS
Education and/or Experience:
Associates degree or above from a college or university; or 3 years industry wor experience.
NOWLEDGE, SILLS, AND ABILITIES
Following are the sills, nowledge and abilities necessary to perform this job
Advanced spreadsheet sills
Ability to analyze and troubleshoot information for resolution
Ability to wor well in cross-functional teams
Ability to multi-tas in a fast-paced environment
Ability to meet aggressive service-level agreements
Ability to tae a complex process or technology and create easy-to-follow copy
Excellent written and verbal communication, with strong editing sills
nowledge of AP style
Vast nowledge of technical writing and styles associated with it
Collaborating with mareting and IT on search engine relevancy as it relates to parts data‚Äôs influence
Proficiency with MS Word, Excel, Outloo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 and demonstrate strong organizational details.</t>
  </si>
  <si>
    <t>At Harris Govern, we build software solutions specific to the requirements of Local Government. Our software suite enables us to bring comprehensive, innovative technology solutions to our customers across North America.
We are seeing a Data Conversion Analyst to join our team to wor closely with a group of talented Business Analysts and Technical Specialists, and report to the Professional Services Data Conversion Manager. In the ey role of interpreting business rules and data, our customers will rely on your sills and nowledge to migrate data from various systems into any one of our three product lines.
What your impact will be:
Document customer data requirements and wor with the project management team to determine out of scope items.
Develop/test/execute data conversion routines within an established conversion framewor in a timely and accurate manner.
Develop and maintain internal and customer-facing conversion documentation.
Convert data from multiple data sources into Microsoft SQL Server.
Create Complex T-SQL scripts with limited assistance
Write and maintain automation scripts using Windows PowerShell.
Verify data integrity and identify data cleanliness issues.
Reconcile converted data to ensure accuracy.
Communicate effectively with management.
Develop good woring relationships with departmental staff in order to troubleshoot technical and functional issues that may arise during the implementation process.
What we are looing for:
Intermediate sills in MSSQL with the ability to create and edit complex queries and T-SQL scripts including dynamic SQL.
Solid grasp of SET based coding methodology and relational database structures.
Familiarity with a variety of database types and interfaces (Microsoft Access, Oracle, various text formats, ODBC, OLE DB).
Strong troubleshooting sills and analytical thining to resolve issues.
Positive, proactive, tae charge attitude and attention to detail.
Strong time management sills with the ability to meet deadlines for multiple, concurrent projects.
Ability to quicly gain woring nowledge of product, interpret requirements, and recommend solutions.
Excellent verbal and written communication sills.
Willingness to be coached and mentored and driven to reach your fullest potential.
Ability to travel up to 20% to customer sites as required.
What will mae you stand out:
Two or more years of experience in data conversion or a related field.
Bachelor's Degree or higher in Computer Science or Information Technology, equivalent wor experience, or certifications and technical training (Microsoft Certification is a plus)
Experience with Windows PowerShell and source control software.
Understanding of general business and accounting principles and practices sufficient to manage accounting related data.
Experience with local government applications, especially related to property tax assessment and collection, is a plus.
What we offer:
A competitive compensation pacage
A casual wor environment
Full range of employee benefits 401(), Health Insurance (medical, dental, vision, life, short and long-term disability, AD&amp;D)
Paid Vacation
About us:
Since 1975, Harris Govern has provided end-to-end software software for over hundreds of Local Government agencies in the United States and Canada. Our systems help agencies increase revenue and efficiencies through worflow automation, GIS integration, and document management.
Our headquarters in Allen, TX and Montreal, QC and regional office in Fort Collins, CO allows us to provide you with the operational support that you need to eep your agency and teams running smoothly. All of our software solutions come baced with the best team of technical experts who provide ongoing support throughout the lifecycle of your contract.
Applicants must be legally permitted to wor in the United States or Canada. This position eligible to wor from remote location or office locations in Ft. Collins, CO, Allen, TX, or Montreal, QB.
Harris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If you would lie to contact us regarding the accessibility of our website or need assistance completing the application process, please contact us at (1)-613-226-5511 or at HarrisTalentAcquisition@harriscomputer.com. This contact information is for accommodation requests only and cannot be used to inquire about the status of applications.</t>
  </si>
  <si>
    <t>Role InformationLidl US Job DescriptionJob Title: Specialist - Human Resources (Talent Management)Department: Talent ManagementBusiness Unit: Human ResourcesReports To: Senior Manager - Human Resources (Talent Management)Supervisory Role: NoFLSA Status: Non-ExemptJob SummaryThe Specialist - Human Resources (Talent Management) supports and helps to sustain Talent Management processes for Lidl US with high quality standards for the training and development of our employees. In addition, the Specialist provides a broad range of HR support including PI reporting, content creation and training coordination.Essential Functions* Develop and run reports/metrics to better monitor team PIs* Analyze and optimize HR metrics in partnership with multiple staeholders* Update worshop training materials and optimize content* Drive to improve overall PIs within operational areas in collaboration with regional teams* Effectively manage the relationship with service providers, vendors and all staeholders* Support the development and implementation of concepts for training and introduction of new employees* Help implement specific HR initiatives, processes, and systems* Participate in the training request consultation process* Organize and prepare documents for development days, onboarding and trainings* Schedule and coordinate training logistics including setup, introductions etc.* Train or guide the wor of other team members on occasion* Perform other duties as assignedRequiredRequired nowledge, Sills, Abilities* Proficiency in Microsoft Office Suite (Word, Excel, PowerPoint)* Strong analytical and problem solving sills* Ability to maintain confidentiality and use tact when interacting with employees, managers, and HR colleagues to understand and resolve potentially sensitive issues* Excellent communication and interpersonal sills* Strong attention to detail and organizational sills* Ability to multi-tas, prioritize, and be proactive in a fast-paced environmentPreferred nowledge* nowledge of Power BI software* German language sills* nowledge of HR including best practices, federal and state laws, and compliance regulationsRequired Education, Certifications/ Licenses, Related Experience* Bachelor's degree in related field* 1+ years of experience in related field* In lieu of a degree, 5+ years of experience in a related field will meet the education and related experience requirements listed abovePhysical Job Requirements* Ability to wor in a fast-paced woring environment, including the store(s), distribution center(s), warehouse(s), and/or corporate office(s) with the capability to switch job functions/roles quicly* Ability to remain in a stationary position (standing and/or seated) more than half the time* Ability to maneuver cases of product (lift, move, carry, slide, etc.) up to 30 lbs.* Ability to operate machinery and/or equipment that requires the constant use of hands/fingers/wrists* Ability to spend more than half the time viewing computer monitors* Ability to identify and distinguish between colors more than half the timeTravel Requirements* This position commutes between stores, regional offices and/or distribution centers less than 25% of the time.* This position requires overnight domestic travel less than 25% of the time.* Anticipated travel will be by car, air, and/or train.PreferredLidl US, LLC &amp; Affiliates provides equal employment opportunities (EEO) to all employees and applicants without regard to, including but not limited to, race, sex, color, religion, gender, sexual orientation or preference, gender identity or expression, national origin or ethnicity, age, marital status, pregnancy, genetic information, disability, or veteran status, in accordance with applicable federal, state and local laws.At a GlanceLocation:Arlington, Virginia (VA), US, 22202Job Type: Full TimeReference Number: 22701Please enable JavaScriptScreen readers cannot read the following searchable map.Follow this lin to reach our Job Search page to search for available jobs in a more accessible format.Any Questions?&gt;&gt; FAQNearest Major Maret: Arlington VirginiaNearest Secondary Maret: Washington DCJob Segment: Database, Entry Level, Technology, Retail</t>
  </si>
  <si>
    <t>Qlarant is a not-for-profit corporation that partners with public and private sectors to create high quality, safe, and efficient delivery of health care and human services programs. We have multiple lines of business including population health, utilization review, managed care organization quality review, and quality assurance for programs serving individuals with developmental disabilities. Qlarant is also a national leader in fighting fraud, waste and abuse for large organizations across the country.Mae a difference! As a Data Analyst woring on our Unified Program Integrity Contractors (UPIC) team for the Southwestern Jurisdiction, you can contribute to our efforts to mae a positive difference in the future of our nation's healthcare programs. Our UPIC Southwest team identifies and investigates fraud, waste and abuse in the Medicare and Medicaid programs covering seven southwestern states (TX, O, NM, CO, AR, MS and LA). You will utilize your SAS programming and analytical sills to detect patterns of potential fraud in large healthcare data sets.Our Dallas, TX office is the preferred location for this position, but we will consider experienced, home-based candidates residing within the UPIC Southwestern jurisdictionOur data analysts perform study design, data analysis, and report preparation. Studies originate from preliminary data analysis (trends), literature review, experience and expertise of the team, and mandated projects. Data analysis, including data preparation and presentation of findings is performed in conjunction with other analysts. Reports are drafted by teams with leadership of data Scientists.Essential Duties and Responsibilities:* Trend data to identify potential opportunities (e.g., variances, significant outliers, percentile raned groups) for quality improvement or focused investigations.* Design data analysis strategies to identify potential areas for quality improvement or focused investigation.* Develop epidemiological sound indicators of the quality of care.* Analyst data and summarize into quality indicator values* Identify external benchmars of care for comparative purposes.* Develop tabular and graphical presentations of data which clearly and concisely illustrate current levels of care.* Write draft reports which clearly and concisely illustrate current levels or care.* Contribute to the development of interventions (i.e., develop educational materials for doctors and nurses) which will improve healthcare processes and outcomes.* Design re-measurement strategies (after intervention) of healthcare processes and outcomes to effectively quantify impact of interventions for improvement.* Analyze re-measurement data and summarize into quality indicator values.* Develop reports concerning all of the above.* Mentor junior Data Analysts in all technical aspects of their wor.* Prepare draft manuscripts for publishing in peer reviewed journals.* Has developed expertise with standard concepts, practice and procedures in field. Relies on limited experience and judgment to plan and accomplish goals.* Performs a variety of tass some requiring independent thought and research. A degree of creativity and latitude is required.Required SillsLanguage Sills* Ability to read, analyze, and interpret common scientific and technical and professional journals, technical procedures, or governmental regulations.* Ability to write reports, business correspondence, and procedure manuals.* Ability to effectively present information and respond to questions from groups of managers, clients, customers, and the general public.Mathematical Sills* Ability to apply advanced mathematical concepts such as probability and statistical inference.* Ability to apply concepts such as fractions, percentages, ratios, and proportions to practical situations.* Ability to apply mathematical operations to such tass as frequency distribution, determination of test reliability and validity, analysis of variance, correlation techniques, sampling theory, and factor analysis.Reasoning Ability* Ability to define problems, collect data, establish facts, and draw valid conclusions.* Ability to interpret an extensive variety of technical instructions in mathematical or diagram form and deal with several abstract and concrete variables.Other Sills and Abilities* To perform this job successfully, an individual should have fluency in SAS or other statistical programming software and MS Office.* Ability to wor independently and in teams. Must possess strong analytical sills with an understanding of the principles of epidemiology and biostatistics.* Ability to wor with highly sensitive information while preserving the confidentiality of the information.* Woring nowledge of healthcare systems, Medicare/Medicaid, preferred, healthcare databases and coding systems.Required Experience* Data Analyst IV* Bachelor's degree (BA or BS) required, preferably in Statistics, Biostatistics, Epidemiology, Public Health or related discipline (e.g., Economics, Mathematics, Engineering, Computer Science).* Minimum of 4 years of hands-on SAS or other statistical programming wor experience, or demonstrated equivalent combination of education and experience.* 1-2 years' experience with health related analytic research and quality improvement methodology (ISO, CQI, TQM, Six Sigma, Lean, etc.) preferred.* Data Analyst III* Bachelor's degree (BA or BS) in Statistics, Biostatistics, Epidemiology, Public Health or related discipline (e.g., Economics, Mathematics, Engineering, Computer Science) required.* Minimum of 2 years of hands-on SAS or other statistical programming wor experience, or demonstrated combination of education and experience.* 6 months experience with health related analytic research and quality improvement methodology (ISO, CQI, TQM, Six Sigma, Lean, Etc.) preferred.* Data Analyst II* Bachelor's degree (BA or BS) in Statistics, Biostatistics, Epidemiology, Public Health or related discipline (e.g., Economics, Mathematics, Engineering, Computer Science) required.* Coursewor or wor experience in SAS, SQL, or other statistical programming is strongly preferred.Qlarant, Inc., is an Equal Opportunity Employer of Minorities, Females, Protected Veterans, and Individuals with Disabilities.</t>
  </si>
  <si>
    <t>Healthcare is about decision-maing - and the best decisions are those made with complete and comprehensive data. At Pieces, we collect and deliver data from every part of the patient care journey to help healthcare providers and social service organizations eep communities flourishing.Pieces uses the most cutting-edge technology to help vulnerable populations get the care they need. We use artificial intelligence, natural language processing (NLP), and machine learning to address clinical and social determinants of health. Our tools provide the insights needed to improve patient care beyond the hospital walls.In plain terms, we're building technology platforms to mae better patient care easy. And we need a smart Data Analyst to help us achieve our mission.The Data Analyst Intern is responsible for supporting advanced analytics and business intelligence on health artificial intelligence (AI) products to enable nowledge discovery in health care organizations. Our goal is to use these findings to improve patient care quality, outcomes, and clinical decision maing. This role directly supports internal business partners by providing practical analytics solutions for emerging product development, delivery, and client engagement requests.Duties, responsibilities and activities may change or new ones may be assigned at any time with or without notice. Specific responsibilities include but not limited to:Responsibilities:* Derive business insights from data, answer clinical questions using data science techniques, respond to on-demand requests for general business reports, support data analysis for new product design and development.* Implement basic business intelligence techniques to answer business questions, such as performance analysis on models and products.* Utilize the data engineering pipelines and other features/tools in data science infrastructure to support end-to-end analytics solutions.* Participate in project preparation, exploring the scope, depth, and challenges of new projects, and formulating strategies and action plans.* Responsible for data scoping, exploration, identification, extraction, cleaning, applying logic, verifying data elements and constructing the database that is relevant to individual projects, and other data analysis processes.* Support efforts in dissecting, designing, analyzing, developing, summarizing, and presenting predictive modeling, machine learning, and other advanced analytics solutions to ey staeholders.* Tae initiatives to conduct in-depth assessment and selection of the most appropriate methodologies for the project given its complexity, scope, and data structure for overall descriptive statistics, exploratory data analysis, including graphs, schematic summaries, and necessary transformations and confirmatory data analysis, including statistical tests and/or modeling.* Responsible for tracing project-specific issues from initiation through release. Independently identifies &amp; troubleshoots problems encountered during the process. Responsible for preparation of data files and statistical reports for project release. Identifies systematic problems with data and software.* Stays abreast of the latest developments, advancements, and trends in the field of data science by attending seminars/worshops, reading professional journals, and actively participating in professional organizations. Integrates nowledge gained into current wor practices.* Maintains nowledge of applicable rules, regulations, policies, laws and guidelines that impact the assigned department. Develops effective internal controls designed to promote adherence with applicable laws, accreditation agency requirements, and federal, state, and private health plans. Sees advice and guidance as needed to ensure proper understanding.Reasonable accommodations may be made to enable individuals with disabilities to perform the essential functions.Required Sills* Hands-on experience with database and data pipeline development.* Research and development experience in predictive modeling, data mining, or other advanced analytics is a plus.* Experience with Docer and ubernetes is a plus* Experience with Natural Language Processing is a plus.* Team-based wor and communication tools (Google Doc, Sheet, Atlassian, etc).* Ability to self-manage, wor independently and meet deadlines.* Critical thining sills.Required ExperienceEducation:* Master's or higher degree in computer science, data science, statistics, applied math, informatics, business analytics, or a related field.* Two years of experience in analysis of healthcare or business related data and information system.Experience:* Hands-on experience with database and data pipeline development.* Research and development experience in predictive modeling, data mining, or other advanced analytics is a plus.* Proficient with programming languages including Python and SQL in performing data query, cleaning, manipulation, processing management and analysis is required.* nowledge of informatics, and statistical methods, concepts, practices, procedures and their applications.* Proficient with Linux and MacOS operating systems.Benefit* Paid internship* The chance to be part of a rapidly growing startup* Solid experience in developing health NLP systems on real-life applications* A comprehensive tech setup* Healthy snacs* Free arcade games (de-stress while trying to noc off the reigning Pac-Man office champion!)* The team at Pieces is a driven bunch of individuals woring toward a common goal. When you join our team, you'll find a mission-driven culture built on:* Positivity: we wor hard, and we are enthusiastic about problem-solving and empathetic to our partners' causes.* Teamwor: we believe in harnessing the strength of the collective, mentorship, and amplifying each other's strengths.* Great communication: clear, concise, empathetic communication is paramount to our success.Job Location Dallas, Texas, United States Position Type TemporaryApply</t>
  </si>
  <si>
    <t>Job Title Data Analyst As a validation analyst on the Sales Operations team, you will be a ey component to meeting overall business data and reporting objectives. This role will review, analyze, and correct sets of data within the Data Warehouse. There is not a one size fits all answer to these data sets. A strong data bacground, creativity, and curiosity are required to be successful. Responsibilities Validate complex and large volumes of data in the Data Warehouse using a variety of tools, tactics, and mechanisms. Project management of each validation project including coordination of IT and internal team resources. Wor with business units in conjunction with Business Unit Managers to clarify sources and methods for historical reporting. Recommend and refine methodologies for IT to apply for increased data accuracy. Prepare sets of data for upload to the Data Warehouse. Ensure that validated data is implemented through dashboards and various reporting methods. Manage special projects and assist the Sales Operations team with ad-hoc requests. Meet deadlines with accurate results in a fast-paced environment. Requirements A minimum of 4 years of experience in data analysis or data management. Advanced or expert user of Microsoft Excel. Experience in Alteryx is required. Experience in PowerBI andor SQL a plus but not required. Ability to identify data issues both at granular and high levels. Highly organized with the ability to identify and communicate project riss. Ability to collaborate in a team environment with a can-do attitude.</t>
  </si>
  <si>
    <t>Title: SQL Data Analyst
Duration: 6+ Month Contract
Location: Dallas, TX (Remote to start)
Rate: Competitive
Required Sills:
2+ years of experience with reporting and analytics development experience including: dashboards, scorecards, crosstabs, and operational reporting
2+ years of experience in the development of analytical models
Intermediate to advanced nowledge of SQL
nowledge of one or more reporting / data visualization tools such as PowerBI, Tableau, Qli View, etc.
Experienced with SSRS
Attention to detail and passion for delivering outstanding service
Ability to multi-tas and wor independently as well as part of a team; self-motivated
Ability to coordinate delivery of wor activities
Ability to communicate ideas both verbally and in writing to influence others using on-on-one contact, formal presentations, and group discussions
Demonstrated capacity to thrive in a high-change, often ambiguous business environment
Please send resumes to Felix.Fermin@mondo.com</t>
  </si>
  <si>
    <t>About PeopleFun
PeopleFun is a rapidly growing studio where development teams thrive on collaboration, creativity, teamwor and fun. Our mission is to create the best family-friendly casual games in mobile and have a great time doing it! Our current games are played by over 25 million players each month and include Wordscapes, the #1 word game of 2018.
PeopleFun is seeing a Game Data Analyst who will wor with Product Management and Player Research to understand the behavior of millions of mobile game players across our entire portfolio of game titles. This person will play an important role in PeopleFun‚Äôs product and business strategy by creating and maintaining Tableau dashboards, writing SQL queries to perform ad hoc analytics, reporting findings, and developing actionable recommendations. This person will also be responsible for developing data framewors, models, tools, and processes, and presenting findings to cross-functional team members in a group setting.
Important: To be considered, please provide a cover letter to explain, in your own words, your interest in this position and why you feel you'd be a great fit.
Responsibilities
Model and forecast player behavior using quantitative techniques including but not limited to choice modeling, time series analysis, Bayesian statistics, and cluster analysis.
Create and maintain Tableau dashboards to visualize results.
Report results weely to the team in presentation format with slides and Tableau dashboards to demonstrate and support findings.
Develop actionable recommendations and wor with Product Management to translate the recommendations to the development roadmap.
Wor with Player Research to determine how quantitative analytics can wor with qualitative analytics to develop a clearer picture of player behavior.
Requirements
Bachelor‚Äôs degree (graduate degree a plus) in Computer Science, Statistics, Informatics, Information Systems or another quantitative field.
2+ years experience in a business intelligence, analytical or scientific role.
Deep interest in understanding and forecasting player behaviors and choices through developing and testing quantitative models.
Detail oriented, scientific thiner.
Ability to multi-tas, efficiently manage time and priorities, and wor with minimal management is critical.
Ability to communicate complex results throughout an organization.
Strong critical thining and communication sills.
Experience with SQL: woring with relational databases, writing and debugging queries.
Experience with Tableau - creating dashboard reports and using visualizations to answer specific business questions.
Experience with data pipeline and worflow management and ETL tools.
Receptive to constructive feedbac.
Love for mobile games.
Preferred
Experience with AWS cloud services: EC2, Redshift, S3.
Experience with big data tools: Spar, Hadoop, etc.
Experience with Python: developing scripted solutions to automate recurring processes and data analysis using pandas and requests libraries.
Benefits
Competitive compensation pacage
Performance bonuses
401 with 3% employer matching
Family friendly culture
Flex PTO policy
Medical/Dental/Vision insurance
On-Site Gym and free Yoga classes
1,000 annual game device and IAP budget
Free drins &amp; snacs, catered lunch on Fridays
Happy hours, social events and more
PeopleFun is an equal opportunity employer. All qualified applicants will receive consideration for employment without regard to race, color, religion, sex, national origin, ancestry, pregnancy, age, sexual orientation, marital status, protected veteran status, medical condition or disability, or any other characteristic protected by law.</t>
  </si>
  <si>
    <t>Quadratic, a wholly owned subsidiary of The Richards Group, provides advanced analytics, digital analytics, data solutions, and relationship mareting services to more than 100 brands across a wide range of verticals.
We‚Äôre searching for an analyst who shares our passion for data, analysis, modeling, learning, and continuous improvement. Lie all team members, this person must be incredibly curious, empathetic, sincere, hardworing, and a problem-solver. Quadratic requires a healthy balance between thining and doing, between attention to detail and
outside-the-box thining. Our clients‚Äô needs are constantly evolving, and they count on us to help them move forward.
Analysts in our Data Intelligence discipline apply nowledge and passion to solve math, business, and/or technology problems for clients, helping them mae better, faster decisions. Experience woring across a range of data environments (from structured SQL environments to cloud-enabled data laes) is a prerequisite for success. You will wor with everything from enterprise, digital, sensor, mareting, economic, and open-end research responses in a collaborative environment. Determining which approach(es) for storing, blending, accessing, and presenting has/have the most merit is a core day-to-day responsibility.
The ideal candidate will have fluency in query logic, stored procedure development, and API development. Preferable: Python, Java, other languages used for automating processes (R or other statistical language/tools), SSIS, or other ETL (e.g., Alteryx) tools.
Responsibilities
Process large data sets and develop worflow automations (Alteryx, etc.)
Use data analytics software (SQL, SAS, R, etc.) to clean and organize large data sets to be used in analyses
Develop metadata tables and related database structures to support design and implementation
Develop reports and dashboards (Tableau, Power BI, Google Data Studio, etc.) and provide analytic insights to cross-discipline staeholders
Conduct fuzzy matching, data standardization, and data appends to structure and augment data for use in analysis
Use web scraping to create additional data sets (e.g., via Python)
Wor with current team to develop or acquire new learning in technologies or techniques to provide added value to our clients
Data environment and visualization requirements gathering
Process documentation
Acquire data from primary and secondary data sources, and maintain databases and data analysis systems
Wor with cross-discipline teams to investigate discrepancies across multiple data sources
API development and management
Identify, analyze, and interpret trends or patterns in complex data sets
Perform ad hoc quantitative analysis to answer unique and challenging business questions
Adapt and learn to help answer the question at hand in the best way possible
Effectively present analytical methods and results to internal staeholders and clients with varying levels of technical expertise
Peer code review
Requirements
Undergraduate degree in statistics, economics, mathematics, computer science, engineering, or related quantitative field; master‚Äôs degree preferred
Two or more years of professional experience preferred
Demonstration of strong SQL sills including development of stored procedures
Advanced level of experience in at least one data manipulation platform (Python, Alteryx)
nowledge of common mareting analytics techniques such as media mix models, multivariate testing, A/B testing, segmentation, and attribution algorithms is desired
Data visualization experience through tools such as Tableau or Power BI
Highly organized, with the ability to manage multiple projects in a fast-paced environment
Ability to wor independently and within a team structure to discuss methodology, results, and recommendations
Ability to present findings and recommendations in a clear and compelling way
Ability to creatively solve problems and understand the implications of new information on current client</t>
  </si>
  <si>
    <t>About the Role:The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mae recommendations and organize data-driven decisions for the Ban.You Will:* Independently wor with experts to develop HR dashboards/metrics. Research national best practices for HR data analytics and mae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nowledge of tools, practices, industry standards, national trends and System standardsYou will report to the Director of Total Rewards who manages a diverse and innovative team consisting of seven direct report team members in Dallas. We are a collaborative, passionate team delivering safe, reliable, and sustainable solutions on a variety of Ban initiatives to meet the needs of our customers at the Federal Reserve Ban.You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 (or similar)* Excel proficiency (formulas, macros, charts)* Equivalent education and/or experience may be substituted for any of the above requirementsWhy the Dallas Fed?We are dedicated to serving the public by promoting a strong financial system and a healthy economy for all. These efforts tae a team of dedicated individuals doing many different jobs. Together we're creating a worplace where accomplished people succeed, and we welcome your unique bacground and perspective to help present the best possible solutions for our partners.Our Benefits:Our total rewards program offers benefits that are the best fit for you at every stage of your career:* Comprehensive healthcare options (Medical, Dental, and Vision)* 401 match, and a fully funded pension plan* Paid vacation, holidays, and volunteer hours; flexible wor environment* Generously subsidized public transportation and free paring* Annual tuition reimbursement* Professional development programs, training and conferences* And moreNotes:This position may be filled at different levels based on candidate's qualifications as determined by the department.The Federal Reserve Ban of Dallas is proud to be an Equal Opportunity Employer that believes in the diversity of our people, ideas and experiences, and we are committed to building an inclusive culture that represents the communities we serve.If you need assistance or an accommodation due to a disability, please notify your Talent Acquisition Consultant.</t>
  </si>
  <si>
    <t>Federal Reserve Ban
3.7</t>
  </si>
  <si>
    <t>Job Description: Data Analyst Position in Dallas, TX. Hands on experience in designing, coding, and implementing database solutions. Good experience with table design, stored procedures using SQL programming. Design, develop and execute ETL pacages using stored procedures, functions and SQL scripts. Perform basic troubleshooting and analysis to identify data patterns. Experience in Oracle and SQL databases and developing applications is preferred. Experience with Java/J2EE technologies. Clear and effective communicator.</t>
  </si>
  <si>
    <t>Looing for consultant for short-term contract. Years of Experience 5+ years. Role Requirements PIM or Plumslice experience. Strong experience in Data Migration, PIM and MDM experience. Sill Set Needed Strong in Data Integration and Bul Data Validation (Functional Performance) Testing nowledge in End to End integration of Product Data and integrations Experience in Plumslice or IBM PIM is strong plus. Strong in SQL and PLSQL Experience in testing integration layers lie ETL, XML Validations Experience of Test Design, Test Planning, Test Execution, Defect Management and UAT support.</t>
  </si>
  <si>
    <t>JAIL DIVERSION - 133 N RIVERFRONT BLVD LB 49,1ST FL, RM A9-2 - DALLAS','','','','','JAIL DIVERSION','JAIL DIVERSION','Assists in the review and analysis of data collection and reporting requirements, to include coding, maintaining, reviewing and providing technical assistance and training within the division.','Assists in the review and analysis of data collection and reporting requirements, to include coding, maintaining, reviewing and providing technical assistance and training within the division.','Monitors and maintains data and provides technical support of input into the system.Tracs and reviews input of data for accuracy corrects information in accordance with program requirements and modifies database fields to expedite processing.Receives and forwards client data for services delivered by agencies and wors with other agencies regarding data collection systems.Generates system related reports. Troubleshoots problems related to appropriate software to ensure proper upload of client data. Performs other duties as assigned.','Monitors and maintains data and provides technical support of input into the system.Tracs and reviews input of data for accuracy corrects information in accordance with program requirements and modifies database fields to expedite processing.Receives and forwards client data for services delivered by agencies and wors with other agencies regarding data collection systems.Generates system related reports. Troubleshoots problems related to appropriate software to ensure proper upload of client data. Performs other duties as assigned.','Education and experience equivalent to a Bachelor%27s degree from an accredited college or university in Business, Accounting, Finance, Management Information Systems, or in a job related field of study. Silled in the use of standard software applications. Ability to effectively communicate, both verbally and in writing, and establish and maintain effective woring relationships with employees, departments and the general public. Standard office environment.','Education and experience equivalent to a Bachelor%27s degree from an accredited college or university in Business, Accounting, Finance, Management Information Systems, or in a job related field of study. Silled in the use of standard software applications. Ability to effectively communicate, both verbally and in writing, and establish and maintain effective woring relationships with employees, departments and the general public. Standard office environment.','An extensive pre-employment bacground investigation will be conducted on all applicants who have been offered a position with Dallas County. The hiring process involves successful completion of each step. The steps include: Criminal History Review, Traffic Violations Record, Review of Personal History Statement and Documents, Physical Examination, and Bacground Investigation. %0ADallas County is an Equal Employment Opportunity Employer.%0AAmeriCorps, Peace Corps, National Service Alumni volunteers, and persons with a criminal bacground are encouraged to apply.','An extensive pre-employment bacground investigation will be conducted on all applicants who have been offered a position with Dallas County. The hiring process involves successful completion of each step. The steps include: Criminal History Review, Traffic Violations Record, Review of Personal History Statement and Documents, Physical Examination, and Bacground Investigation. %0ADallas County is an Equal Employment Opportunity Employer</t>
  </si>
  <si>
    <t>About AtosAtos is a global leader in digital transformation with over 110,000 employees in 73 countries and annual revenue of over 11 billion. European number one in Cloud, Cybersecurity and High-Performance Computing, the Group provides end-to-end Orchestrated Hybrid Cloud, Big Data, Business Applications and Digital Worplace solutions. The group is the Worldwide Information Technology Partner for the Olympic &amp; Paralympic Games and operates under the brands Atos, Atos Syntel, and Unify. Atos is a SE (Societas Europaea), listed on the CAC40 Paris stoc index.The purpose of Atos is to help design the future of the information technology space. Its expertise and services support the development of nowledge, education as well as multicultural and pluralistic approaches to research that contribute to scientific and technological excellence. Across the world, the group enables its customers, employees and collaborators, and members of societies at large to live, wor and develop sustainably and confidently in the information technology space.App Dev is only position available within this trac. Data Scientist and Business Analyst roles are filled.Position -Software Development - IGNITE Graduate Development ProgramApplication Developer / Data Scientist / Business Analyst - Entry LevelLocation -Irving, TXThe IGNITE graduate development program is being jointly run by the Atos, Atos Syntel and Maven Wave, who are part of the same global IT services group.The Opportunity -Are you looing to ignite your career in technology? Then this will be a fantastic opportunity for you. Waste no time and accelerate your career to become a cloud professional. Using groundbreaing technologies, embracing agile principles and furthering our new cloud practice at the strategic heart of Atos.We empower the most dynamic brands in the world with digital disruption of their industries and digital advancement of their companies. Each year we support graduates across the globe to start their digital journey, we're with you all the way - nurturing your talent, developing your potential and helping you achieve your ambitions.The Software Development Graduate Development Program is designed in phases and is a mixture of formats.* In Phase One, we focus on cloud fundamentals enabling you to find your way within our organization.* In Phase Two, we deep dive into Microservices, Programming languages and DevOps and start woring with our amazing customers. We will empower you to attain core cloud technology certifications and get you woring directly with our enterprise customers.* In Phase Three, you will select one or more specializations, such as AI, Machine Learning, ubernetes or Mobile App Development.Throughout this program, we will invite our strategic partners to come in and educate you on their products which are a ey part of our solutions today. Are you ready to become the next AWS, Google, and Microsoft Cloud App Development expert?Job Roles after completion -Application DeveloperBrings new ideas to life building impactful solutions and experiences integrating state of the art technologies such as AR, VR and CV. Wors closely with business analysts to translate business requirements into technical specifications. Demonstrates solid grasp of software development lifecycle including DevOps and Site reliability engineering. Experience with cloud native methodologies and integrating third-party applications within a complex enterprise application portfolio. Proficiency in traditional application and mobile application development framewors including exposure to UX/UI design.Data ScientistHelp customers improve their business and operational strategies by processing, analyzing and interpreting advanced data sets. This meaningful role requires expertise in designing and building statistical forecasting models and a passion for problem-framing and problem-solving. Engaging broadly across different customer teams to structure complex business challenges. Selecting the most suitable mathematical models and statistical techniques to address the posed business challenges. Demonstrates expert level nowledge of public cloud, open source, big data and machine learning tools.Business Analyst/ Product OwnerAn exhilarating evolution of the traditional consulting role. Interacts with the customer to understand the digital business challenges. Analyzes business processes, visualize data, articulate business requirements and translate these into engineering requirements. Prioritizes and communicates user needs, maing recommendations for process or product feature changes. Enhances Atos operational worflows through process improvements and maximization of automation opportunities.Your Qualifications* University degree majoring in STEM (Science, Technology, Engineering, Math)* Within 24 months after graduation* Minimum GPA: 3.0* Professional curiosity and the ability to enable yourself in new technologies* Enthusiasm, resilience, and a positive attitude* We expect excellent communications sills in English* Willing to travel* Dedication to a 12-month development program focusing on both professional and personal development. After successful completion we help you transition into one of the job roles.Your Application -We are now hiring for our July 2020 intae. If you wish to apply for this position, please clic below to complete our online application form and attach your CV in either Word, rtf or text format. Successful candidates will be invited for an introductory phone or video interview. Please note that we do not accept applications over social media or by email. For questions, you may contact ignite@atos.netHere at Atos, we want all of our employees to feel valued, appreciated, and free to be who they are at wor. Our employee lifecycle processes are designed to prevent discrimination against our people regardless of gender identity or expression, sexual orientation, religion, ethnicity, age, neurodiversity, disability status, citizenship, or any other aspect which maes them unique. Across the globe, we have created a variety of programs to embed our Atos culture of inclusivity, and wor hard to ensure that all of our employees have an equal opportunity to contribute and feel that they are exactly where they belong.</t>
  </si>
  <si>
    <t>Job details
Title Data Analyst 1017
Company Yeti Technologies
Salary 0
Company type Information Technology
Published on 2017-10-24
Apply before 2017-10-24
Job Details
PRIMARY FUNCTION:
The Data Analyst is an entry level position and is responsible for processing the data obtained from experiments performed according to protocol, facility SOP and the appropriate regulations. The analyst will gain familiarity with advanced analytics tools and techniques and will be accountable for evaluating and communicating impacts of business decisions
ESSENTIAL FUNCTIONS OF THE JOB:
Analyze data and use analytical tools and techniques
Monitor and evaluate patterns and trends
Generate standard reports for consistency in data analysis
Develop insight into member and provider performance and the variables affecting performance
Write and modify basic SQL programs for data extraction.
Provide user specific ad hoc reporting as requested.
Proactively sees training and builds nowledge/experience of analytic tools, languages, and data sources
Produce spreadsheets, documents and presentations that are well-documented and easy to follow (i.e. Excel &amp; PowerPoint)
PERFORMANCE REQUIREMENTS:
Experience in writing SQL
Proficient with Microsoft Excel
Performs other duties as assigned
Ability to wor independently and in a strong team environment
Ability to project a positive attitude and high degree of self-confidence
Ability to effectively manage time
Strong analytical, research, and problem solving sills
Strong verbal and written communication sills
Programming nowledge (Python, C# or R) a plus
EDUCATION: Bachelor‚Äôs degree or higher. Relevant major‚Äôs preferred (Finance, Economics, Computer Science, Mathematics or Information Technology.)</t>
  </si>
  <si>
    <t>Role InformationLidl US Job DescriptionJob Title: Analyst - Human Resources (Reporting)Department: HR ServicesBusiness Unit: Human ResourcesReports To: Senior Manager - HR (Data Administration and HR Reporting)Supervisory Role: NoFLSA Status: Non-ExemptJob SummaryWe are seeing an entry level Data Analyst to support our HR Data Administration team. This position is commensurate with an entry level salary. You'll be responsible for continually providing metrics, reports, and analysis on company-wide personnel processes and performance indicators.The ideal candidate is a new grad and will have SQL, Excel, Excel VBA and Power BI sills capable of proficiently supporting the HR department and various HR systems. They will communicate through report creation and timely distribution to ey staeholders across the business.Woring at Lidl is rewarding, in every sense, because we give you the training to succeed in your role and plenty of opportunities to progress your career here. We are proud to offer a competitive salary commensurate upon entry level experience for this role. We also offer one of the most generous benefits pacages in the industry to include a 401() plan with a company match and no vesting schedule, a Total Well-Being program, company paid holidays, additional paid personal days and more.Essential Functions* Maintain and support HQ's master personnel data.* Provide metrics, reports and analysis on personnel processes and ey performance indicators* Provide timely distribution of reports to relevant staeholders* Support personnel planning and analytics* Analyze information utilizing SAP and prepare ad-hoc reporting as requestedRequired* Bachelor's degree in related field* 1-3 years of experience in related field* Proficiency in SQL, Power BI, Excel and VBA* Data modeling/visualization and forecasting sills* Exceptional attention to detail* Ability to wor on multiple complex projects while meeting short deadlines* Solution orientated with a focus on process implementation and adherence* Strong verbal and written communication sills* Self-motivated under pressure* Good problem solving ability* Strong organizational and prioritization sills* Demonstrate initiative and problem ownership and escalationPreferredLidl US, LLC &amp; Affiliates provides equal employment opportunities (EEO) to all employees and applicants without regard to, including but not limited to, race, sex, color, religion, gender, sexual orientation or preference, gender identity or expression, national origin or ethnicity, age, marital status, pregnancy, genetic information, disability, or veteran status, in accordance with applicable federal, state and local laws.At a GlanceLocation:Arlington, Virginia (VA), US, 22202Job Type: Full TimeReference Number: 22881Please enable JavaScriptScreen readers cannot read the following searchable map.Follow this lin to reach our Job Search page to search for available jobs in a more accessible format.Any Questions?&gt;&gt; FAQNearest Major Maret: Arlington VirginiaNearest Secondary Maret: Washington DCJob Segment: Database, ERP, SQL, SAP, HR, Technology, Human Resources</t>
  </si>
  <si>
    <t>Noia is a global leader in the technologies that connect people and things. With state-of-the-art software, hardware and services for any type of networ, Noia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transform the way people and things communicate and connect.
Noia is an equal opportunity employer that is committed to diversity and inclusion.
At Noia, employment decisions are made regardless of race, color, national or ethnic origin, religion, gender, sexual orientation, gender identity or expression, age, marital status, disability, protected veteran status or other characteristics protected by law.
Our Noia Information Technology organization is looing for an CMDB &amp; Service Catalog Data Analyst.
Role:
The CMDB &amp; Service Catalog Data Analyst is accountable and responsible for creation, development, and maintenance of Noia IT ServiceNOW based Configuration Management Data Base (CMDB) and Service Catalog (UPM-X). He/She will ensure information from across the IT ecosystem is represented in a cohesive a complete CMDB that supports Noia‚Äôs IT Service Management operations impact assessment and decision-maing ability.
He/she, together with the Configuration &amp; Service Catalog Manager, Configuration &amp; Service Catalog management Design Specialists, and IT Service Owners, will support maintaining Noia‚Äôs IT CMDB for use in the end-to-end solution, program/project delivery, and ongoing service management operations. This responsibility includes definition, modification and addition to the data model, implementing Configuration Items (CI‚Äôs) and relationship changes to the CMDB repositories directly, data analysis and reporting, and process support.
He/she, in conjunction with IT staeholders and Configuration Manager, will help mae CMDB data model and tool decisions.
The CMDB &amp; Service Catalog Data Analyst may also assist the Configuration Manager and CMDB &amp; Service Catalog Data Specialists in their day-to-day configuration management change activities.
Main Responsibilities :
Maintain and build a coherent and accurate CMDB and Service Catalog.
Has a good understanding of IT Service Management and can interpret the requirements and requests raised by Service Owners that then get incorporated into CMDB and the Service Catalog.
Analyses IT landscape requirements and translates them to the technical requirements, specs, and solution proposal for Noia‚Äôs CMDB and then implements them.
Writes requirements, specifications and other guiding documentation from technical area point of view for Noia‚Äôs CMDB, and ensures it is understood by all staeholders interfacing to the CMDB.
Analyzes and interprets complex digital data, its relationship to other data sets, and draws conclusions that can then be shared to both technical and non-technical teams to support data-based decisions.
Supports Configuration Manager in day-to-day activities to implement changes to the CMDB as well as supporting assurance on quality of CMDB content.
Participates and coordinates CMDB data audits with Service Owners.
Active CMDB status accounting through dashboarding and trend analysis.
Actively participates in the Continual Service Improvement (CSI) for Configuration Management.
ey Competencies:
At least 3 years of experience in CMDB &amp; auto-discovery.
Familiarity of ServiceNOW administration, transformation concepts, and underlying data mechanisms.
Familiarity with ServiceNOW dashboards and reporting.
Familiarity with how DBMS operate and the ability to manipulate and create data within.
Strong fundamentals in data analytics.
Good understanding of Enterprise level IT environments with factual and theoretical nowledge to identify and retrieve information.
Experience in ITIL process management
Bachelor‚Äôs degree in engineering, Computer Science or related field from recognized university or equivalent
Highly independent and self-directed individual capable of woring with minimal supervision
Has a broadly "agile" mindset, applying approaches as Agile, Scrum and DevOps to deliver IT projects/programs.
Show a dedication to learning, taing initiative, teaching others, and welcome feedbac.
Fluent in written and spoen English
Nice to Have:
nowledgeable of UPM-X, Power BI
ITIL V3 foundation certification
Familiarity with cloud computing/edge clouds as we hope to populate our CMDB with Noia IT Cloud environments
Familiarity with ServiceNOW CSDM
Woring nowledge of IT asset management
Software programming languages. Javascript, Python. Experience with ServiceNOW Glide API a big plus.
ServiceNOW Certifications in Administration, App developer a plus.
Database Administration Certification
Apply now.</t>
  </si>
  <si>
    <t>Noia
4.1</t>
  </si>
  <si>
    <t>Noia, Finland</t>
  </si>
  <si>
    <t>Location Richardson, TX Description BASIC FUNCTION Creates specifications for reports and analysis based on business needs and required or available data elements. May provide consultation to users and lead cross-functional teams to address business issues. Produces datasets and reports for analysis using system reporting tools. May perform research and assists in analyzing financial and health data, including medical algorithms to determine health care expenditures, medical and economic outcomes, and cost containment strategies. Analyzes complex business problems and issues using data from internal and external sources to provide insight to decision-maers. Identifies and interprets trends and patterns in datasets to locate influences. JOB REQUIREMENTS The following requirements must be met to determine if an applicant is eligible to apply Bachelor Degree and 5 years experience in health care data statistical analysis OR 7 years experience in healthcare data statistical analysis. 3 years experience in data analysis and information reporting relating to healthcare data Ability to query and analyze large sets of complex healthcare data and 4 years experience using Structured Query Language (SQL) Ability to derive insights from complex data for presentation and decision maing Experience with data visualization tools Tableau, MicroStategy or similar Verify accuracy of reports and provide insights. Demonstrated best practices and nowledge of internal or external business issues to improve products or services Ability to independently solve complex problems Ability to wor independently with minimal guidance Ability to serve as a resource for colleagues with less experience may direct the wor of other staff members. PREFERRED REQUIREMENTS Preference will be given to applicants with the following sills, experience, education, or nowledge Bachelor Degree Experience with visualization tool Tableau or similar highly preferred Experience authoringmaintaining SAS for complex reporting purposes Experience or exposure to clinical data integration Ability to provide subject matter expertise on healthcareinsurance industry Expertise in business analysis ? process flows, facilitation, requirements gathering, testing software systems, etc. Proficient creating and leveraging complex pivot tables Financial analysis related to provider and facility data Contact gvanschaicjudge.com mailtogvanschaicjudge.com?subjectData20Analyst20(SQL2C20Tableau) This job and many more are available through The Judge Group. Find us on the web at www.judge.com httpwww.judge.com</t>
  </si>
  <si>
    <t>Responsibilities
Compile Model data from clients as the basis for database development
Load, map &amp; validate data from clients to support delivery of statistical models
Use a variety of software tools to standardize &amp; optimize database management &amp; design
Manage multiple deliverables, projects &amp; associated team communication in a dynamic environment
Miscellaneous responsibilities associated with a growing private company
Qualifications
Education: 4 year undergraduate degree required. For job applicants in US: 3.25 (out of 4.0) GPA preferred
Related experience: 2+ years preferred
nowledge of MS Office Suite of Products (particularly Excel, Access &amp; PowerPoint) preferred
Sills
Problem solving.
Strong wor ethic &amp; attention to detail
Communication &amp; organization
Strong desire and willingness to learn and implement modeling techniques
Flexibility ‚Äî be part of a small company. Support changing objectives, client needs and worload</t>
  </si>
  <si>
    <t>id Software has a great opportunity for you to partner with the existing team on Orion. Orion is technology that enhances the experience of a streamed game. Orion technology reduces latency and bandwidth while streaming a game, maing streamed games accessible to more people, in more areas, at higher quality.
Our Data Analyst will be an integral part of the Orion team that not only helps the company tae advantage of emerging trends but helps drive and define the trend. Our team is results driven and we are looing for people who want to actualize real world technologies that impact the industry in a profound way. Expect your abilities and scope of wor to expand in a fast paced and highly innovative environment.
The Data Analyst must have nowledge and experience in data exploration and analysis to create standard and ad-hoc reports and dashboards, as well as being able to determine trends that result in actionable insights. With a deep understanding of advanced statistical methods, you want to be part of a new challenge.
Design, develop, and maintain reports, visualizations and dashboards of PIs and metrics.
Analyze data to further understand, model, predict, segment, and monetize Bethesda‚Äôs players.
Create models to forecast ey metrics.
Mine and explore multi-dimensional datasets.
Partner with staeholders and development team to elicit and document reporting and analytics requirements that can help them.
Serve as a subject matter expert and resource for accessing and analyzing data.
Write complex set of SQL queries and Python scripts in order to extract and analyze big, multi-dimensional datasets with statistical modelling and visualization tools (Matplotlib, Seaborn, Tableau).
BS degree in Computer Science, Math, Statistics, Business Economics, Engineering, or BI with appropriate additional experience.
Minimum 2-4 years of experience on a similar role developing reports, visualizations, and dashboards using Tableau Destop or similar.
Passion for video games.
Experience in performing quantitative analysis, statistical modelling and applied statistics, providing recommendations for staeholders ‚Äì ideally in the video game industry.
Experience with data extraction, manipulation, and wrangling.
Excellent SQL sills with the nowledge of statistical, aggregate, and windowing functions.
Strong nowledge of Excel and/or statistical pacages.
nowledge of Python or other programming languages.
Strong nowledge of logical database design, relational databases, and data warehouse principles.
Production of regular reports on ey metrics.
Strong communication and teamwor sills.
Experience with monitoring, reporting, and logging tools at local and cloud scale.
Excellent verbal and written communication sills.
Excellent analytical and troubleshooting sills.
Prior experience in a fast-paced environment.
Experience in the video game industry would be a big plus.
Good understanding of free-to-play systems and economy-in-game.
General programming experience would be an asset.
Prior experience woring in an AWS environment preferred.
Prior experience with predictive models / Machine learning.
Desire and vision to help shape a project from the ground up</t>
  </si>
  <si>
    <t>Rocville, MD</t>
  </si>
  <si>
    <t>Match Affinity is a division of Match Group that drives the fastest growing dating apps. Every month, millions of users come to our apps, lie BL and Chispa, to find matches and mae great connections.
What‚Äôs my day-to-day?
As a Data Analyst on our Product Analytics Team, you‚Äôll use data to understand our users -- what they need, what they do, how to retain them, and ultimately how to help them find the best dates. Then you will partner with cross-functional teams to provide long-term strategic insights for our products. You will also support business trends/forecasting and model the financial impact of new product ideas.
Your responsibilities will include:
Crunching large data sets, analyzing, and driving ey insights
Woring with other cross-functional teams lie Finance, CRM, Engineering and Business Intelligence
Providing internal consulting to product management, mareting, finance, and CRM teams on A/B tests as they move initiatives from concept to maret
Providing ey insights to internal customers on their specific ad-hoc needs
Woring as the product owner of all the revenue and retention strategies for the product
Serving as the subject matter expert on applying various statistical methodologies towards distilling actionable insights
Researching issues about customer behavior/changes by analyzing relevant metrics, trends and supporting enterprise level initiatives
Supporting these products: Chispa, BL, OurTime, SingleParentMeet
The sills we‚Äôre looing for:
The ability to analyze data and translate those findings into meaningful insights for the business
3+ years of SQL (T-SQL preferred)
Advanced Excel nowledge ‚Äì Functions, Pivot Tables
Exposure to applied statistics (descriptive statistics, statistical testing, design of experiments, linear modelling, time series analysis etc); Python/SPSS/SAS/R experience a plus
Excellent problem solving sills
Bachelor‚Äôs or Master‚Äôs degree in Mathematics, Computer Science, Engineering / related field, Mareting, or MBA with quantitative focus
Self-starter with good communications sills
Experience in consumer internet preferred
*applicants will be required to complete a SQL and Analysis sills assessment test
Why Match Group?
A lot of places say they change lives, but we actually do it. We‚Äôve helped millions of people find love and happiness!
Here are a few pers we'd love to offer you:
1,500 annual training budget
100% employer match on 401 contributions
Flexible wor from home schedules
Drins and snacs are on us every single day. If you love La Croix, hit us up
We are an equal opportunity employer and value diversity at our company. We do not discriminate on the basis of race, religion, color, national origin, gender, sexual orientation, age, marital status, veteran status, or disability status.
Learn more about why our employees love woring at Match!</t>
  </si>
  <si>
    <t>Norwal, CT</t>
  </si>
  <si>
    <t>Job SummaryHilltop Holdings Inc. (NYSE:HTH) is a Texas-based diversified financial holding company specializing in baning, mortgage origination and financial advisory through its wholly owned subsidiaries, PlainsCapital Ban, PrimeLending and HilltopSecurities.We are looing to hire a Data Analyst to join our team. You will tae responsibility for managing our master data set, developing reports, and troubleshooting data issues. Develop and implement data standards, ensuring metadata is captured correctly, and creating methods for monitoring and reporting any data incidents. To do well in this role you need a very fine eye for detail and have a deep understanding of the popular data analysis tools and databases.Essential Functions* Managing master data, including creation, updates, and deletion.* Managing users and user roles.* Provide data quality standards of imported data.*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 users on new reports and dashboards.* Providing technical expertise on data storage structures, data mining, and data cleansing.* Facilitate effective elicitation, documentation, prioritization and validation of data solution requirements as necessary.Job Requirements* A bachelor's degree from an accredited university or college in computer science or related experience.* 5+ years' experience as a data governance analyst or in related field.* Experience with data and ETL modeling a plus.* Demonstrated experience utilizing Informatica, Azure Data Laes and Power BI.* Ability to wor with staeholders to assess potential riss.* Ability to analyze existing tools and databases and provide software solution recommendations.* Ability to translate business requirements into non-technical, lay terms.* High-level experience in methodologies and processes for managing large scale databases.* Demonstrated experience in handling large data sets and relational databases.* Understanding of addressing and metadata standards.* High-level written and verbal communication sills.About the CompanyFounded in 1998 and headquartered in Dallas, Texas, Hilltop Holdings offers a diverse range of financial services through its primary subsidiaries, PlainsCapital Ban, PrimeLending and HilltopSecurities. PlainsCapital Ban is a leading commercial ban with locations throughout Texas. PrimeLending is a national mortgage provider focused on purchase mortgage originations. HilltopSecurities provides financial advisory, clearing, retail broerage, and other investment baning services. Hilltop Holdings sees to build the premier Texas-based diversified financial services holding company through acquisitions and organic growth. To learn more, please visit www.hilltop-holdings.com.</t>
  </si>
  <si>
    <t>The Quality Data Analyst is responsible for supporting the quality program at all campuses. This role is responsible for the following:
Responsible for coordinating, and organizing quality data for assigned projects
Coordinate with departments for monthly Quality Assurance Performance Improvement meetings
Create and maintain dashboards and databases to assist operational and clinical leadership improve quality outcomes and patient safety
Provide coordination, support Sports Cohort Outcomes Registry (SCORE) initiatives. Ensure all activities are completed on time and maintain comprehensive documentation of SCORE activities
Coordinate SCORE activities including logistics to set up monthly/quarterly/annual meetings and audits
Prepare data-driven professional reports, summaries and documentation for team and leadership updates
Effectively responds to inquiries from SCORE participating institutions
Education / Requirements:
Bachelor‚Äôs Degree in Health Services Administration or related field, required. Master‚Äôs Degree in Health Services Administration, preferred
Two years experience managing healthcare projects and data required
Good woring understanding of business tools
Strong organizational sills and interpersonal sills
Ability to determine appropriate course of action in complex situations
Ability to wor independently, exercise creativity, and is attentive to detail
Ability to communicate effectively, both orally and in writing</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</si>
  <si>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dvGBmcWo</t>
  </si>
  <si>
    <t>SUMMARY:
The Data Analyst is a perceptive, mission-driven technician responsible for cultivating business intelligence for the organization, transforming data into valuable information for maing strategic decisions. This individual identifies insights, gaps, and trends in the data. They design and troubleshoot performance metrics, collaborate with departmental staff to understand data, promote quality assurance, and assist in reporting design. This role is part of the Strategic Services division that performs the function of accelerating the organization through rigorous analysis, creative problem solving, and innovative idea development in order to assist Human Coalition achieve its mission. Human Coalition is an innovative, energetic, compassion-driven non-profit organization intent on maing abortion unthinable and unavailable.
ESSENTIAL FUNCTIONS:
Wors with data to derive meaningful insights to address business problems or discover hidden trends/patterns that can be leveraged to meet the business objectives;
Use data to identify problems and solutions;
Collaborate with Business Analysts to design meaningful metrics and reports;
Navigate Salesforce, build reports and generate heat-maps;
Conduct, coordinate, and present financial, maret, operational and related analyses/research to management for use in decision maing and strategic planning;
Document and present findings, including analyses/trends/learnings, best practices, how-to guides, etc.;
Conduct insightful, ad hoc analyses to investigate ongoing or one-time operational issues; troubleshoot and educate staeholders on findings and recommendations;
Evaluate current practices and usage against each systems' capabilities and design modification proposals;
Communicate and collaborate with both internal and external team staeholders to meet appropriate deadlines
Reasonable accommodations may be made to enable individuals with disabilities to perform the essential functions of this position.
MINIMUM QUALIFICATIONS:
Ability to wor in a fast-paced, changing environment
Desire to serve others
Ability to thin on your feet and be creative
Excellent verbal and written communication sills
Exceptional critical thining and analysis sills
Excellent organizational sills and attention to details
Inquisitive and self-motivated learner
Easily understands how things wor
Ability to wor independently and with others
Advanced nowledge of Microsoft Excel
nowledge of logic and database languages such as SQL strongly preferred
Excellent with details and numbers
Excellent multi-tasing and time management sills
Passionately align with the mission and vision of Human Coalition
EDUCATION AND EXPERIENCE:
High school diploma or GED; College degree (preferred) in science, math, economics, statistics, programming, computer modeling, predictive analytics, or related disciplines (or equivalent woring experience)
2-4 years of experience in the field
Previous Salesforce experience preferred
EEO STATEMENT:
Human Coalition is an equal opportunity employer and maes recruitment, employment, promotional, and all other Human Resource decisions without regard to race, color, national origin, age, sex, or marital, disability, or veteran status. Because our primary mission is religious, Human Coalition does lawfully require assent and adherence to our core doctrinal beliefs.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</si>
  <si>
    <t>About Capgemini
With more than 190,000 people, Capgemini is present in over 40 countries and celebrates its 50th Anniversary year in 2017. A global leader in consulting, technology and outsourcing services, the Group reported 2016 global revenues of EUR 12.5 billion (about 13.8 billion USD at 2016 average rate). Together with its clients, Capgemini creates and delivers business, technology and digital solutions that fit their needs, enabling them to achieve innovation and competitiveness. A deeply multicultural organization, Capgemini has developed its own way of woring, the Collaborative Business ExperienceTM, and draws on RightshoreÔøΩ, its worldwide delivery model.
Learn more about us at www.capgemini.com.
Capgemini is an Equal Opportunity Employer encouraging diversity in the worplace.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Responsibilities:
As part of the Capgemini Technology Services Group, this person will be responsible for the full systems lifecycle from requirements gathering through implementation of data analysis solutions. This person will wor closely with our clients and must demonstrate professional nowledge to ensure that the wor products and deliverables are of the highest caliber to ensure client satisfaction. This person will also apply subject matter expertise to identify, develop, and implement techniques to improve engagement productivity, increase efficiencies, mitigate riss, resolve issues, and optimize cost savings and efficiencies for each client.
Clic the following lin for more information on your rights as an Applicant : http://www.capgemini.com/resources/equal-employment-opportunity-is-the-law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providing support of server based databases in development and test environments including database software installation, database creation, performance and capacity design, bacup and recovery design, security design, providing Analytical feedbac as appropriate.
‚Ä¢ Qualifications: 1-4 years experience, Bachelor‚Äôs Degree.
‚Ä¢ Should have progressing sills in Software Engineering Techniques, Software Engineering Architecture, Software Engineering Lifecycle and Data Management.
‚Ä¢ Should have baseline sills in Business Analysis, Business nowledge, Software Engineering Leadership, Architecture nowledge and Technical Solution Design.</t>
  </si>
  <si>
    <t xml:space="preserve">30-53 </t>
  </si>
  <si>
    <t>Deep functional and technical understanding, ability to lead meetings, ability to determine what needs to be done, and by who and ability to drive the conversation around those initiatives.
The initiative will also establish an authoritative data source for common data elements between Corporate Finance and Corporate Ris management to support in scope ris and regulatory reporting.
This team will create a federated, coordinated set of applications and databases to support ris and finance.
Experience woring with OFSAA (Oracle Financial Services Analytical Application) or FSDF (Oracle Financial Services Data Foundation).
Technology: Strong SQL, data analysis, data integration, and baning experience
Sillset
FInance bacground
Data Governance exp
Regulatory exp
Reporting exp (labeling, what data elements mean what)
Architecture (with respect to data)</t>
  </si>
  <si>
    <t>Red Ban, NJ</t>
  </si>
  <si>
    <t>force, Mitchell Martin, Insight Global</t>
  </si>
  <si>
    <t>Description
MAJOR RESPONSIBILITIES:
Develop and implement system for gathering data related to federal reporting requirements on teacher performance, certification status, and experience
Support efforts to ensure data quality and integrity throughout the department through the application of data governance best practices
Analyze data to inform efforts to ensure equitable access to quality instruction at scale
Build and maintain systems and databases for delivering services to requestors and tracing progress toward departmental goals
Develop data reports, presentations, and analyses for the Board of Trustees, public staeholders, and HCM executive leadership team
Regularly support Special Projects Coordinator with extraction, preparation and screening of data and reports, particularly in high-demand periods
Design custom technical solutions for internal staeholders to support data-driven decision-maing
Gather, audit, report, and analyze data for staffing teams to inform future decisions and practices
Proactively identify gaps and nowledge to determine systematic methods for gathering and reporting data
Determine strategies for managing data to be best used for future analysis
Modify existing systems and processes as needed; design, organize and provide ongoing development to achieve established goals
Provide support and training to staffing team to efficiently clean and manage data
Serve as a thought partner with staffing to identify process improvement gaps
Identify needs and compile Standard Operating Procedure (SOP) documents as needed
Manage special projects when necessary and measure their effectiveness when applicable
Demonstrate sufficient business nowledge and consult with other departments to provide timely feedbac and solutions
Remain current on all general nowledge information regarding staffing services to inform wor
Perform all other tass and duties as assigned
Qualifications
Bachelor's Degree from an accredited university
Moderate to advanced nowledge of the following systems:
Excel, Google Sheets, Oracle Taleo (OTAC or similar cloud-based applicant tracing system)
Experience with statistics and data governance preferred
Experience with analytic applications preferred (R, Stata, SPSS, etc.)
Ability to apply self-directed learning to develop and implement necessarily sills in the role
Ability to multitas with multiple data sources
Strong organizational sills
Strong communication (verbal &amp; written)
Strong attention to detail and accuracy
Strong problem-solving sills
Ability to thin strategically/tactically and perceive organizational implications of recommendations and decisions
Self-starter and able to wor without close supervision
Ability to quicly develop new technical systems
Willingness to wor beyond the confines of the job description to contribute to a powerful team committed to educational equity and student achievement</t>
  </si>
  <si>
    <t>Job Description
JOB RESPONSIBILITIES (in priority order): Extract data from various sources. Design and program SAS/SQL code to prepare data for analysis and modeling. Document existing and new SAS and SQL code processes. Prepare ad-hoc reports using MS Excel, Word and PowerPoint. Follow instruction, wor independently, and manage both short and long-term projects through to completion.
QUALIFICATIONS REQUIRED:
‚Ä¢ Master/Bachelor degree in Statistics, Economics, Industrial Engineering and/or Business.
‚Ä¢ 1-3 years wor experience in data analysis.
‚Ä¢ Strong bacground in data creation, manipulation and analysis.
‚Ä¢ Familiar with generalized linear model procedures.
‚Ä¢ Experience in mareting research, direct mareting and/or mareting analytics.
‚Ä¢ Significant demonstrated experience with data set creation and data manipulation (sorting, merging, variable creation).
‚Ä¢ Proficiency in MS Office suite, Project and Access.
‚Ä¢ SAS (2+ years required specifically strong SAS programming sills - wide range of experience with Data Steps, Procs Stats, Macros).
‚Ä¢ Excellent written and verbal communication sills.
‚Ä¢ Must be able to juggle multiple projects simultaneously with strong attention to detail.
Woring conditions: Office environment, regular hours plus overtime as required/necessary.</t>
  </si>
  <si>
    <t>How will this role have an impact?
The Data Quality Analyst reports to the Director of Data Quality. The Data Quality Analyst is responsible for the data quality initiatives of the Data Management organization with respect to all healthcare data ingested and used by the organization in reporting use cases. The Data Quality Analyst will help establish the vision for data quality standards that are maintained by development teams within the Data Management organization.
The Data Quality Analyst is responsible for developing tests that can be automated and run routinely to proactively identify potential issues in reports, outputs, and other deliverables before they manifest as an incident with the business.
The Data Quality Analyst will be responsible for completing quality reviews of new development of and enhancements to reports, client deliverables, and miscellaneous outputs as needed.
The Data Quality Analyst will wor closely with development teams and other leaders in the company to help formulate strategic healthcare data partnerships where new data must be ingested, processed and disseminated downstream into new and existing reporting or new and existing data contracts.
The Data Quality Analyst is expected to utilize available tools and software to improve accuracy and efficiency of data quality validations and initiatives.
What will you do?
Support the Director of Data Quality Management
Establish standards for Data Quality
Utilize available toolsets and standardize validations
Establish best practice standards for data quality initiatives
Investigate and resolve problems of data accuracy and availability
Participate in integral testing to identify problems early.
Identify opportunities to leverage existing or new tooling to enhance Data Quality
Develop and maintain data quality documentation.
We are looing for someone with:
Bachelor's degree in computer-related field or equivalent experience.
Master's degree in a computer-related field is a plus.
Excellent verbal and written communication sills.
3+ years of relevant experience in a report development, data science, business analytics, business intelligence or comparable data engineering role
nowledge of SQL to write complex, highly-optimized queries across large volumes of data
Extensive experience in the Healthcare Industry, woring with CMS or other healthcare-related agencies, strongly preferred.
Minimum of 2 years of experience in woring with users to understand business processes and data quality-affecting requirements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 for individuals who need help the most. This leads to better outcomes and a better experience for everyone involved.
Our high-performance networs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maing healthcare wor better, please visit us at www.signifyhealth.com.</t>
  </si>
  <si>
    <t>RESPONSIBILITIES:
force has a client in search of a Data Analyst in Dallas, TX.
Overview:
The Data Analyst will support the organizations commitment to operational excellence and efficiency through the use of reporting, analytics and process improvement. The Data Analyst II will develop queries, ey performance indicators, and call center metrics that will provide the business leaders insight. The Data Analyst II will be responsible for ensuring the business understands the effects of new product, process, or campaign launches in the environment. The incumbent will evaluate the data being produced to determine if formal business process improvement (BPI) projects need to be undertaen. The incumbent will also partner with the BPI team throughout the life of the project to ensure metrics and reporting is instilled in the process to drive long term benefits to the organization. The effectiveness of the position will be tied to partnering with business units to understand business direction and strategies; supports implementation of appropriate information systems to fulfill objectives.
ey Tass:
Develops and maintains queries, reports, and metrics using available mediums to provide customized information for users to mae decisions
Accepts a high level of responsibility for integrity of reports and data provided
Leads the creation of custom or standardized reporting decs for presentation of data to staeholders
Presents reporting decs and integrated insights with confidence to the business and its staeholders
Initiates and performs analysis of product/process/training/campaign launches in the environment
Relates findings and recommendations to the business owner(s)
Supports the partnership between various
REQUIREMENTS:
Strong SQL experience writing queries
To be considered for this position, candidates must have experience in a similar role, or they must possess significant nowledge, experience, and abilities to successfully perform the responsibilities listed
Relevant education and/or training will be considered a plus
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</si>
  <si>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Financial Additions has partnered with a lead international Insurance company in Dallas, TX in search of a Data Analyst.
Data Analyst Responsibilities:
Use statistical methods to analyze data and generate useful business reports
Wor with management team to create a prioritized list of needs for each business segment
Identify and recommend new ways to save money by streamlining business processes
Use data to create models that depict trends in the customer base and the consumer population as a whole
Wor with departmental managers to outline the specific data needs for each business method analysis project
Data Analyst Qualifications:
Proven woring experience in Data mining and Data Analyst role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BS in Mathematics, Economics, Computer Science, Information Management or Statistics
#INDD</t>
  </si>
  <si>
    <t>MAJOR RESPONSIBILITIES:
Develop and implement system for gathering data related to federal reporting requirements on teacher performance, certification status, and experience
Support efforts to ensure data quality and integrity throughout the department through the application of data governance best practices
Analyze data to inform efforts to ensure equitable access to quality instruction at scale
Build and maintain systems and databases for delivering services to requestors and tracing progress toward departmental goals
Develop data reports, presentations, and analyses for the Board of Trustees, public staeholders, and HCM executive leadership team
Regularly support Special Projects Coordinator with extraction, preparation and screening of data and reports, particularly in high-demand periods
Design custom technical solutions for internal staeholders to support data-driven decision-maing
Gather, audit, report, and analyze data for staffing teams to inform future decisions and practices
Proactively identify gaps and nowledge to determine systematic methods for gathering and reporting data
Determine strategies for managing data to be best used for future analysis
Modify existing systems and processes as needed; design, organize and provide ongoing development to achieve established goals
Provide support and training to staffing team to efficiently clean and manage data
Serve as a thought partner with staffing to identify process improvement gaps
Identify needs and compile Standard Operating Procedure (SOP) documents as needed
Manage special projects when necessary and measure their effectiveness when applicable
Demonstrate sufficient business nowledge and consult with other departments to provide timely feedbac and solutions
Remain current on all general nowledge information regarding staffing services to inform wor
Perform all other tass and duties as assigned
Bachelor's Degree from an accredited university
Moderate to advanced nowledge of the following systems:
Excel, Google Sheets, Oracle Taleo (OTAC or similar cloud-based applicant tracing system)
Experience with statistics and data governance preferred
Experience with analytic applications preferred (R, Stata, SPSS, etc.)
Ability to apply self-directed learning to develop and implement necessarily sills in the role
Ability to multitas with multiple data sources
Strong organizational sills
Strong communication (verbal &amp; written)
Strong attention to detail and accuracy
Strong problem-solving sills
Ability to thin strategically/tactically and perceive organizational implications of recommendations and decisions
Self-starter and able to wor without close supervision
Ability to quicly develop new technical systems
Willingness to wor beyond the confines of the job description to contribute to a powerful team committed to educational equity and student achievement</t>
  </si>
  <si>
    <t>Company Summary
Join our team! First American's Mortgage Solutions division provides lenders with solutions to originate, close and service quality loans. As a global leader in providing title insurance, settlement services and ris solutions for real estate transactions, First American (NYSE: FAF) is an ideal place to build your career. We have been entrusted with helping our customers achieve and protect their dream of homeownership since 1889. We believe that our people are the ey to the company‚Äôs continued success, and we invest in diverse talents and bacgrounds and empower our teams to achieve more than they could anywhere else. First American has created an award-winning culture and has been named to the Fortune 100 Best Companies to Wor For¬Æ list for the fifth consecutive year and to more than 50 regional Best Places to Wor lists. For more information, please visit www.firstam.com/mortgagesolutions/
Job Summary
Responsible for collecting and analyzing data - running various mathematical calculations to determine how the data samples might best be applied to profit the business.
Essentials Functions
Data Quality: Conduct data quality reviews using various tools and methodologies.
‚Ä¢ Data Trending: Participate in projects involving new data aggregations and custom solutions.
‚Ä¢ Fulfillment Support: Wor with offshore support team that will be responsible for reoccurring fulfillments and/or QC processes
nowledge and Sills/Technology Used
Ability to create queries in SQL and build new reports to support the business.
Experience with Power BI preferred
Experience performing data quality reviews and data gap analysis on county recorder content
Ability to enhance, edit and correct data content issues based on nowledge and experience
Excellent verbal and written communication sills, and abilty to interface effectively with product, development, data inquiry and data fulfillment teams
Ability to formulate conclusions and define next steps upon completion of a data quality review process
Typical Education
High School Diploma, Bachelor's degree preferred, or a combination of education and experience will be considered.
Typical Range of Experience
Minimum 5+ years experience woring with public record data
First American invests in its employees' development and well-being, empowers them to provide superior customer service and encourages them to serve the communities where they live and wor. First American is committed to diversity and inclusion. We are an equal opportunity employer. For more information about our Company and our dedication to putting People First, chec out firstam.com/careers.</t>
  </si>
  <si>
    <t>How will this role have an impact?
This position will be responsible for fulfilling our internal departments, as well as external clients' needs from an analytics perspective and develop reporting to satisfy those needs. The candidate filling this position needs to have advanced technical abilities in order to mine data from multiple sources (SQL server and flat files) and transform that data into meaningful insight that will be consumed by individuals from various bacgrounds.The candidate will wor with the technology team, Client Services, and other business groups to gather information and understand any request. In addition, this position is responsible for supporting, identifying new solutions focusing on optimizing our current process to deliver data and insights to clients.
This role will also participate in the development of analytics strategy in collaboration with Client Services team.
This role will report to our Director, Customer Solutions.
What will you do?
Extending company's data with third party sources of information when needed
Enhancing data analysis procedures to include information that is relevant for building analytic systems
Doing ad-hoc analysis and presenting results in a clear manner
Partner with client, operations and other teams to drive understanding of our product offerings and services through data analysis.
Provide data, reports and insights that could be easily understood by non-technical individuals.
Wor closely with Client Services to gather requirements and to develop solutions to fulfil clients' requests.
Proactively monitor, identify, and help our IT partners resolve system production issues.
Implementing automated solutions for recurring ad hoc data extraction.
We are looing for someone with:
Bachelor's degree in Math, Statistics or Computer Science or related field or equivalent wor experience
Master's degree in Mathematics or technology preferred
5+ years professional experience (quantitative disciplines such as math, statistics, computer science, information systems preferred)
Experience with SQL Server, Reporting, and Data Cubes
Experience with Replication and ETL
Experience in statistical and data analysis (e.g. significance testing, regression modelling, factor analysis, etc.) or experience in machine learning, predictive or descriptive analytics, preferred
Experience using business intelligence tools (e.g. Tableau) and data framewors
Demonstrated ability to develop and present business cases
Ability to rapidly assess, analyze and resolve complicated issues, and distill that complexity into simple and concise communication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 for individuals who need help the most. This leads to better outcomes and a better experience for everyone involved.
Our high-performance networs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maing healthcare wor better, please visit us at www.signifyhealth.com.</t>
  </si>
  <si>
    <t>About the Role:
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mae recommendations and organize data-driven decisions for the Ban.
You Will:
Independently wor with experts to develop HR dashboards/metrics. Research national best practices for HR data analytics and mae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nowledge of tools, practices, industry standards, national trends and System standards
You will report to the Director of Total Rewards who manages a diverse and innovative team consisting of seven direct report team members in Dallas. We are a collaborative, passionate team delivering safe, reliable, and sustainable solutions on a variety of Ban initiatives to meet the needs of our customers at the Federal Reserve Ban.
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 (or similar)
Excel proficiency (formulas, macros, charts)
Equivalent education and/or experience may be substituted for any of the above requirements
Why the Dallas Fed?
We are dedicated to serving the public by promoting a strong financial system and a healthy economy for all. These efforts tae a team of dedicated individuals doing many different jobs. Together we're creating a worplace where accomplished people succeed, and we welcome your unique bacground and perspective to help present the best possible solutions for our partners.
Our Benefits:
Our total rewards program offers benefits that are the best fit for you at every stage of your career:
Comprehensive healthcare options (Medical, Dental, and Vision)
401 match, and a fully funded pension plan
Paid vacation, holidays, and volunteer hours; flexible wor environment
Generously subsidized public transportation and free paring
Annual tuition reimbursement
Professional development programs, training and conferences
And more
Notes:
This position may be filled at different levels based on candidate's qualifications as determined by the department.
The Federal Reserve Ban of Dallas is proud to be an Equal Opportunity Employer that believes in the diversity of our people, ideas and experiences, and we are committed to building an inclusive culture that represents the communities we serve.
If you need assistance or an accommodation due to a disability, please notify your Talent Acquisition Consultant.</t>
  </si>
  <si>
    <t>Federal Reserve Ban (FRB)
4.1</t>
  </si>
  <si>
    <t>Position Overview
The Healthcare Data Analyst supports the IT department and will wor side by side with the production support team, development team, and solution consulting team to optimize and/or develop automated processes for importing healthcare industry claims and charge data, analyzing large data sets to optimize client experience and auditing for data integrity. The Healthcare Data Analyst will also be responsible for developing detailed report analysis and communicating analytic insights to management, consulting teams, and product teams. This position taes direction from the Data Management Manager.
Duties and Responsibilities
Extract, load and reconcile large data sets from multiple system platforms and sources.
Review data to determine operational impacts, trends and areas for improvement.
Utilize SQL or other advanced analytic tools to perform data extract and query functions.
Identify and troubleshoot data anomalies and irregularities.
Perform data quality audits.
Perform quantitative and/or qualitative data analysis and share results with internal and external customers.
Develop, collect and document business requirements for reporting and analysis initiatives with internal and external customers.
Ability to guide and communicate effectively with client IT to gather large data sets for importing.
Experience with developing, maintaining, monitoring, tuning/optimizing and troubleshooting SQL queries.
Become a data subject matter expert(SME) and understand various sources and applications of Vitalware data.
Establish best practices for data worflows.
Design, implement and enhance ETL processes.
Excellent logical and problem-solving abilities.
Monitor and troubleshoot data implementation issues through to resolution.
Guide our efforts in all areas of data performance and reliability.
Qualifications and Experience Requirements
Bachelor's degree in Computer Science or equivalent preferred.
4+ years of experience in an analytic role.
Proficiency in managing electronic medical records.
Model data using MS Excel, SQL, and/or other data analytical tools.
Experience with TSQL query language and stored procedures, jobs, etc.
nowledge of ANSI X12 837 claim files highly desired.
nowledge of healthcare claims data formats and concepts highly desired.
Sill and Ability Requirements
Enthusiastic about sharing nowledge and experience.
Passionate about learning.
Excellent communication written and verbal.
Strong presentation, interpersonal and consultative sills a must
Ability to manage multiple projects/tass simultaneously.
Good judgment and decision-maing sills.
Maintains a positive and results-oriented attitude.
Must be well organized, accurate and attentive to detail.
Ability to wor independently and in a team environment.
Communicate effectively with technical and non-technical people.
Be proactive in eeping your sills up to date with the latest technologies.
Be thorough about all tass and conduct tests as needed to ensure the job is well done.
Ability to wor well under pressure and in a collaborative team environment.</t>
  </si>
  <si>
    <t>Yaima, WA</t>
  </si>
  <si>
    <t>IGNITE Graduate Development Program - Application Developer / Data Scientist / Business Analyst
Publish Date: Jun 14, 2020
Location: Irving, TX, US
Company: Atos
About Atos
Atos is a global leader in digital transformation with over 110,000 employees in 73 countries and annual revenue of over 11 billion. European number one in Cloud, Cybersecurity and High-Performance Computing, the Group provides end-to-end Orchestrated Hybrid Cloud, Big Data, Business Applications and Digital Worplace solutions. The group is the Worldwide Information Technology Partner for the Olympic &amp; Paralympic Games and operates under the brands Atos, Atos Syntel, and Unify. Atos is a SE (Societas Europaea), listed on the CAC40 Paris stoc index.
The purpose of Atos is to help design the future of the information technology space. Its expertise and services support the development of nowledge, education as well as multicultural and pluralistic approaches to research that contribute to scientific and technological excellence. Across the world, the group enables its customers, employees and collaborators, and members of societies at large to live, wor and develop sustainably and confidently in the information technology space.
App Dev is only position available within this trac. Data Scientist and Business Analyst roles are filled.
Position -
Software Development - IGNITE Graduate Development Program
Application Developer / Data Scientist / Business Analyst - Entry Level
Location -
Irving, TX
The IGNITE graduate development program is being jointly run by the Atos, Atos Syntel and Maven Wave, who are part of the same global IT services group.
The Opportunity -
Are you looing to ignite your career in technology? Then this will be a fantastic opportunity for you. Waste no time and accelerate your career to become a cloud professional. Using groundbreaing technologies, embracing agile principles and furthering our new cloud practice at the strategic heart of Atos.
We empower the most dynamic brands in the world with digital disruption of their industries and digital advancement of their companies. Each year we support graduates across the globe to start their digital journey, we're with you all the way - nurturing your talent, developing your potential and helping you achieve your ambitions.
The Software Development Graduate Development Program is designed in phases and is a mixture of formats.
In Phase One, we focus on cloud fundamentals enabling you to find your way within our organization.
In Phase Two, we deep dive into Microservices, Programming languages and DevOps and start woring with our amazing customers. We will empower you to attain core cloud technology certifications and get you woring directly with our enterprise customers.
In Phase Three, you will select one or more specializations, such as AI, Machine Learning, ubernetes or Mobile App Development.
Throughout this program, we will invite our strategic partners to come in and educate you on their products which are a ey part of our solutions today. Are you ready to become the next AWS, Google, and Microsoft Cloud App Development expert?
Job Roles after completion -
Application Developer
Brings new ideas to life building impactful solutions and experiences integrating state of the art technologies such as AR, VR and CV. Wors closely with business analysts to translate business requirements into technical specifications. Demonstrates solid grasp of software development lifecycle including DevOps and Site reliability engineering. Experience with cloud native methodologies and integrating third-party applications within a complex enterprise application portfolio. Proficiency in traditional application and mobile application development framewors including exposure to UX/UI design.
Data Scientist
Help customers improve their business and operational strategies by processing, analyzing and interpreting advanced data sets. This meaningful role requires expertise in designing and building statistical forecasting models and a passion for problem-framing and problem-solving. Engaging broadly across different customer teams to structure complex business challenges. Selecting the most suitable mathematical models and statistical techniques to address the posed business challenges. Demonstrates expert level nowledge of public cloud, open source, big data and machine learning tools.
Business Analyst/ Product Owner
An exhilarating evolution of the traditional consulting role. Interacts with the customer to understand the digital business challenges. Analyzes business processes, visualize data, articulate business requirements and translate these into engineering requirements. Prioritizes and communicates user needs, maing recommendations for process or product feature changes. Enhances Atos operational worflows through process improvements and maximization of automation opportunities.
Your Qualifications
University degree majoring in STEM (Science, Technology, Engineering, Math)
Within 24 months after graduation
Minimum GPA: 3.0
Professional curiosity and the ability to enable yourself in new technologies
Enthusiasm, resilience, and a positive attitude
We expect excellent communications sills in English
Willing to travel
Dedication to a 12-month development program focusing on both professional and personal development. After successful completion we help you transition into one of the job roles.
Your Application -
We are now hiring for our July 2020 intae. If you wish to apply for this position, please clic below to complete our online application form and attach your CV in either Word, rtf or text format. Successful candidates will be invited for an introductory phone or video interview. Please note that we do not accept applications over social media or by . For questions, you may contact
Here at Atos, we want all of our employees to feel valued, appreciated, and free to be who they are at wor. Our employee lifecycle processes are designed to prevent discrimination against our people regardless of gender identity or expression, sexual orientation, religion, ethnicity, age, neurodiversity, disability status, citizenship, or any other aspect which maes them unique. Across the globe, we have created a variety of programs to embed our Atos culture of inclusivity, and wor hard to ensure that all of our employees have an equal opportunity to contribute and feel that they are exactly where they belong.
Nearest Major Maret: Irving
Nearest Secondary Maret: Dallas</t>
  </si>
  <si>
    <t>Friday, June 26, 2020
For Earth For Life
BASIC PURPOSE AND SCOPE OF POSITION
Data Analyst II is responsible for supporting the Sales Operation team with data including industry analysis, maret share by segment, and retail result / trends. Develop analysis and increase TC and Dealer visibility for retail, maret share, &amp; inventory management performance through Power bi and Sales Dashboard. This position will have exposure to many departments in the Sales, Product Mareting, Division, and Executive Management within TC as well as the Dealer Networ as it will be the main source for data and reporting.
PRINCIPAL ACTIVITIES:This position does the following in accordance with all applicable Federal, State and local laws / regulations and the Company‚Äôs policies, procedures and guidelines:
Power BI development and administration
Building Analysis Services reporting models
Developing visual reports, dashboards and PI scorecards using Power BI destop
Connecting to data sources, importing data and transforming data for Business Intelligence
Excellent in analytical thining for translating data into informative visuals and reports
Able toimplement row level security on data and have an understanding of application security layer models in Power BI
Proficient in maing DAX queries in Power BI destop
Expertise in using advance level calculations on the data set
Responsible for design methodology and project documentation
Able to develop tabular and multidimensional models that are compatible with warehouse standards
Adept in developing, publishing and scheduling Power BI reports as per the business requirements
Able to properly understand the business requirements and develop data models accordingly by taing care of the resources
Should have nowledge and experience in prototyping, designing, and requirement analysis.
MINIMUM QUALIFICATIONS
EDUCATION, CERTIFICATIONS, AND TRAINING:
Bachelor‚Äôs Degree in Data Analytics, Data Science, Finance, or other related field
Excellent analytical, data, and creative problem-solving sills.
Strong attention to detail.
Excellent written and oral communication sills.
Experience woring in a team-oriented, collaborative environment.
Strong customer service orientation.
1 to 2 years‚Äôexperience woring with a self-service tool, preferably Power BI
Experience and familiarity with Microsoft Business Intelligence Stac having Power BI, Tableau, SQL
Proficiency in Microsoft Office Products (Word, Excel, etc.) a must.
Programming experience a plus (e.g. SQL).
ADDITIONAL INFORMATION:
Limited Travel required
DISCLAIMER:
The information provided in the description has been designed to indicate the general nature and level of wor performed by incumbents within the classification.This description is not intended to be a comprehensive inventory of all duties, responsibilities, qualifications and woring conditions required of employees assigned to this job/classification. This job is intended to include the current essential functions of the job.Management reserves the right to add or modify the duties and responsibilities and to designate other functions as essential at any time.
ubota is an equal opportunity at will employer and does not discriminate against any employee or applicant for employment because of age, race, religion, color, disability, sex, sexual orientation or national origin.
Other details
Pay Type
Hourly</t>
  </si>
  <si>
    <t>ubota Tractor
3.6</t>
  </si>
  <si>
    <t>Are you interested in a new career? We may be looing for you!
TrinityRail is hiring a Data Analyst in our Dallas, TX, Corporate HQ!
The successful candidate will help engineer data solutions and provide visualizations to derive insights. The analyst should have experience in data mining and transformation, developing data pipelines, and creating visualizations. Presentation sills are required to explain data architecture, expose insights in the data, and lead conversations with the leadership team.
What you'll do:
‚Ä¢ Wor with partners and specialists to derive and understand business outcomes
‚Ä¢ Wor with data engineers to facilitate technical design of complex data sourcing, transformation and aggregation logic, ensuring business analytics requirements are met
‚Ä¢ Assist in generating hypothesis that drives strategic questions about the leasing business
‚Ä¢ Wor with management to prioritize business and information needs
What you'll need:
‚Ä¢ Bachelor‚Äôs Degree in Mathematics, Economics, Computer Science, Information Management, Statistics, Finance or Accounting, Masters preferred
‚Ä¢ At least 1 year of relevant experience
‚Ä¢ Intermediate sills in Data Architecting, Visualization, SQL, Microsoft Excel, PowerPoint
‚Ä¢ Technical fluency regarding data models, database design/Development, data mining and other segmentation techniques
‚Ä¢ Experience using cloud based data orchestration tools
‚Ä¢ Possess proficiencies with SQL and data transformation tools to understand and prepare data
‚Ä¢ Familiarity with ‚ÄòModern Data Warehouse‚Äô architecture using cloud based storage solutions and data orchestration (e.g. Blob storage, Azure Databrics, Azure Data Factory, etc.)
‚Ä¢ Familiarity with data visualization tools such as Qlisense and techniques in translating business analytics needs into data visualization and semantic data access requirements
‚Ä¢ Must possess effective interpersonal sills, both verbal and written
‚Ä¢ Strong organizational, time management and multi-tasing sills
‚Ä¢ Experience with data conversion, interface and report development
‚Ä¢ Adept at queries, report writing and communicating findings
‚Ä¢ Process improvement and automation a plus</t>
  </si>
  <si>
    <t>job summary:
Randstad Technologies is the worlds largest worforce solutions company and we have an immediate need with a client of ours in the Telehealth industry. They are in need of a Data Analyst! This is a very exciting opportunity and will be a great job to have on your resume!! You will also have the ability to grow within the company.
This is a Direct Hire role with a company that prides itself on innovation, wor-life balance and diversity in the worplace. This client is located in the Plano area and is a rapidly growing company! They are ready to move quicly for the right professional. If you fit the description below, please apply and reach out to us today!
location: Plano, Texas
education: Bachelors</t>
  </si>
  <si>
    <t>Job Description :* Exposure to Capital Maret data, e.g. P&amp;L, PAA, Securities, Balance Sheet, Trade* Expert in SQL and data analysis* Added advantage - nowledge on Hive, Impala, Aginity Worbench (Genesis)* Expert in Microsoft Excel, Microsoft PPT - for senior management reporting.* Excellent communication sills - written and verbal.* Excellent coordination sills - will have coordinate with senior members across various verticals.What's in it for you?* Excellent benefits plan: medical, dental, vision, life, FSA, &amp; PTO* Roll over vacation days* Commuter benefits* Excellent growth and advancement opportunities* Certification reimbursement* Rewards and recognition programs* Innovative and collaborative company culture*"LTI values diversity and inclusion and is committed to the principles of Equal Employment Opportunity EOE/Minority/Female/Veteran/Disabled/Sexual Orientation/Gender Identity."Nearest Major Maret: IrvingNearest Secondary Maret: DallasJob Segment: Systems Analyst, Database, Consulting, SQL, Technology</t>
  </si>
  <si>
    <t>HR Data Analyst II
Federal Reserve Ban of Dallas
TX-Dallas
Full-time
Regular
Exempt
Experienced
Yes, 5 % of the Time
Day Job
Tier II - No Credit Chec
About the Role:
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mae recommendations and organize data-driven decisions for the Ban.
You Will:
Independently wor with experts to develop HR dashboards/metrics. Research national best practices for HR data analytics and mae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nowledge of tools, practices, industry standards, national trends and System standards
You will report to the Director of Total Rewards who manages a diverse and innovative team consisting of seven direct report team members in Dallas. We are a collaborative, passionate team delivering safe, reliable, and sustainable solutions on a variety of Ban initiatives to meet the needs of our customers at the Federal Reserve Ban.
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 (or similar)
Excel proficiency (formulas, macros, charts)
Equivalent education and/or experience may be substituted for any of the above requirements
Why the Dallas Fed?
We are dedicated to serving the public by promoting a strong financial system and a healthy economy for all. These efforts tae a team of dedicated individuals doing many different jobs. Together we're creating a worplace where accomplished people succeed, and we welcome your unique bacground and perspective to help present the best possible solutions for our partners.
Our Benefits:
Our total rewards program offers benefits that are the best fit for you at every stage of your career:
Comprehensive healthcare options (Medical, Dental, and Vision)
401 match, and a fully funded pension plan
Paid vacation, holidays, and volunteer hours; flexible wor environment
Generously subsidized public transportation and free paring
Annual tuition reimbursement
Professional development programs, training and conferences
And more...
Notes:
This position may be filled at different levels based on candidate's qualifications as determined by the department.
The Federal Reserve Ban of Dallas is proud to be an Equal Opportunity Employer that believes in the diversity of our people, ideas and experiences, and we are committed to building an inclusive culture that represents the communities we serve.
If you need assistance or an accommodation due to a disability, please notify your Talent Acquisition Consultant.</t>
  </si>
  <si>
    <t>Federal Reserve Ban of Richmond
3.6</t>
  </si>
  <si>
    <t>Data Analyst
Location: Plano, TX
Duration: 1 year
Top Sills:
Python
SQL
Visualization tool lie Tableau
Collecting and translating requirements
Nice to have:
Pyspar, ETL tools, woring through pacages within python, AML algorithms
Team Info:
Set up my loan experience.
Onboard new customers who come from Auto Finance family
Set up their accounts, initiate digital contacts and initial calling contacts within the 3 month window of setting up their loans</t>
  </si>
  <si>
    <t>POSITION SUMMARYA data management/analyst who enjoys woring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 remote for now, applicants should live in the Dallas/Fort Worth area.
JOB RESPONSIBILITIES:
‚Ä¢ Understand the needs and opportunities across our internal and external staeholders
‚Ä¢ Create, update, and distribute analytic reports on a recurring basis
‚Ä¢ Learn new data related sills and processes
‚Ä¢ Learn health care claim (UB04, HCFA 1500) formats and analysis
‚Ä¢ Share and teach sills to others on the data team
‚Ä¢ Wor as part of a larger team and helping other teams in achieving their goals
‚Ä¢ Continue to push the boundaries of what technology can do to empower our caregivers and clinicians to improve health outcomes for our patients
REQUIREMENTS:
‚Ä¢ A College degree (required)
‚Ä¢ 5+ years experience woring with health care data (e.g. claims, app output, CMS HCC, SDOH, clinical research) in queries or BI tools (required)
‚Ä¢ Experience analyzing operational data and correlations it may have to clinical outcomes data
‚Ä¢ MS Excel or Google Sheets advanced ability (pivot tables, formatting, graphics) (required)
‚Ä¢ Experience with BI tools such as Tableau (highly desired)
‚Ä¢ Experience with SQL, SAS, Python, SPSS or other analytic tools for data management and informatics
‚Ä¢ Attention to detail along with a true love of data patterns, error detection and correction
‚Ä¢ Ability to be a story-teller with data - to see and articulate clearly the story behind the numbers
‚Ä¢ Intellectual curiosity around finding the why and digging deep to find patterns others might miss
‚Ä¢ Passion about our mission to improve peoples lives
‚Ä¢ Comfort in a dynamic and always evolving start-up environment
Job Requirements:
ey Words: healthcare, data, analyst, SQL, SAS, Python, SPSS</t>
  </si>
  <si>
    <t>THIS JOB DESCRIPTION DOES NOT ATTEMPT TO LIST ALL OF THE DUTIES THAT ARE OR MAY BE PERFORMED IN THIS POSITION.
Creates and documents standards to ensure the integrity of and consistency in enterprise-wide system data by acting as a liaison between worgroups. Manages enterprise-wide data cleansing and validation efforts.
Conducts the root cause analysis of complex issues and exercises discretion to elevate the awareness of critical findings. Identifies recommends and implements initiatives to improve processes or increase efficiencies. Establishes quality control measures and reports on performance metrics.
Tests processes and system configurations to identify areas of deficiency and determine appropriate changes to complex application configuration. Wors with Business Process/Change Management department to translate business requirements into technical specifications.
Develops configures and tests automated data collection systems. Understands and represents division end-user requirements and perspectives when evaluating current and future system needs or implementing new procedures.
Leads efforts to centralize and standardize data management tools and techniques. Performs periodic validation of data across multiple systems. Identifies researches and resolves variances.
Demonstrates strong functional nowledge of multiple system applications and databases. Provides training and support to enterprise-wide resources.
Educational/Experience Level:
Bachelor's degree in Business Administration or a related field and five years experience in the utility industry with exposure to compliance and/or regulatory agencies; or equivalent.
Problem Solving / Independent Judgment:
Applies advanced sills to resolve complex problems independently. Can wor with limited supervision by relying on experience and independent judgment. Can interpret procedures and policies to determine the best approach to achieve the desired outcome.
Communication Sills:
Requires the ability to communicate with internal and/or external customers in order to obtain and/or provide explanations and/or information. Requires excellent verbal and written communication and interpersonal sills as well as the ability to explain technical or complex concepts to individuals.
Numeric Sills:
Requires the ability to apply research methods and/or advanced statistical and/or accounting methods.
Computer Sills:
Requires basic computer sills in order to utilize various software applications for developing documents reports and graphics.
Wor Conditions:
Wors in an office environment. Requires occasionally performing activities including but not limited to bending stooping grasping reaching twisting turning and/or lifting.
Atmos Energy Corporation is an Equal Opportunity Employer. All qualified applicants will receive consideration for employment without regard to race, color, religion, sex, sexual orientation, gender identity, age, national origin, disability, or veteran status.</t>
  </si>
  <si>
    <t>Position Summary: The Data Systems analyst will report in to a newly formed specialized group called the Rapid Response team. This team will be part of the US Branded Cards Control team and will be focused on evaluating impacts, universe, and sizing of significant/regulatory issues that arise. The objective is to quicly assess and identify customer impacts and ensure remediation is completed promptly with the appropriate detailed documentation required by Internal Audit and the Regulators. Along with daily responsibilities the candidate will provide focused support to on-going and future remediation efforts affecting existing and former Citi Credit Card holders. Candidate will wor as part of a cross-functional team to provide data and information to, and in receipt from, internal systems as well as external vendors to ensure compliance with all regulatory updates, reporting and long-term data storage. Cultivate and support a sustainable and repeatable control environment by continuing to improve identified opportunities; This role will be required to assist the Senior Data Systems analyst drive a customer remediation to completion including execution and validation Develop new and enhance existing controls and monitoring to demonstrate oversight within the 1st line of defense Support 2nd and 3rd lines of defense planning/prep sessions, remediation plans, and formal responses. Support current Specialized Data Analytics (SDA) with existing worloads and development of new ongoing monitoring required by identified issue resolution. ey Responsibilities: The role Senior Data Systems analyst Candidate should have nowledge of source system data and be able to migrate required data sources to the in- house system Interrogate and analyze data to provide technical solutions and/or repeatable analysis Be able to tae complex data sets and determine population Identification and associated calculations related to customer remediations Candidate will be required to process incoming and outgoing data through ETL (Exchange Transaction Load) Wor closely with remediation execution teams to validate data veracity post calculation Challenge preconceived notions about data to ensure no stone is left unturned to identify complete universe of impacted customers is uncovered. Create comprehensive documentation that conforms to OCC Remediation Procedures as well as IA validation requirements Partner with Internal Audit on post-validation activities to provide responses to follow up questions regarding output Create procedures and ARCMs as needed related to new processes or methodologies created for remediations Will also wor with Specialized Data Analytics (part of same group) and remediation teams which supports the in-house system and transactional monitoring arm, including systems support. Comply with records management policies Qualifications: Experience and nowledge of MS SQL, T SQL, at an enterprise management level Experience with IBS, First Data, host mainframe and woring with Networ Data Mover (NDM), Dial, Cobol. nowledge of master files and ability to move very large data sets Experience in Enterprise Data Warehouse (EDW), SAS and Oracle preferred 6-10 years of financial, baning, accounting or auditing experience Critical, quic, detail-oriented thiner with strong analytic acumen. Challenges status quo. Strong sense of accountability and ownership, with strong results orientation. Cooperation and focus in achieving group and business objectives. Ability to wor autonomously, tae initiative, and prioritize effectively. Strong proficiency in MS Office including Excel, Power Point, and Word. Experience in the financial services industry preferred, specifically in Control/Compliance/Regulatory environment. ------------------------------------------------- Grade :All Job Level - All Job FunctionsAll Job Level - All Job Functions - US ------------------------------------------------------ Time Type :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 HERE . To view the "EEO is the Law" poster CLIC HERE . To view the EEO is the Law Supplement CLIC HERE . To view the EEO Policy Statement CLIC HERE . To view the Pay Transparency Posting CLIC HERE .</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</si>
  <si>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HtD5S6CVCm</t>
  </si>
  <si>
    <t>The North Central Texas Council of Governments (NCTCOG) is seeing a Research Data Analyst for the Research &amp; Information Services Department. The position provides data collection and analysis, creates methodologies for original dataset development, and implements those methodologies. It also supports development and implementation of land-use, economic, and demographic data models.
Responsibilities might include, but are not limited to, the following
Finding, collecting, and compiling data
Using mathematical software for data modeling and analysis
Using GIS to develop datasets using both vector and raster data
Designing and implementing methods to improve data quality
Developing research techniques, methodologies, and procedures
Documenting processes, writing reports, and presenting results
Required Sills
Experience developing original datasets through the coalescence of data from a variety of sources including local governments, state and federal agencies, and other primary or secondary sources
Experience with geospatial, remote sensing, and cadastral data
nowledge of mathematics and statistical techniques and methods
Experience with mathematical or statistical software pacages such as R, SAS, or MATLAB
Experience using Excel, Access, SQL, Word, and PowerPoint
Experience using GIS for dataset development
Demonstrated commitment to quality and meticulous attention to detail
Willing to learn new methods and to be patient in the application of new/unproven procedures
Creative problem solver with a low tolerance for failure
Demonstrated ability to develop high-quality products
Outstanding verbal and written communication sills, including correct vocabulary, grammar, punctuation, and spelling
Able to exercise significant independent judgment and wor with minimal supervision
Able to follow instructions, wor closely with a small team, and exhibit professionalism in all aspects of duties
Required Experience
Bachelor's degree in Math, Statistics, Economics, Business, Geography, Geology, Physics, Engineering, Urban Planning, or related field
At least three years of experience
FLSA: Exempt
NCTCOG is an equal opportunity employer/program. All qualified applicants will receive consideration for employment without regard to race, color, religion, sex, sexual orientation, gender identity, age, national origin, disability, veteran status, and other classifications covered under federal, state, or local laws. Auxiliary aids and services are available upon request to individuals with disabilities. All candidates must successfully pass a pre-employment drug screen and national criminal bacground chec in order to receive an employment offer from NCTCOG.
The North Central Texas Council of Governments participates in the federal E-Verify program in order to verify a new employee‚Äôs authorization to wor in the United States. Applicants must be lawfully authorized to wor in the U.S.
Job postings are ept open for a minimum of 10 calendar days and may close anytime thereafter at the discretion of the hiring manager.
Job Location
ARLINGTON, US-TX</t>
  </si>
  <si>
    <t>Job Description
Seeing a candidate for an urgent contract opportunity.
The Data Analyst will support the organization's commitment to operational excellence and efficiency through the use of reporting, analytics and process improvement. The Data Analyst II will develop queries, ey performance indicators, and call center metrics that will provide the business leaders insight. The Data Analyst II will be responsible for ensuring the business understands the effects of new product, process, or campaign launches in the environment. The incumbent will evaluate the data being produced to determine if formal business process improvement (BPI) projects need to be undertaen. The incumbent will also partner with the BPI team throughout the life of the project to ensure metrics and reporting is instilled in the process to drive long term benefits to the organization. The effectiveness of the position will be tied to partnering with business units to understand business direction and strategies; supports the implementation of appropriate information systems to fulfill objectives.
ey Tass:
Develops and maintains queries, reports, and metrics using available mediums to provide customized information for users to mae decisions
Accepts a high level of responsibility for the integrity of reports and data provided
Leads the creation of custom or standardized reporting decs for the presentation of data to staeholders
Presents reporting decs and integrated insights with confidence to the business and its staeholders
Initiates and performs analysis of product/process/training/campaign launches in the environment
Relates findings and recommendations to the business owner(s)
Supports the partnership between various
Requirements
Strong SQL experience writing queries
To be considered for this position, candidates must have experience in a similar role, or they must possess significant nowledge, experience, and abilities to successfully perform the responsibilities listed
Relevant education and/or training will be considered a plus
The Corporate Genius is an Equal Opportunity/Affirmative Action Recruitment Organization. All qualified applicants will receive consideration for employment without regard to race, color, religion, sex, pregnancy, sexual orientation, gender identity, national origin, age, protected veteran status, or disability status.</t>
  </si>
  <si>
    <t>RAPD Ris Platforms &amp; Data - Analyst</t>
  </si>
  <si>
    <t>Job Title:
Business Data Analyst
Location:
US, Texas, Plano
Role Overview:
McAfee is looing for an experienced Senior Data Analyst to join our digital team. This is a high visibility role woring with sales, finance, and business leaders. . You will report to the head of customer insights and analytics.
Company Overview
From device to cloud, McAfee provides maret-leading cybersecurity solutions for both business and consumers. We help businesses orchestrate cyber environments that are truly integrated, where protection, detection, and correction of security threats happen simultaneously. For consumers, McAfee secures your devices against viruses, malware, and other threats, both at home and away. We want to continue to shape the future of cybersecurity by woring together to build best in class products and solutions.
About the Role:
You will wor with global business leads helping them with our strategy discussions aiding with important insights on customer journey and on ey metrics.
You will perform data analysis across all applicable mareting technologies, and communicate recommendations based on findings.
You will summarize data from multiple sources, developing assumptions where needed, to communicate insights and opportunities.
You will build analysis, data visualizations, and reporting that provides important insights required for decision-maing in the organization.
You will organize needs, collaborate in the design of diagnostic solutions, develop experimentation baclog based on opportunity raning and provide data products and insights.
Translate requirements into technical specifications for data and reporting teams and, conversely, technical approaches into easily digestible insights.
You will wor with the digital mareters to build time series, seasonality and forecasting models on demand and act in a data science role.
You will develop processes and protocols for data monitoring, hygiene (e.g. validation), and other strategies that help uncover gaps and opportunities to improve the business.
You will conduct cross-training sessions with team about new tools and techniques for mining customer insights.
You will create informative repeatable reporting that highlights relevant business trends and opportunities for improvement.
About You:
You have experience transforming data trends into useful customer insights business can use to guide data-driven strategy and customer experience.
You have 4+ years of experience in a digital role woring with data, excels, and business models as part of a mareting team.
You have previously wored in Digital, Traditional, and Business to Consumer mareting teams.
You have a woring nowledge of PowerBI, Azure, Adobe Analytics, or Google Analytics.
You have experience using Excel pivot tables and Vlooups
You have experience and an understanding of SQL.
You have wored with Tableau, Power BI or similar visualization tools.
You are familiar or interested in ever-growing Internet technologies and mareting tactics lie Search, Social, or SEO
Company Benefits and Pers:
We wor hard to embrace diversity and inclusion and encourage everyone at McAfee to bring their authentic selves to wor every day. We offer a variety of social programs, flexible wor hours and family-friendly benefits to all of our employees.
Pension and Retirement Plans
Medical, Dental and Vision Coverage
Paid Time Off
Paid Parental Leave
Support for Community Involvement
We're serious about our commitment to diversity which is why McAfee prohibits discrimination based on race, color, religion, gender, national origin, age, disability, veteran status, marital status, pregnancy, gender expression or identity, sexual orientation or any other legally protected status.
Job Type:
Experienced Hire
Primary Location:
US, Texas, Plano
Additional Locations:
US, California, Santa Clara</t>
  </si>
  <si>
    <t>Palo Alto Networs, NortonLifeLoc, CrowdStrie</t>
  </si>
  <si>
    <t>Hello Associates,
***Greetings from Conch Technologies***
√Ç
Position: Data Analyst
Location: Plano, TX
√Ç
Job Description:
Typical DA
3+ years of exp
AWS understanding
Tableau
SQL
Data analysis and data management
√Ç
√Ç
√Ç
Thans &amp; Regards.
Malliharjun.
Recruitment Lead.
Malliharjun@conchtech.com
Direct:( 901)-444-3153√Ç
6750 Poplar Ave # 711, Memphis, TN.√Ç
Web:√Çwww.conchtech.com
"A Certified MBE Company"
Disclaimer: We respect your online privacy, if you are not interested in receiving our e-mails, then please reply with "unsubscribe" in the subject line.</t>
  </si>
  <si>
    <t>Job Description
Job #: 1071315
Develops and leads programs, initiatives for data quality, governance, and metadata activities.
Develops tools and processes used to maintain a common, firm-wide data standard.
Analyzes, assesses and tests data controls and data systems to ensure quality and ris compliance standards are met.
May define strategic requirements, roadmap, or direction for metadata capabilities. Drive analysis and assessment approach during issue remediation life cycle.
Supports and interacts with various functions and groups on multi-domain remediation efforts.
Leverages domain expertise and data / business / process analysis to inform and support solution design.
May drive planning and coordination on low to medium sized remediation efforts, acting as central point of contact.
May provide inputs into communication routines with staeholders, business partners, and senior leaders.
5+ years of experience in one or a combination of the following: data management, data governance, data quality or data analysis
**Must have Auto Loan Servicing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</si>
  <si>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BE Innovative. BE RealPage.RealPage Outperforms! We are a leading global provider of software and data analytics to the real estate industry. Clients use our platform to improve operating performance and increase capital returns.We are a run fast, have fun and reap rewards type of environment. RealPage offers an engaging wor culture that fosters personal and career growth for our employees. We continually reinvent and evolve to meet the needs of the customers we serve through technology and vision. You can feel it in the wor we do and the clients that benefit. Our unique company philosophy fosters innovation, excellence and collaboration.OverviewThe Revenue Operations Renewal Analyst is part of the Renewal Operations team within the larger Revenue Operations team that partners with Sales, Legal, and Finance to provide data, reporting, and analysis for Realpage's renewal process. The Renewal Analyst is responsible for maintaining accurate data for client renewals across multiple platforms and understanding/coordinating renewal activity both internally and externally.Responsibilities* Serve as an authoritative nowledge source for Realpage's renewal operations.* Preparation and management of client renewals in close partnership with the Sales Operations department.* Renewal reporting, including ad hoc reports as needed or requested.* Partner with Sales, Sales Operations, Client Management, Contracts, and Deal Des on all renewal related operational issues.* Cultivate internal and external relationships to gain new nowledge and competencies. Provide technical advice to resolve moderately complex renewal issues and discrepancies.* Provide information and/or clarification on client contract and renewal information to internal resources as requested.* Support the renewal boo of business by providing client renewal data and related reporting for forecasting and client analysis utilizing Excel and Salesforce.com.* Ensure that clients receive yearly renewal notifications within the period defined in client contractsQualifications* Minimum of 1-2 years of experience in a renewal operations, revenue operations, sales operations, or finance supporting operational role.* Revenue Cycle or Billing experience or Bachelor's degree in related field.* Bachelor's degree preferred with bacground in Business, Accounting or Finance preferred, but not required.* Intermediate experience using Excel.* Excellent verbal and written communication sills to effectively partner with colleagues across all departments and levels.* Strong analytical, research, and problem solving sills.* Ability to manage, analyze, and trac data for a sophisticated and often complex sales process.* Ability to wor independently, multi-tas, achieve tight deadlines, and tae initiative on multiple projects.</t>
  </si>
  <si>
    <t xml:space="preserve">41-86 </t>
  </si>
  <si>
    <t>JOB PURPOSE:
Under general supervision and utilizing Mary ay Inc‚Äôs Business Systems,
provides analytical support to one or more areas of Integrated Supply Chain‚Äôs
Data Management department which is responsible for establishing and upholding
company-wide protocols concerning the collection and use of data necessary for
global supply chain operations. Using a basic level of nowledge provides
initial setup and implementation of master data including general item master
information, branch relationships, bills of material, wor center routings and
global formula boo and page data. This
information is required for proper supply chain systems functionality and is
also centralized for collecting and maintaining all Mary ay international
maret‚Äôs master data information.
ESSENTIAL DUTIES AND RESPONSIBILITIES:
1. Item Master Part Setup &amp; Maintenance/BOMs
Creates and maintains Mary ay Inc.‚Äôs supply chain systems data fields and tables that contain item attribute information for finished goods, components, bul and raw materials. Assists with implementing product data information and subsequent changes into the ERP system. Consults with numerous cross-functional supply chain and corporate departments regarding the item master data and uses established business rules to determine data validity. Attends project meetings to learn about changes that may require modifications to product data and provides valuable input at the team level. Monitors the timeline of upcoming projects in Agile to trac the upcoming activities and ensures data is gathered in a timely manner to complete by due date. Elevates to supervisor as needed.
2. Routings/Specifications
Performs basic tass associated with creating and managing wor center routings as assigned by project. Information may include scrap rates, yield, line speed, crew size, etc. Analyze requirements for new products and create finished good specifications to support the production execution of the product. Action specification modification requests for existing finished goods or bul items to determine the scope of change to the product, create a plan of action to manage the change process, and follow-up to ensure changes are made in a coordinated and timely fashion. This analysis provides the framewor for finished goods and sub-assembly specifications utilized for product production and quality inspection globally.
3. MRP
Using a basic nowledge of forecast, BOM setup, routings, stoc types, planning families and planning codes, performs Material Requirements Planning (MRP) modeling cycles to ensure proper data set up and ERP signals are posting and addresses integrity reporting issues to verify data accuracy. Ensures data from R&amp;D branch plant is set up correctly in the production environment by reviewing MRP detailed messages and resolving discrepancies that exist.
4. Ensures data integrity in Mary ay Inc‚Äôs supply chain systems. Assists in data management, governance, and data quality of master data requirements with other functional data owners. Develops and utilizes various reporting tools that accurately trac ey indices regarding worload, project status, audit reports, international support and turnaround time. Obtains necessary information from subsidiaries and domestic departments as required. Ensures all documentation for the Data Management department is regularly maintained for accuracy and up to date business rules. Prepares and participates in special projects and tass assigned.
5. International Part Requests, International BOM Requests, International JDE Implementation &amp; Support
Provides ey support due to the centralization of master data for Mary ay subsidiaries. As requested, assigns international-specific item numbers and bills of material where required. Under general supervision, is responsible for cross-departmental support of Mary ay Business Systems international implementation and upgrades.
NOWLEDGE, SILLS AND ABILITIES:
Education:
Bachelor‚Äôs degree required. Supply Chain/Information Systems preferred.
Experience:
1 years in Manufacturing/Supply Chain planning systems
1. Must possess passion for excellence in data, processes, and customer service. Requires a self-motivated, self-directed person capable of managing project expectations and optimizing business processes.
2. Must possess effective oral and written communication sills in order to interface with other functional areas in the company.
3. Must be PC literate and proficient in Excel functionality in order to prepare various reports.
4. Must possess strong organization/project management sills, and be detail oriented to meet project timelines, documentation and data integrity expectations.
5. Must be able to thin innovatively to help solve routine data-related problems and mae suggestions for improvement.
6. Must have a general woring nowledge in Mary ay Inc. Business Systems (WMS/JDE/GPSPro/Agile).
7. Must have a basic understanding of supply chain processes for domestic and international marets.
8. Must be willing to wor a flexible schedule in order to support global needs.</t>
  </si>
  <si>
    <t>Mary ay
3.9</t>
  </si>
  <si>
    <t>**This position is located in Irvine, CA. Relocation assistance may be offered.**
Looing for an innovative, creative, passionate, and fun company in OC? Then, let us introduce ourselves. We are MobilityWare and we mae fun for a living! Our mobile games have been rocing the app store since its inception and we regularly show up in top lists for most popular games. We recently reached over 350 million downloads across our portfolio of games!
We've been voted 2015, 2016, 2017 &amp; 2018 Best Places to Wor in Orange County by the Orange County Business Journal and OC Register! Headquartered in Irvine, CA., our flagship game, Solitaire, was released on the day the App Store opened in 2008. Other titles include Blacjac,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 closely with the DBAs, Mareting, and Monetization teams to create actionable insights.
Responsibilities
Create in-depth analyses, tools and dashboards to highlight the in-game behaviors that drive revenue activities and user retention
Wor with our mareting and product teams to deliver insights into user performance and mae recommendations that enhance the user acquisition activities
Wor as a ey member of the BI team to support in-game analyses including review of events captured, troubleshooting data discrepancies, and anomalies
Wor closely with the monetization team on continuous forecasting of various revenue models
Stay up to date on current and upcoming innovations and capabilities in the mobile gaming space
Qualifications
3+ Years Wor Experience in gaming, mobile gaming or lifestyle app analytics, including experience with building predictive models
Bachelors degree (advanced preferred) in a quantitative field such as Statistics, Math, Economics or in Computer Science with Modeling/Data Science coursewor
Advanced SQL sills
Familiarity with relational databases, MS SQL, data transformation, data mining, and ad hoc analysis
Experience with statistical inference and advanced analytics techniques (A|B testing, ANOVA, regression, decision trees etc.)
Understanding of basic Data Engineering principles lie ETL and data warehousing
Familiarity with customer data platforms (CDP) lie deltaDNA, LeanPlum, TreasureData etc.
Ability to wor productively with others in a highly collaborative manner
Why you should wor for us:
Awesome Pers: free lunch, free snacs, free drin, free Annual Company trip
Casual worplace - yes, flip flops and shorts are pretty much an everyday thing
Growth, growth, growth - we are growing and we would love for you to join us on the ride
We also want to tae care of our team so we've got profit sharing incentives, medical, dental (100% paid), vision (100% paid), Unlimited PTO/Vacation, life insurance (100% paid), and 401
Awesome office smac dab in the middle of OC and 2 minutes off the 5 freeway
Amazing talent: We've got some heavy hitters from the industry who embody both brilliance AND humility
_Indeed Hire and Mobilityware are woring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</si>
  <si>
    <t>Data Analyst who:
- Is highly experienced in PowerBI
- 2 years of PowerApps development experience
- Enforces data quality, integrity, and reliability
2-5 years of analytical experience.
Familiarity with service parts including sales and mareting, purchasing, forecasting and inventory planning, distribution philosophies, and warehouse operations.
Advanced analytical and problem-solving abilities. Ability to querying data from multiple sources, conduct detailed analysis, understand business trends, and draw conclusions leading to participation in development of strategies.
Experience with user and/or statistical programming along with statistical modeling is preferred.
Understanding of statistical concepts and optimization techniques.
Project management experience. Lean sills and experience (TPS, Six Sigma) is preferred.
Interpersonal sills necessary to establish and maintain effective woring relationships with peers/co-worers, executives, and other internal business areas as well as dealers and suppliers.
Excellent verbal and written communication sills. Capable of effectively communicating with multiple levels of the internal organization along with dealers and suppliers.
Self-motivated to initiate, drive and own projects. Ability to wor independently, in teams, and with team members in multiple locations. Proven ability to focus on continuous improvement
Job Type: Full-time
Experience:
Data Analytics: 3 years (Preferred)
PowerBI: 3 years (Preferred)
PowerApps development: 2 years (Preferred)
Wor Location:
One location
Schedule:
Monday to Friday
Other
Company's website:
https://austincsi.com
Wor Remotely:
Temporarily due to COVID-19</t>
  </si>
  <si>
    <t>The data integration analyst will be responsible for planning and coordinating the integration of client data into the Apptricity mobile and web-based applications. Tass will include but are not limited to: collecting, analyzing, transforming and loading data from multiple information lanes into one or more databases; verifying and maintaining the integrity of the data, the databases, and associated database functions; coordinating the extraction of data to support specific project needs. The successful candidate must be able to wor with developers and data scientists to recommend system updates as well as new solutions, and must be able to communicate effectively with client teams to ensure the completeness and accuracy of the data stored in and retrieved from client databases. Must be able to play a critical role on the team by acting as a SME (subject-matter-expert) and Go-To person to support business clients, internal team members, and application development teams.
Essential Duties and Responsibilities
Collects, analyzes, transforms, and loads scientific data into a database using SQL, Excel, and other programs and/or ETL tools
Prepares reports by analyzing and interpreting data
Wors continuously with developers and clients to ensures the integrity of all incoming data and stored data
Interacts directly with clients and team members to determine data-related requirements and develops and implements effective data management strategies to meet these needs
Regularly monitors and evaluates information and data systems that could affect analytical results
Wors with clients and Apptricity team members to gather requirements and suggest solutions for new database or database tool development efforts or upgrades to existing systems, and wors with developers and data analysts to implement solutions
Required nowledge, Sills, and Abilities
Experience in data management and analysis
Ability to decipher and organize large amounts of data from disparate sources
Experience in methodologies and processes for managing Relational Database Management Systems (SQL Server, Oracle, or Access)
Ability to analyze existing tools and database systems and provide software solution recommendations
Ability to develop and communicate solutions to complex problems clearly and in nontechnical terms
Ability to manage multiple deadlines
Experience with data analysis tools (e.g., R, Python) preferred
Scientific bacground in chemistry, biology or related field preferred</t>
  </si>
  <si>
    <t>Data Analyst
Our client, one of the largest bans in the US with wealth management, investment baning, and international business, is seeing a Data Analyst
Location: Plano, TX
Position Type: Contract
Job Description the Capital Management Data Analyst is responsible for:
-Research &amp; Analysis ‚Äì Supporting Traded Products Counterparty Capital Management team from a Treasury Data Management (TDM) perspective in analyzing, monitoring and improving critical Data Flow and Data Quality with the goal of ensuring the timeliness and accuracy of Capital calculations for the Ban. Understanding the overall flow and usage of information from upstream sources and consolidation points used for capital modeling, calculation and reporting processes.
-Subject Matter Expertise ‚Äì Expert in the understanding of Data Flow, Data Quality and Data Usage of information from upstream sources and consolidation points into Capital for capital calculations and reporting. Be Subject Matter Expert in identifying, analyzing and solving complex data issues in an efficient, transparent and collaborative fashion within TDM.
-Data Controls - Ensuring process controls, data validation activities, Data Quality scripts and measurement processes remain timely and relevant
-Data Remediation - Meeting SLA timelines for Data Incident analysis, Defect or Enhancement classification, Action Plan creation and Target Date delivery for Monthly Data Governance Process compliance.
Required Sills and Experience:
-Minimum 5 years of experience within a financial institution with hands-on experience in Data Analysis
Understanding of Traded Products including Derivatives, Repo, Fixed Income, FX, Equities and their representation in data.
-Must be a self-motivated / self-starter and able to tae ownership and self-accountability for ensuring that process controls, data validation activities, data quality scripts and measurement processes remain timely and relevant
-Hands-on experience querying and analyzing large sets of data.
-Strong analytical and problem-solving capabilities sills needed to perform complex data analysis.
-Ability to use SQL to perform complex data profiling activities and analysis of large amounts of data for logical understanding and problem.
-Ability to perform complex data lineage analysis spanning multiple source systems and data transformations from a Capital data perspective
-Strong ability to thin logically and critically to develop actionable solutions that help resolve complex data issues for Capital.
-Must be able to build and maintain strong and collaborative woring relationships with co-worers on the TDM team as well as Capital and Technology business partners
-Ability to thrive and be energized in a challenging and dynamic environment where priorities and challenges are changing
-Ability to provide clear oral and written communication to a variety of business and technical audiences.
Desired Sills and Experience:
-Hands-on experience querying and analyzing large sets of data.
-Ability to use advanced Excel functions such as pivot tables, VLOOUP, macros, Visual Basic and more to supplement advanced SQL sills in data analysis exercises.
-Prior experience in performing detailed analysis of Traded Products Data defects to identify patterns or root-causes and recommend improvements to processes or data flows to prevent future defects.
-Woring nowledge of SAS, Python, Tableau, and UNIX
-Experience with data projects in Ban system of records and authorized data sources for Traded Products (Derivatives, Repo, Fixed Income, FX, Equities)
-nowledge and experience with General Ledger data and reconciliation.</t>
  </si>
  <si>
    <t>Job Description
General Summary:
This position is responsible for understanding the current enterprise data model and providing support in helping maintain and improve it. This position will wor with business and data analytics staeholders to design, construct, test, optimize and deploy solutions, focusing specifically on bac-end data integration. The company is looing for someone who is extremely sharp, detail-oriented, highly motivated, thrives in a fast-paced environment and able to wor on multiple projects simultaneously.
RESPONSIBILITIES:
Analyze healthcare and financial data to design, model, develop and test integration scripts for the enterprise data warehouse (EDW) platform.
Implement, schedule, monitor and support all related processes and procedures.
Troubleshoot, repair and update the EDW as necessary.
Perform gap analysis on financial, operational and clinical data.
Develop ad-hoc reports, dashboards and simulations for the business as needed.
NOWLEDGE, SILLS, and ABILITIES:
Strong in MS Excel
Experience (0-1 year) in MS SQL (basic querying and joins)
Financial modeling experience a plus
Healthcare RCM/claims nowledge a plus
Highly analytical
Passion for solving complex problems
EDUCATION/EXPERIENCE:
Bachelor‚Äôs degree in Finance, Mathematics, Computer Science, Engineering, or similar field.
0-1 years of experience in decision support/business analysis
Excellent interpersonal and communication sills with ability to interact at all levels of the organization</t>
  </si>
  <si>
    <t>Healthcare Analyst Healthcare Data Analyst Irving, TX, USA C2H - Onsite Responsible for daily, weely, and monthly Delivery processes ensuring timeliness and accuracy of deliverables across multiple product lines (can include CAV, CIB, DIS, IP, PI, and MSP) Essential Functions bull Perform Level II Delivery and Product Analysis using documented research methods bull Conduct basic research on issues and requests via ConnectUs in a timely manner that may not be documented in an SOP for the responsible products bull Use and update SQL code for deliverable processing bull Identify and escalate missing data (inputs) to Production Support and Supervisor for immediate action bull Create basic SQL code for research and deliverable supplements bull Identify opportunities for and participate in implementing delivery process improvements Other functions bull Performs other functions as assigned nowledge, sills and abilities bull A team player who handles multiple projects simultaneously in a fast-paced environment while meeting deadlines bull Proficient nowledge and experience with Microsoft Office suite including Word and Excelbull Ability to multitas and prioritize bull Detail-oriented with strong organizational and problem-solving sills bull Create basic SQL code for research and deliverable supplements Certifications Minimum Education Bachelors Degree Minimum Related Wor Experience bull Requires experience of at least 6 months successfully running 2+ COB product lines achieving quality and production standards as established by leadership. bull 1+ years related outside experience with Healthcare claims, SQL, Mainframe, andor MS Access Interested candidate share resumes to mpearl(at)pricesenz(dot)com.</t>
  </si>
  <si>
    <t>Summary: The North America Shared Service Quality role is a ey role having responsibility for the U.S., Mexico and Canada. As the Quality Manager you will be responsible for the quality of all North America HR data and any processes reliant on that data. You will wor closely with the Shared Service HRIS and analytics teams along with headquarters on the governance of the data. This role ensures that all people-related processes and technologies are generating meaningful data that can be easily ingested, stored, and analyzed to drive continuous improvement. You must have an eye for detail and enjoy analytical thining.
ey Responsibilities:
‚Ä¢ Collaborate across internal groups to inform process and technology decisions
‚Ä¢ Lead the creation and ongoing execution of data and process auditing for Human Resources to ensure processes are consistently scrutinized to identify gaps in effectiveness, including developing queries and reporting for process audits
‚Ä¢ Analyze data to root cause process inefficiencies, lead/manage design sessions to identify innovative potential solutions to correct those process inefficiencies ‚Ä¢ Wor independently to produce ad hoc reports based on business needs quicly and thoroughly
‚Ä¢ Manage Shared Service ADHOC projects
‚Ä¢ Create and deliver presentations based on findings ‚Ä¢ Creation and execution of bi-weely and Monthly data reporting to subsidiaries
‚Ä¢ HQ Quality analytics for data, team performance and payroll accuracy
‚Ä¢ Communication and execution of Quarterly data validation
‚Ä¢ Administration, reporting and management of North America ticeting system
‚Ä¢ Train team members on the how to use the ticeting tool
‚Ä¢ Create and analyze the Share Service Centers performance metrics from the ticeting tool and phone system.
‚Ä¢ Ensure display monitors are up to date with current and accurate metrics
‚Ä¢ Bacup to Quality Specialist, this includes assigning requests to the SSC representatives based on the needs of the request
Required:
‚Ä¢ Bachelors Degree in Business, HR, or IT-related fields or equivalent combination of education and wor-related experience
‚Ä¢ 5+ years of experience managing data within HR systems
‚Ä¢ 3+ years of experience with Tableau
‚Ä¢ Outstanding wor ethic with a high degree of confidentiality
‚Ä¢ Excellent communication, interpersonal and consensus building sills
‚Ä¢ Able to effectively manage competing priorities in a fast paced environment ‚Ä¢ Have excellent customer service sills
‚Ä¢ Be able to plan and lead projects to completion
‚Ä¢ Experience woring with various data methodologies, data models, and tools
‚Ä¢ Strong critical analysis sillset particularly the ability to use data to identify problems, root cause the drivers of those problems, and creatively generate solutions
‚Ä¢ Strong communication and collaboration sills to wor with various internal staeholders ‚Ä¢ Proficient reporting and computing sills in a PC environment (Microsoft Excel, Word, and PowerPoint)</t>
  </si>
  <si>
    <t>NTT DATA Services strives to hire exceptional, innovative and passionate individuals who want to grow with us. If you want to be part of an inclusive, adaptable, and forward-thining organization, apply now.
We are currently seeing a Business Analyst - Data Protection to join our team in Louisville, entucy (US-Y), United States (US).
Business/Systems Analyst ‚Äì Data Protection
Duties &amp; Responsibilities:
Creates and drives strategies/initiatives for protecting production data protection that impacts multiple applications within one or more portfolios.
Elicit and document data masing requirements to support processes and worflows.
Develop data mappings to existing data sources.
Develop data requirements for new data sources.
Define new business data models.
Analytically addresses complex problems, processes critical data, establishes facts, and draws quality conclusions
Perform data validation testing for systems implementation projects to ensure the quality of project deliverables.
Assist with the planning and completion of data driven projects.
Perform data analysis and cleansing activities
Assist in the development and implementation of data management tools
Support Sr. Data Masing Specialist with analysis, documentation, and development of tools and procedures to support data governance and quality processes
Basic Qualifications:
BS in Computer Science, Information Systems, or related discipline
Minimum 5 years of experience as Business analyst
Experience supporting healthcare payer business processes and testing activities for enrollment, quote to card, claim processing and payment, etc.
Experience woring on a Data masing project using any of the following tools: CA TDM, Informatica, Optim, or Delphix.
Experience presenting and communicating to Senior Level Leadership
Experience with Azure cloud and/or similar cloud environments.
Experience in DevOps (Software development and information technology operations)
Experience with SharePoint, Microsoft applications including Word, Excel, Visio and Outloo
Exposure to business requirements gathering tool (HP-ALM or Rally or Jira, etc.)
Experience woring in environments consisting of local area networs (LAN), Unisys/IBM Mainframe data environments, Linux, Oracle and/or MS SQL Server RDBMS
Experience writing SQL or PL/SQL queries for various database
Experience creating subset plan and building subset queries for large databases
Nice to have
Experience woring on a Protegrity implementation project
Graduate Degree in Computer Science or related discipline
Experience with qTest, Azure ADO, or Blueprint
Travel:
On-site position in Plano, TX OR Louisville, Y.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INDAPPS
Nearest Major Maret: Louisville
Job Segment:
Database, Consulting, Developer, Mainframe, Oracle, Technology</t>
  </si>
  <si>
    <t>Ho Chun
2.8</t>
  </si>
  <si>
    <t>Convenience Stores &amp; Truc Stops</t>
  </si>
  <si>
    <t>Job Description
Support multiple lines of business including banruptcy claims trading and insurance commission financing
Monitor and approve weely funding of insurance commission financing along with developing metrics to monitor and measure principal ris exposure and profitability timeline
Collaborate with Insurance IMOs to set up data analysis and reporting standards to improve visibility of ey performance metrics and ris factors
Perform financial analysis on new projects to forecast financial metrics such as IRR, cash flow and profitability
Construct SQL queries to gather large datasets on mareting revenue and effectiveness history to create insights on future mareting strategies and generate forecasts on mareting revenue
Supervise data collection efforts by Sales Assistant and members of the diligence team as well as direct Sales Assistant by identifying viable leads in banruptcy cases
Conduct analysis and reporting on revenue forecasts, trader performance, diligence team performance, etc. to evaluate and improve company efficiency/profitability and business intelligence
Design and update company database using MSSQL
Design business processes to streamline and optimize daily business tass
Collaborate with software developers to implement proprietary business tools for daily trading and diligence operations
Design and compose mareting campaigns to effectively reach out to prospective leads.
*
Reach out to us for more details (609)-795-3901 (or) Mail parvez(@)precisiontechcorp.com
Reviews: Glass door: https://lnd.in/ePyq7pM
My Visa Jobs https://lnd.in/e9ZpD5J
Inc. 5000 Press Release https://lnd.in/eqttaa4
Required Experience and Qualifications
Eligibility:
&gt;&gt;Masters/Bachelors in CS/IT/CIS/MIS/MBA
&gt;&gt;Experience:1-2 Years relevant experience.
&gt;&gt;Excellent written and verbal communications:
Reach out to us for more details (609)-795-3901 (or) Mail parvez(@)precisiontechcorp.com</t>
  </si>
  <si>
    <t>The Data Analytics Senior Analyst is a seasoned professional role. Applies in-depth disciplinary nowledge, contributing to the development of new techniques and the improvement of processes and wor-flow for the area or function. Integrates subject matter and industry expertise within a defined area. Requires in-depth understanding of how areas collectively integrate within the sub-function as well as coordinate and contribute to the objectives of the function and overall business. Evaluates moderately complex and variable issues with substantial potential impact, where development of an approach/taing of an action involves weighing various alternatives and balancing potentially conflicting situations using multiple sources of information. Requires good analytical sills in order to filter, prioritize and validate potentially complex and dynamic material from multiple sources. Strong communication and diplomacy sills are required. Regularly assumes informal/formal leadership role within teams. Involved in coaching and training of new recruits. Significant impact in terms of project size, geography, etc. by influencing decisions through advice, counsel and/or facilitating services to others in area of specialization. Wor and performance of all teams in the area are directly affected by the performance of the individual. Responsibilities: Required Sills : 8+ years of overall experience in Information Technology and Systems 4+ years in Big data, Hadoop and Hadoop-ecosystems Must have experience troubleshooting applications/jobs running on big data platform Monitoring and controlling the performance and status of technology components, and providing technology component support and problem resolution Experienced in anticipating problems and taing decisive action to solve issues proactively Good understanding of RHEL OS concepts, process management and resource scheduling Good Understanding of Server Resources - networing, CPU, memory and storage Analyze multi-tenancy job execution issues and resolve Experienced in deployment and Administration for different Hadoop distribution for leading organizations, which deal with strong enterprise-scale solutions architecture and implementation. Experience with analytic or feature engineer programming (Python or Scala or Java). Experience with ETL framewor (Talend, AbInitio) Experience with Confluent afa a plus Experience with Big Data Cloud Services on GCP and AWS a plus Excellent written and verbal communication sills Qualifications: 5-8 years experience using tools for statistical modeling of large data sets Ability to effectively use complex analytical, interpretive and problem solving techniques Demonstratedinterpersonal, verbal and written communication sills Education: Bachelors/University degree or equivalent experience This job description provides a high-level review of the types of wor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 HERE . To view the "EEO is the Law" poster CLIC HERE . To view the EEO is the Law Supplement CLIC HERE . To view the EEO Policy Statement CLIC HERE . To view the Pay Transparency Posting CLIC HERE .</t>
  </si>
  <si>
    <t>Energize your career with one of Healthcares fastest growing companies.
You dream of a great career with a great company where you can mae an impact and help people. We dream of giving you the opportunity to do just this. And with the incredible growth of our business, its a dream that definitely can come true. Already one of the worlds leading Healthcare companies, UnitedHealth Group is restlessly pursuing new ways to operate our service centers, improve our service levels and help people lead healthier lives. We live for the opportunity to mae a difference and right now, we are living it up.
This opportunity is with one of our most exciting business areas: Optum a growing part of our family of companies that mae UnitedHealth Group a Fortune 6 leader.
Optum helps nearly 60 million Americans live their lives to the fullest by educating them about their symptoms, conditions and treatments; helping them to navigate the system, finance their healthcare needs and stay on trac with their health goals. No other business touches so many lives in such a positive way. And we do it all with every action focused on our shared values of Integrity, Compassion, Relationships, Innovation &amp; Performance.
Here, your performance, your ideas, your unique analysis will combine with a rich assortment of contributors to understand and shape the health care system. At UnitedHealth Group, you'll wor with a team that has the creativity and passion to help build new health care solutions that meet emerging maret needs. You'll get the opportunity to wor with an elite team that goes beyond the usual analysis, they dig deeper nowing our goal is nothing short of transforming health care. Does the challenge of utilizing your analytical abilities on vital projects towards a larger strategic mission excite you?
As a Business Data Analyst, you'll have the opportunity to provide data analysis to support, compile and report ey information for operations and business objectives. This is a position that affords you the ability to drive processes and improvement initiatives. By gathering and documenting business requirements and utilizing your sharp analytical sills to fulfill the needs of the business and/or clients, you will have an impact on healing the health care system. Some people would call you a data gee, but at UnitedHealth Group that passion turned into information is used for decisions made by leadership. This is a challenging role that creates an opportunity to grow and develop while doing your life's best wor.(sm)
Primary Responsibilities:
Gather and document business requirements
Analyze and interpret data to identify trends, patterns and opportunities for the business and clients
Communicate analysis and interpretation to appropriate audience
Produce, publish and distribute scheduled and ad - hoc client and operational reports relating to the development and performance of products, processes and technologies
Leading the member communications implementation internally with business partners and externally with print vendor(s)
New client implementation and existing client implementations to include but is not limited to template builds, automated data - file set - up, QA of set - up, and testing
Collaborate with business and technical staeholders to identify specific business requirements
Develop process documentation, flows, etc.
Research and assess impact of any member communication issues
Address and resolve any issues discovered by client and / or internally with leadership support
Create, QA and deliver reporting as required by client, including standard and adhoc reports
Complete QA requirements accurately and timely
Request updated system functionality to support CMS guidance
Investigates non-standard requests and problems, with some assistance from others
Prioritizes and organizes own wor to meet deadlines
Provides explanations and information to others on topics within area of expertise
Identify capability gaps between current state and desired state
Youll be rewarded and recognized for your performance in an environment that will challenge you and give you clear direction on what it taes to succeed in your role as well as provide development for other roles you may be interested in.
Required Qualifications:
Associate's Degree (or higher) in Technology area, Business, Finance, or related field
2+ years of experience in business analysis
Experience gathering requirements from the client / business and documenting
Intermediate level of proficiency with PC based software programs: Microsoft Excel (ability to edit, create and save spreadsheets), Microsoft PowerPoint (ability to edit, create and save presentations), and Microsoft Access (database management
Experience in analysis of business process and worflow and providing an evaluation, benchmar and / or process improvement recommendations
Healthcare experience
Preferred Qualifications:
Bachelor's Degree (or higher) in Business, Finance, Health Administration, related field or equivalent wor experience
Healthcare technology experience
Soft Sills:
Ability to communicate analysis including trends and opportunities to clients and the business in writing and verbally
Ability to problem solve including multiple priorities and research conflicting and / or inaccurate data
Careers with Optum. Here's the idea. We built an entire organization around one giant objective; mae the health system wor better for everyone. So when it comes to how we use the world's large accumulation of health - 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woring on high performance teams against sophisticated challenges that matter. Optum, incredible ideas in one incredible company and a singular opportunity to do your life's best wor.SM
Diversity creates a healthier atmosphere: UnitedHealth Group is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worplace. Candidates are required to pass a drug test before beginning employment.
eywords: Customer Service, Healthcare, Health Care, Business Analyst</t>
  </si>
  <si>
    <t>Mosaic is a full service, 360-degree integrated
mareting agency, with notable expertise in experiential, content and retail.
We‚Äôre on a mission to create memorable omni-channel experiences that deepen
people‚Äôs relationships with brands, and drive results for our clients.
We are currently looing for a Spatial Data Analyst to
join our innovative, growing company.
The Spatial Data Analyst position
is responsible for measuring and analyzing locations and marets around ey
performance initiatives (PIs) and creating tools to communicate insights to
our clients and teams. The analyst will leverage business and maret relevant
information to mae data-driven decisions that allow Mosaic to achieve its
sales and mareting objectives and quicly adapt tactics. The analyst will play
a ey role in evolving and growing the data-driven disciplines within our team
and contribute to our shared success.
Responsibilities:
‚Ä¢ Collect, inspect, cleanse,
transform, model and diagram of complex data sets
‚Ä¢ Daily use of various location
intelligence and analytical software tools
‚Ä¢ Interpret data, formulate reports
and mae recommendations to the team
‚Ä¢ Design specific spatial methods
such as proximity, enrichment and mar analysis
‚Ä¢ Remain fully informed on
geospatial trends, researches and implement best practices with willingness to
evolve and grow sillsets
‚Ä¢ Must have a Bachelor‚Äôs in Mareting,
statistics, computer science, geography or related quotative field
‚Ä¢ Proficiency with Esri software
suite, including networ and business analytics
‚Ä¢ Basic SQL and Python/R sills;
other analytical platform or development sills a plus
‚Ä¢ nowledge of spatial data
collection methods
‚Ä¢ Strong analytical, critical
thining, cartographic and presentation sills
‚Ä¢ Meet tight deadlines, prioritize
worloads and achieve results in a fast-paced, dynamic environment
‚Ä¢ Develop understanding of all areas
phases of Mosaic business to find new opportunities for measurement
‚Ä¢ Intermediate Microsoft Excel
sills including formulas, pivot tables, and V-loo-up
Mosaic Sales Solutions is an Equal
Opportunity Employer</t>
  </si>
  <si>
    <t>Mareting Wers, GMR Mareting, Anderson Merchandisers</t>
  </si>
  <si>
    <t>One Calls Claims
Dallas, TX 75234
Information Technology Specialist / Data Analyst (Utilizing Office 365)
Corporate Overview: One Call Claims is an insurance claims services outsourcing company which wors closely with specific insurance carriers to match their need for adjusters with our roster of high quality, certified, licensed, and experienced adjusters. One Call Claims leverages a powerful blend of proven industry practices and leading standards along with profound technical sills and extensive hands on experience to meet the toughest challenges that our clients face in today‚Äôs maret. Providing quantitative measurements that highlight our level of execution sets us apart and gives our clients the comfort of nowing their needs are being met. In an industry full of options, One Call Claims stands above the competition by exceeding expectations on each claim, and we pride ourselves on being a trusted business partner to our clients.
IT Specialist / Data Analyst Job Responsibilities:
Qualified candidates will possess a wide range of sills related to the Information Technology field and excel in a diverse, dynamic environment full of new challenges each day. The IT Specialist / Data Analyst must also interact with all departments, each presenting their specialized set of needs and deliverables, while always applying methodologies centric with overall Company policies. Standard business hours will apply; however, candidate will be expected to provide after-hours support when required as well as extended hours of operations during specialized events throughout the year.
Oversight of all internal technology platforms and third-party integrations to include stability, optimization, required maintenance and updates utilizing an Office 365 environment.
Administration/Support of destop and laptop computers, applications, and email systems.
Design reports by collecting, analyzing, and summarizing information gathered from multiple sources to be utilized by members of all levels within the Company utilizing Microsoft Power BI.
Creation/Dissemination of technical user guides through a variety of media and update as necessary.
Troubleshoot end user issues on a variety of software platforms.
Administration of interoffice and remote telephony systems.
Accountability for and tracing of all Company electronic assets.
Handheld application support on both Apple and Android devices
Corporate website optimization, administration, and development.
Maintains professional and technical nowledge by attending educational worshops, reviewing professional publications, establishing personal networs, and participating in professional societies.
Able to manage variable worloads on a variety of projects simultaneously in a self-managed environment with consistent on-time delivery.
IT Specialist Qualifications/Sills:
Office 365 Proficiency
Data Analysis / Dashboard design
Technical understanding
Process improvement
Networing nowledge
Written communication
Operating systems
Employee and Contractor relationships
Documentation sills
E*ducation, Experience, and Licensing Requirements: *
Bachelor‚Äôs degree in computer science preferred but willing to consider equivalent experience.
Minimum of three (3) years of experience in IT and/or database administration-related field.
Experience woring with the following environments: Windows 10 Operating System, Office 365, Claim/Record Management Systems, Azure.
Specialized experience with Microsoft Power BI (Mandatory) and Teams.
Experience setting up and troubleshooting various technical equipment such as laptops, video conferencing systems, mobiles, etc.
Experience administering multi-location telephony systems.
One Call Claims is a vibrant, dynamic environment that is always evolving by implementing cutting-edge technologies to stay ahead of the competition. We promote a team environment where each member is a ey cog in the corporate wheel that elevates us amongst our peers. If we sound lie the team where you can showcase your talents, grow in an ever-changing field, and contribute to our overall success, we want to tal to you!
Job Type: Full-time
Pay: 48,000.00 - 54,000.00 per year
Benefits:
Dental Insurance
Disability Insurance
Health Insurance
Life Insurance
Paid Time Off
Vision Insurance
Schedule:
Monday to Friday
On Call
Experience:
Microsoft Office: 5 years (Required)
Office 365: 1 year (Required)
Windows: 5 years (Required)
Claim/Record Management Systems: 5 years (Required)
Operating Systems: 5 years (Required)
Power BI: 1 year (Required)
Research: 5 years (Required)
Azure: 1 year (Required)
Active Directory: 5 years (Required)
Microsoft Teams: 1 year (Required)
Education:
Bachelor's (Preferred)
Company's website:
www.onecallclaims.com</t>
  </si>
  <si>
    <t>Category: Business Analyst
Location: Grapevine, Texas
Great opportunity for a Data Analyst to wor with a leading global manufacturer located in Grapevine, TX! Employment: Full-Time/Direct-Hire Salary Expectation: 70 to 80 Location: Grapevine, TX Position Summary: The Data Analyst provides analytical and technical suppo...
Details Apply</t>
  </si>
  <si>
    <t>LEONARDO DRS (‚ÄúDRS‚Äù) is a leading supplier of integrated products, services and support to military forces, intelligence agencies and prime contractors worldwide. Focused on defense technology, we develop, manufacture and support a broad range of systems for mission critical and military sustainment requirements, as well as homeland security.
Headquartered in Washington, DC, DRS is a wholly owned subsidiary of Leonardo S.p.A, which employs more than 60,000 people worldwide. For additional information on DRS, please visit our website at www.leonardodrs.com.
Overview of Electro Optical Infrared Systems
The Electro Optical Infrared Systems (EOIS) line of business within DRS has locations in Dallas, TX, Melbourne, FL, and Cypress, CA. EOIS develops, manufactures, and supports infrared and electro-optical solutions for soldiers, ground vehicles and airborne platforms. We offer an exciting and challenging wor environment, a competitive salary and benefits pacage, and a business culture that rewards performance.
Employing the world‚Äôs brightest. Supporting the world‚Äôs bravest.
Location
Dallas
Position Summary
Design, develop and establish management documentation based on program requirements. Assists in coordinating the development, implementation and maintenance of configuration management systems
Basic Qualifications and Required Sills
Education: Associate‚Äôs degree or equivalent combination of education and experience
Experience: 4+ years
Relevant experience in the field of Product Data Management
Basic understanding of engineering or manufacturing technical data pacages
Demonstrated growth regarding configuration management principles
Detail oriented individual
Ability to wor independently under supervision of others
General computer sills with developed familiarity with product data management tools
Experience with CAD data systems desirable
Duties and Responsibilities
Design, develop and establish moderately complex data management documentation based on program requirements
Coordinates the development, implementation and maintenance of configuration management systems
Participate in design reviews, audits, schedules, budgets, etc
Prepare contract data item submittals to established delivery schedules
Provide support to the Product Data Manager and engineering technical staff
Responsible for regular reporting of progress and status
Communicate clearly (written and oral) with other company personnel and the customer as required
Support the development, implementation and maintenance of configuration management systems
Support the analysis of proposed design changes to determine the effect on the overall system; may recommend methods of improvement
May participate in special assignments or projects
May act as liaison between functional groups
May supervise wor product of other less experienced employees
Wor Conditions
Travel - 10%
Only candidates that meet the qualifications set forth above are eligible to be contacted for further information. We are interested in every qualified candidate who is eligible to wor in the United States. However, we are not able to sponsor visas.
DRS is an equal opportunity/affirmative action employer. We consider applicants without regard to race, color, religion, creed, gender, national origin, age, disability, genetic information, marital or veteran status, or any other category protected by federal, state or local law. #EOIS</t>
  </si>
  <si>
    <t>DataImport Analyst
Who we are:
At LeadsOnline we serve more than 4,500law enforcement agencies across the country by helping them solve crimes andclear cases. We also help businesses, which are typically required by law toreport their transactions to law enforcement, by maing reporting easier andmore efficient.
With over1.3 billion transactions in our system, we help law enforcement identifytransactions connected to criminal activity. Our partnership with the lies ofeBay, OfferUp, and EcoATM allows us to lin investigators to missing items orindividuals. We frequently play an instrumental role in solving homicides orreturning stolen property.
Our people are passionate about equippinglaw enforcement with leading technology and customer support to mae theircommunities safer.
We are going places fast, and we need teammembers who can eep up with our ever-evolving system. If youre driven, eagerto learn, excited by problem-solving, and looing to collaborate with otherslie you, LeadsOnline is where you belong!
TheRole:
TheData Assurance Analyst serves on the Operations Team to create the frictionlessflow of data into the LeadsOnline System. They are the subject matter expertson client data sources, data elements, file formats and efficient methods fordata transfer. Functions include:
Worwith technical contacts from law enforcement agencies, reporting businesses andsoftware companies who transfer data into LeadsOnline.
Developdata mapping and processing procedures to import data from various sources andpopulate LeadsOnline databases.
Usesystems to configure files and map fields from files to standardized,hierarchical categories and types.
Proactivelyidentify and resolve quality issues and interruptions in recurring imports.
Createand update file specifications and how-to documents applicable to the systemsused by our clients.
Resourcefullydetermine the meaning of client-specific field codes to ensure correct mappingof data elements.
Proactivelycommunicate priorities and status to clients and the appropriate internalteams.
Ourexpectations:
Continuallysee ways to automate processes and enhance the end-user experience.
Designand build reports and dashboards for performance management.
Proactivelymonitor service levels, data quality and quantity standards. Institutionalizeprocesses to prevent problem recurrence.
Protectsensitive information according to SOC and CJIS standards.
Strongproblem-solving sills, data and software applications.
Worwith a positive and contagious sense of urgency.
Proactivelycommunicate priorities and status to the client and to internal teams.
Callour clients to provide assistance where it is needed.
eeporganized records of client interactions in the CRM.
YourQualifications:
Collegedegree or technical certificate; Analytical area of study; include Computer InformationSystems / Management Information Systems, Computer Science, Statistics, Math preferred.
Twoor more years experience in technical problem-solving, data import, datamigration, data mapping (such as Salesforce Administrator, Data MigrationSpecialist).
Proficiency with SQL or other queryinglanguages and analysis tools (SQL, Microsoft Power BI, Tableau); Ability towrite SQL queries.
Proficiency in identifying andarranging data into categories and hierarchies.
Experience with mapping geocoded data.
Be a reliable self-starter requiringlimited guidance.
Proactive, organized and logical.
Strong attention to detail.
Maintain wor environment that is clean,ordered, simple, efficient and functional. Literally and figuratively.
Whatwe offer:
Engagementwith the leaders in law enforcement technology.
Ongoing training throughPluralsight subscription.
Use of leading technology thatenables you to perform your job with ease.
Competitive pay with performancebonus.
40-hour wor wee.
401 matching after 1 year ofemployment.
Insurance(medical/dental/vision/STD/LTD).
Direct access to our leadershipteam that is eager to support employees.
Highly collaborative culture.
Free covered paring.
Casual dress code.
Woralongside law enforcement every day, impacting real crime-solving from yourdes.
Requirementsfor employment with LeadsOnline:
Must passcriminal bacground chec.
Must livelocally within the DFW area.
Must showdocumentation of eligibility to wor in the US.
Mustbe able to travel occasionally; Must be able to lift 50 pounds.
LeadsOnlineis an Equal Opportunity Employer and does not discriminate against applicantsbased on race, religion, color, disability, medical condition, legallyprotected genetic information, national origin, gender, sexual orientation,marital status, gender identity or expression, sex (including pregnancy,childbirth or related medical conditions), age, veteran status or other legallyprotected characteristics.</t>
  </si>
  <si>
    <t>Job ID: 030320201
Job Location: Dallas, TX
Apply Now!
Share
|
Senior
Data Analyst
Dallas,
TX
Since 2010, Excite Health Partners has been a growing leader in the Healthcare consulting and staffing industry. We are committed to the development of the HIT industry, which is why we ensure our employees are educated, prepared and confident. We understand our employees are the bacbone of our company, so we wor to find the best-fit position for each of our unique professionals.
Qualifications
At
Excite, we want you to succeed. We want to help you reach your goals and find a
satisfying and challenging wor environment. For the Senior Data Analyst position,
you should meet the following criteria:
At
least 3 years‚Äô related wor experience
Previous
experience with at least one of the following modules: Epic Healthy Planet, Crystal
Reports, Reporting Worbench, Oracle SQL, Programming/Coding and/or Tableau
Worboo
3
years‚Äô experience woring with PC-based applications
Strong
nowledge of integrating best practices and awareness in the industry
Previous
experience in a healthcare setting
Strong
verbal and organizational communication sills
Bachelor‚Äôs
degree or related field experience
Joining the Team
Excite understands that employees are the cornerstone of our success. We are proud to offer the following benefits:
Competitive compensation
Health, Vision, Dental plan
Life and long-term disability
401 plan with designated company match
Weely pay</t>
  </si>
  <si>
    <t>Description:
PROLIM Global Corporation (www.prolim.com) is currently seeing SAS DATA ANALYST for location DALLAS, TX with one of our top Clients.
Job Description
There is a need for a data analyst who has the
capability of pulling data from source systems, analyzing this information to
provide ris based decision maing conclusions to executive leadership teams.
Strengths in SAS, SQL &amp; Tableau are preferred. This analyst will also be
responsible for assisting in the development and presentation of Ad-Hoc data
requests for our data research team when time permits.
ey Job Functions
Process and Data Requirements Analysis and Testing
Communicate business data and reporting requirements as an integral part of all
projects
Plan and execute reporting quality assurance testing for applicable reporting
requirements within all projects
Data Extraction and Analysis
Utilize available applications/tools to query data and extract data as needed
for reporting analysis/development or for
customer delivery
Analyze data for both reporting development as well as trend identification,
event impact analysis, process measurement and
improvement, and observation/summarization for senior management attention
Conduct research and analysis and examine ris elements of disbursement
population to present trends, assess ris, and provide
automation recommendations to management
Report Design, Staeholder Management, and Report Delivery
Utilize available applications/tools to design report drafts/moc-ups for
iterative staeholder review
Identify, engage, and manage reporting staeholder relationships to sustain
ongoing delivery and enhancement of customer
reporting; schedule and conduct reporting reviews with staeholders for full
vision-draft-final delivery cycle
Prepare and communicate value of all reporting deliverables, and manage
staeholder pressure that may result in duplicative or
excessive reporting development
Utilize available applications/tools to develop Ad-hoc/automated reporting for
all levels of the organization
Apply online for immediate consideration, please send your updated resume and contact info via email rohit.sheelvant@prolim.com or Contact (248) 8760896 Ext 225.
About PROLIM Corporation
PROLIM is a global company focused on product innovation by leveraging IT and PLM Technologies. PROLIM has more than a decade of PLM Service history ‚Äì serving Automotive, Aerospace, High Tech and Industrial Machinery companies throughout the world.
Our Product Lifecycle Management (PLM) practice is powered by a team of consultants who provide comprehensive end-to-end service offerings. We have a PLM Center-of-Excellence (CoE) that enables our customers to build innovative solutions to the most-pressing PLM challenges. The CoE is supported by the right sills, resources, technologies and methodologies and helps develop customized solutions to better manage the entire product lifecycle.
For business related queries or job opportunities, contact us at toll-free number 888-9- PROLIM or email us at info@prolim.com</t>
  </si>
  <si>
    <t>Company Overview:
At ADT, weve been in the business of helping save lives for more than 145 years. As the number one smart home security provider serving residential and business customers, our people are our most important asset. Headquartered in Boca Raton, FL and at more than 200 locations across North America, our employees help empower our customers to live more secure and confident lives. Join our team and help us protect what matters most. For more information, visit www.adt.com or follow us on Twitter, LinedIn, Faceboo and Instagram.
Position Summary:
The National Accounts Reporting Analyst will build and maintain dashboards using business intelligence software such as Power BI or Tableau. They will contribute to organizational improvement by gathering and analyzing data, preparing reports, and introducing process improvements throughout the reporting process. They may develop databases and systems for inputting, managing, and securing an organizations data. They use their familiarity with SQL and servers, MAS Databases, and other reporting tools to design and deploy these systems, frequently collaborating with IT professionals to troubleshoot systems and train employees on their use.
Essential Duties And Responsibilities include the following. The National Accounts Reporting Analyst may be expected to perform some or all of the duties listed and other duties as assigned.
Design, build, and maintain dashboards for use by the National Accounts departments
Maintain databases and reporting tools
Meet with staff and provide training on the use of dashboards and reporting tools
Build ad hoc custom reports for leadership
Perform all other duties and projects as assigned
nowledge:
Familiarity with Mastermind Business/Monitoring data tables.
SQL Proficiency
Sills:
Advanced Microsoft Office (Excel, Word, and PowerPoint).
Must have good customer service sills and be able to apply tact, diplomacy, reason and logic.
Must have strong communication sills, including both verbal and written.
Data research and analysis.
Minimum Qualifications:
1-3 years of reporting/analytical experience or equivalent bachelors degree.
Tableau and Power BI experience required.
Project management experience preferred.
ADT Commercial LLC is an Equal Employment Opportunity (EEO) employer. We are committed to having a diverse and inclusive worforce and do our best to foster a culture and environment where every employee feels valued. Our goal is to serve our customers and help save lives. We can achieve this goal when we have the best talent woring in an environment where employees feel included and recognized. Visit us online at jobs.adt.com to learn more.</t>
  </si>
  <si>
    <t>SAS Data AnalystPinnacle TechnicalResources, Inc.Dallas, TX
Must travel domestically and/or occasionally relocate to client locations nationwide to support, analyze clientdata using SAS and SAS based tools. Wor extensively with SAS/BASE, Enterprise Guide, Miner, Power BI,Tableau, Google Analytics,R Shiny, SSRS, SSIS, MSBI, Git and SVN in multiplatformenvironment to providebusiness insights. Reply to:Pinnacle Technical Resources, Inc., 5501 LBJ Freeway,Suite 600, Dallas, TX 75240.
recblid 4q9ulti3joqil0gbhiiqyoutalgx0</t>
  </si>
  <si>
    <t>Data Analyst II
Plano, TX, US
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sills, in-depth nowledge of our business, products and processes.
WOR PERFORMED
To perform this job successfully, an individual must be able to perform each essential duty satisfactorily. The requirements listed below are representative of the nowledge, sill,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 experience.
NOWLEDGE, SILLS, AND ABILITIES
Following are the sills, nowledge and abilities necessary to perform this job
Advanced spreadsheet sills
Ability to analyze and troubleshoot information for resolution
Ability to wor well in cross-functional teams
Ability to multi-tas in a fast-paced environment
Ability to meet aggressive service-level agreements
Ability to tae a complex process or technology and create easy-to-follow copy
Excellent written and verbal communication, with strong editing sills
nowledge of AP style
Vast nowledge of technical writing and styles associated with it
Collaborating with mareting and IT on search engine relevancy as it relates to parts data's influence
Proficiency with MS Word, Excel, Outloo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 phone and in person.
Ability to understand processes and identify areas of improvement.
Ability to multi-tas and demonstrate strong organizational details.
Nearest Major Maret: Plano
Nearest Secondary Maret: Dallas
Job Segment: Database, Data Analyst, ERP, SAP, Data Entry, Technology, Data, Administrative</t>
  </si>
  <si>
    <t>Insight U</t>
  </si>
  <si>
    <t>Warwic, United ingdom</t>
  </si>
  <si>
    <t>REQUIREMENT Data Science- Security Analyst Dalla,TX Full Time ey Qualifications Bachelor of Science in Computer Science, SystemComputer Engineering, Data Science and Machine Learning, Cyber-Security, or Information Security is Needed Strong mathematical bacground (linear algebra, probability and statistics). Previous wor experience in Cyber Security field is a Must Excellent oral, written, and presentation communication sills required. RESPONSIBILITIES AND QUALIFICATIONS Responsible for the creation of innovative methodologies for extracting ey parameters from big data originating from various sensors. Utilize expertise in machine learning, statistical data analytics, and predictive analytics to help implement analytics tied to cyber security and hunting methodologies and applications Design, develop, test and deliver complex analytics in a range of programming environments on large data sets Apply latest technologies in machine learning, data mining, and predictive analytics to correlate the big datasets and events, and derive dynamic cybersecurity rules.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 Basic Qualifications Strong English verbal and written communication sills. Ability to multi-tas and prioritize wor effectively. Highly motivated self-starter who can provide thought leadership in big data analytics. Responsive to challenging tass Ability to document and explain technical details in a concise and understandable manner. Strong sense of ownership and driven to manage tass to completion. Minimum 3 years full time wor and post graduate wor experience 5 yearsrsquo experience with scalable distributed data processing, management, and visualization tools (e.g. Hadoop, Apache Spar, etc.). Proven hands on industry leading scripting tools such as Python, Powershell, R and SQL Excellent Communication is a MUST ABOUT eDataForce "eDataForce Consulting LLC is a results-driven, professional services company. We understand strategy, technology, and process. Our experienced professionals collaborate with clients to activate and accelerate critical business initiatives in three ey ways Develop actionable business and technology strategies Optimize existing business process and technology investments Implement nowledgeinformation sharing technologies". Please contact your "eDataForce " recruiter (Ms. TAS) for immediate consideration. Phone 972.890.9270 OR e-Mail ejobsedataforce.com mailtoejobsedataforce.com</t>
  </si>
  <si>
    <t>Our direct client which is a leading telecommunications and media company is looing for a Data Reporting Analyst in Dallas, TX. Please submit local candidates only. It's long term contract role, please share resume asap with Paulrealsoftinc.com. Local candidates only Role Data Reporting Analyst Location 211 Aard St Dallas, TX 75202 Duration 1 year+ contract Job description We are looing for a data analyst to join an exciting opportunity within our client. This team is woring on cutting edge Robotics Process Automation tools to help become more efficient and prepped for the future of AI in business. This role will start off as in an analyst role, in which you will be helping out various teams with data analysis and planning. The opportunity for growth is paramount in this exciting space. Responsibilities 5-8+ years of data analytics development experience (with a primary focus on Microsoft). 2+ years of Microsoft Power BI experience (Power BI) or 3+ years of experience Tableau or QliView httpswww.qli.comusproductsqliview or Microstratey Strong concepts of fueling business process improvement and decision maing through effective use of business intelligence. Expert understanding of SQL, or similar database programming technologies. Gather requirements, document and design in order to implement and develop new reporting and analyticals solutions. Design implement and develop data visualizations. Meet with business staeholders (Directors to C-level) to clarify and document reporting requirements as well as present findings. Design data architecture and engineering structures necessary to support our BI initiatives. Data integration management between core business applications and data laes, data marts, etc. Able to wor independently to implement a solution with minimal guidance. Communicate effectively with both business, technical staeholders as well as executive leadership. Basic Qualifications Required Qualifications Bachelor's degree or equivalent experience 5 years of experience developing Power BI solutions and reporting OR Tableau OR QliView or Microstratey Must have SSIS and SSRS and ETL experience Advanced MS Excel and MS PowerPoint 5 years of experience in Data Visualization and Analysis Experience woring with dataset ingestion, data model creation, reports, dashboards, PIs, Power BI Pro features, worspaces, security, etc.</t>
  </si>
  <si>
    <t>TrinityRail is searching for a passionate Data Management Analyst to join our Data Control and Advanced Analytics team in the Dallas, TX, Corporate HQ. The Data Control and Advanced Analytics team wors with portfolio management, customer service, fleet maintenance, sales operations, mareting, railcar products and maintenance services. The team provides strategic and tactical support for data quality, transformation and democratization. The Data Management Analyst will be responsible for data quality, stewardship, and analysis of customer information in our business systems, which encompasses multiple elements including mareting, financial, contact, and commercial data. The role will help continually improve the quality, depth, and breadth of customer information in our ecosystem.
What you'll be doing:
Identify, analyze, and resolve data inconsistencies and quality issues with business users and data owners; implement standard review operating rhythm.
Perform data cleansing activities, implementation of business process changes or enhancements.
Develop reporting infrastructure, ad-hoc data extraction, and/or analysis request.
Review and approve changes to ey data attributes that ensure high standardization, quality and life cycle management.
Analyze third party data and provide recommendations for integration and enrichment of existing data.
Responsible for accuracy of product catalog, account hierarchy, and customer information within CRM.
Participate on projects to develop system tools and processes to develop future master data requirements for any new system enhancement or process.
Assist data management lead in creating and executing data governance policies, standards, operating procedures, solutions, and metrics regarding data attributes.
Provide inputs for maing decisions and providing direction in how customer and performance data is defined, identified, measured, and remediated, as part of an effective governance program.
Adjusts plans and deliverables with the right approvals and the business goals in mind. Ensures that all standards are followed and controls are adequately designed and implemented.
Identify, analyze, and interpret trends or patterns in complex data sets.
Support defining data standards and deploying governance process for the creation of such data across departments.
Support ey initiatives and ensure all components of data governance are met.
What you'll need:
Bachelor's degree required in business, engineering, or other relevant technical bacground
5 years related wor experience required
Advanced sills with Microsoft applications which may include Outloo, Word, Excel, or PowerPoint and other web-based applications. May produce complex documents, perform analysis and maintain databases
Ability to handle multiple concurrent projects while woring independently and in team
Experience with analyzing and resolving data issues, trends, or exceptions including data conformity, data governance, or data sensitivity
Preferred
Previous data stewardship/governance experience
Strong problem solving sills and business process oriented
Strong quantitative and analytical sills
Anticipate and resolve issues proactively
Manage a complex worload that includes multiple tass and conflicting priorities
Capable of effectively documenting and describing complexity for non-technical personnel
Proficient nowledge of CRM
Good understanding of MDM full life cycle concepts and techniques a plus</t>
  </si>
  <si>
    <t>Sr. Business Data Analyst - Enterprise Ris</t>
  </si>
  <si>
    <t>Are you an experienced data analytics professional who is driven by complex problem solving, analyzing data from multiple systems and intelligently reporting to executive management.? LoanCare, one of the leading national providers of full service subservicing and interim subservicing in the mortgage industry, is seeing an individual to join our team as a Sr. Business Data Analyst. The ideal candidate will have the ability to critically thin through potential issues and come up solutions and effectively communicate them. If you are ready for a career and not just your next job, now is the time to join our team and become a part of something big.A DAY IN THE LIFEIn this role, you will* Be the primary intae point for new report requests from the Ris team. You will be expected to log and document new requests, liaise with the business to gather information and prepare a Business Requirements Document that can be utilized to develop the reports.* Design, develop and execute business-level and business group-level ris reporting and dashboards; aggregate and share reporting and related analyses with senior leadership.* Develop and implement automated control validation reporting to support annual Ris and Control program.* Wor with the line of Business Management in analyzing, planning, developing and monitoring strategies and tactics to achieve business objectives. Develops and supports management information needs through periodic performance reporting, forecasting and analysisWHO YOU AREYou possess * Ability to thin critically and independently, devote significant attention to details, remain highly organized, and clearly communicate complex material to management in Ris and in the businesses* Deep business acumen in the areas of ris reporting and industry best practices* Experience managing processes requiring data from a number of input providers (10 )* Experience extracting data from multiple production systems, building staging data warehouses and/or databases and using visualizations for dashboard reporting* A penchant for excellence. You will use your experience to drive results. You will never settle for a lesser standard.* Proven problem solving capabilities* Positive attitude towards wor in an ever-changing industry* The ability to wor well independently to drive and achieve team goals.* A person who is adaptable and willing to learn new technical sills as well as become a business domain expert in short order* nowledge of new technologies and sills which will enable you to develop a scalable solution that will support ERM team for continuous controls monitoring,WHO WE AREAbout us LoanCare, a ServiceLin company, is a leading national provider of full service subservicing and interim subservicing to the mortgage industry and has offered its expertise and best practices in providing servicing solutions for others since 1991. At the present time, LoanCare subservices over 1 million loans in 50 states. LoanCare has a seasoned loan servicing team with senior managers averaging nearly 30 years of experience in the mortgage and financial services industry.LoanCare,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law.DETAILED JOB DUTIES* Receive and document new report requests from ERM teams.* Liaise with various staeholders to gather all necessary information pertaining to each report request and build Business Requirements Documents that can be utilized to develop the reports.* Design, develop and execute business-level and business group-level ris reporting and dashboards; aggregate and share reporting and related analyses with senior leadership.* Wor closely with the business-level and business group-level ris teams to perform detailed reviews and analyses of business-specific ris events, ey ris indicators, issues and assessments.* Support implementation of automated ris reporting, control testing and validation, and other future transformation efforts.* Provide support to management in analyzing, planning, developing and monitoring strategies and tactics to achieve business objectives.* Effectively collaborate with business partners (including Ris business management, reference data teams, and technology) to investigate variances and resolve data quality exception.* Inspect effectiveness of reporting and mae useful recommendations.* Wor with vendors and other external entities as required.* Deliver ad-hoc reporting, as needed.* The team is technology agnostic, and you will be able to drive technology choices for future development, for example Jupyter noteboos or Apache Zeppelin. Technologies you will encounter from day one will include* SQL Server Platform* Visualization tools such as Power BI and Tableau* Snowflae* Alteryx* Robotics process automation such as UiPath and Automation Anywhere* All other duties as assigned.MINIMUM QUALIFICATIONS* High School Diploma or equivalent required.* 6 or more years of experience in mortgage servicing operation, ris reporting, and/or data analytics functions.* Prior mortgage servicing and/ or ris and control experience in a regulated environment is a plus.* Advanced level or greater Microsoft Excel nowledge.* Advanced nowledge of data reporting/analysis tools and techniques.* Advanced troubleshooting sills.* Ability to use Microsoft Office applications.* nowledge of Blac night products including but not limited to MSP, LoanSphere and Invoice Management.* Ability to manage time and priorities wisely.* Ability to grasp concepts quicly, mae sound decisions and resolve issues completely.* Flexibility to adapt to frequently changing processes and procedures.* Ability to wor in a high volume and time sensitive environment.* Ability to wor independently with minimal direction and to meet deadlines.* Ability to wor collaboratively with peers in a team environment to attain common goals.* Analytical and mathematical ability sufficient to be able to identify potential issues* Ability to communicate effectively both in writing, orally, in person and by telephone, with all levels of the organization.* Ability to maintain strict confidentiality.WOR CONDITIONSWoring conditions are normal for an office environment. Ability to attend wor and be productive during normal business hours and to wor early, late or weeend hours as needed for successful job performance. Over time required as necessary.Essential functions are the basic job duties that an employee must be able to perform, with or without reasonable accommodation.ESSENTIAL FUNCTIONSCritical Thining - Using logic and reasoning to identify the strengths and weanesses of alternative solutions, conclusions or approaches to problems.Reading Comprehension - Understanding written sentences and paragraphs in wor related documentsEnglish Language - nowledge of the structure and content of the English language including the meaning and spelling of words, rules of composition, and grammar.Speaing - Taling to others to convey information effectively.Active Learning - Understanding the implications of new information for both current and future problem-solving and decision-maing.Active Listening - Giving full attention to what other people is saying, taing time to understand the points being made, asing questions as appropriate, and not interrupting at inappropriate times.Instructing - Teaching others how to do something.Judgment and Decision Maing - Considering the relative costs and benefits of potential actions to choose the most appropriate one.Time Management - Managing one's own time and the time of others.Writing - Communicating effectively in writing as appropriate for the needs of the audience.Complex Problem Solving - Identifying complex problems and reviewing related information to develop and evaluate options and implement solutions.Deductive Reasoning - The ability to apply general rules to specific problems to produce answers that mae sense.Problem Sensitivity - The ability to tell when something is wrong or is liely to go wrong. It does not involve solving the problem, only recognizing there is a problem.Written Comprehension - The ability to read and understand information and ideas presented in writing.Inductive Reasoning - The ability to combine pieces of information to form general rules or conclusions (includes finding a relationship among seemingly unrelated events).Information Ordering - The ability to arrange things or actions in a certain order or pattern according to a specific rule or set of rules (e.g., patterns of numbers, letters, words, pictures, mathematical operations).Near Vision - The ability to see details at close range (within a few feet of the observer).Oral Comprehension - The ability to listen to and understand information and ideas presented through spoen words and sentences.Oral Expression - The ability to communicate information and ideas in speaing so others will understand.Speech Recognition - The ability to identify and understand the speech of another person.Speech Clarity - The ability to spea clearly so others can understand you.Critical Thining - Using logic and reasoning to identify the strengths and weanesses of alternative solutions, conclusions or approaches to problems.PHYSICAL DEMANDSSitting up to 90% of timeWaling and standing up to 10% of timeOccasional lifting, stooping, neeling, crouching and reaching.EQUAL EMPLOYMENT OPPORTUNITYLoanCare,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t>
  </si>
  <si>
    <t>ServiceLin, a Blac night Company
2.5</t>
  </si>
  <si>
    <t>Mortgage Connect, Amroc, Title365</t>
  </si>
  <si>
    <t>Job Description
JOB SUMMARY
We are looing for full time Claims Integration Engineer that will help us always stay 18 months ahead of the Industry. They will be woring in an agile environment, developing and maintaining SQL databases and related bac-end services. The ideal candidate would have development experience using Microsoft technologies and an insatiable appetite to learn and grow.
JOB RESPONSIBILITIES
Development of high quality database solutions
Develop, implement and optimize stored procedures and functions using T-SQL
Research required data
Gathering requirements and specifications from the end-users
Wor in an agile development team environment
Prepare documentations and specifications
Interface with internal and external clients
QUALIFYING JOB NOWLEDGE, SILLS &amp; ABILITIES:
Required sills:
Minimum 1 years‚Äô experience as a SQL Developer or similar role
Good understanding of Microsoft SQL Server
Good understanding of T-SQL programming
Sense of ownership and pride in your performance and its impact on company‚Äôs success
Critical thiner and problem-solving sills
Team player
Good time-management sills
Great interpersonal and communication sills
Desired sills:
nowledge of SQL and performance tuning
Woring in an Agile environment
Git, SourceTree
Comfortable with documentation and creating infrastructure diagrams
Healthcare data experience such as:
nowledge of claims data
Claims ETL
Commercial, Medicare, Medicaid and MSSP experience
Thrives in startup environment
EDUCATION
College or University degree in Computer Information Systems or a related discipline
Company Description
Lightbeam Health Solutions, Inc. is a Population Health Management software vendor. We provide a single platform that facilitates end-to-end population management. Our comprehensive tool set supports Accountable Care Organizations (ACOs), payers, large provider groups, health systems and other healthcare organizations who aspire to provide superior care to their patients at a lower cost.</t>
  </si>
  <si>
    <t>Job DescriptionMUST HAVE; Looing for relevant experience in troubleshooting performance issues and experienced in analyzing large data sets using statistical methods
SAMSUNG ELECTRONICS AMERICA (SEA)
As a Performance Assurance Engineer, you will be responsible to be part of a team of 4G/5G RAN Performance Assurance technical staff, business intelligence analysts, and visualization architects. You will be responsible to provide support and expertise for proactive identification of issues, analysis and diagnostics across a diverse 4G/5G networ infrastructure using expansive data and measurement capabilities.
Specific Responsibilities include:
‚Ä¢ 10+ years of professional experience in Engineering: 5+ years‚Äô experience in Data Science with nowledge of data engineering
‚Ä¢ Wor closely with the internal and external staeholders to define 4G/5G PI measurement methodologies and targets (PI, QI) for 4G/5G RAN product acceptance.
‚Ä¢ Wor closely with staeholders to help build products that help utilize large amount of structured &amp; unstructured data in analyzing networ performance
‚Ä¢ Proactively define and interpret data/metrics/PIs, analyze results, and provide insights to determine operational impact, trends and opportunities for all the 4G/5G RAN products
‚Ä¢ Communicate ey findings to staeholders using visualizations and/or other suitable methods
‚Ä¢ Aid in product &amp; feature performance analysis, evaluation of new product &amp; SW releases and 3rd party product evaluation using analytics/data science to drive intelligent business decisions and to build product synergies across all product elements
‚Ä¢ Develop the A/B testing framewor to aid in product &amp; feature performance analysis, evaluation of new product &amp; SW releases and 3rd party product evaluation
‚Ä¢ Identify ey datasets, and help define data pipeline from collection, processes, storage, lineage and data dictionary to ensure accuracy, completeness &amp; availability
‚Ä¢ Demonstrate ability to analyze and interpret a mix of qualitative and quantitative data using various data sources, construct compelling narratives, and provide actionable insights and recommendations on complex topics.
‚Ä¢ Conceptualize and implement data extracts, data replication, reports, information dashboards, and other end-user information portals or resources to support the 4G/5G project deliverables.
‚Ä¢ Excellent verbal and written communication sills to communicate ey technical concepts, ability to pacage complex ideas into logical, easy-to-follow progressions
‚Ä¢ Adapt to changes in a dynamic business environment, support management initiatives, and guide other engineers
‚Ä¢ Present ideas, technical and non-technical, in a logical, compelling manner in a written format and verbally in both small and large group settings
‚Ä¢ Communicate PA team budget, milestones and deliverables to project management and implement plans to accomplish the milestones within budget, as required
Bacground &amp; Competencies Required:
‚Ä¢ Bachelor‚Äôs Degree in Computer Science or Electrical Engineering; Advanced degree in Data Science or a related Data Engineering, or equivalent experience is beneficial
‚Ä¢ Strong technical nowledge of any wireless technology &amp; procedures including CDMA/EVDO/LTE/Volte and/or 5G
‚Ä¢ Must possess expert-level understanding of operational measurements/counters to monitor and define ey Performance Indicators (PIs)
‚Ä¢ Experience with evaluating service performance trends and proactively defining RAN system performance related issues
‚Ä¢ Experience with data visualization and ability to quicly grasp statistical methods, and methodologies. Maintain a strong command of current data analytics technology trends, including emerging paradigms and practices
‚Ä¢ Successful trac record defining direction and providing specific instruction for engineering projects/programs leveraging personal nowledge and organizational sills to increase team efficiency, facilitate personal development and mentor colleagues.
‚Ä¢ Woring nowledge of statistical concepts (distributions, hypothesis testing, confidence intervals) and experience applying to real-world applications
‚Ä¢ Demonstrated research and problem solving sills via prior wor experience. Experience with wireless infrastructure provider and/or operator is desired
‚Ä¢ Must have a strong wor ethic, integrity and wor extremely well in a team environment
Physical/Mental Demands and Woring Conditions: The position requires the ability to perform the essential duties and responsibilities in the following environment:
‚Ä¢ Excellent interpersonal and communication sills. Must be silled in developing and maintaining good woring relationships with all appropriate levels within and outside the company
‚Ä¢ Operate a computer eyboard and view a video display terminal more than 75% of wor time in an office wor environment
‚Ä¢ Frequently wors additional hours beyond normal schedule
‚Ä¢ Performs wor under time schedules and stresses which are normally periodic or cyclical and include time sensitive job stress, fatigue, unpaid over-time, intellectual challenge, constant technical data feedbac, language barriers, and project management stress.
‚Ä¢ Machines, tools, equipment, and wor aids include PC‚Äôs, printers, etc. most often associated with office wor area equipment
‚Ä¢ Travel to customer locations, trade shows, etc. approximately 20% of time
‚Ä¢ Under minimal supervision with a high level of responsibility to apply general policies and guidelines where decisions are seldom monitored, consequences of decisions may adversely affect operating results and management decisions. Position has complete access to confidential company data where disclosure may jeopardize the company‚Äôs competitive position</t>
  </si>
  <si>
    <t>Telnet (Rocville, MD)
2.8</t>
  </si>
  <si>
    <t xml:space="preserve">44-82 </t>
  </si>
  <si>
    <t>Summary
The Senior Application Programmer Analyst is responsible for the planning, architecture, development, maintenance and support of complex applications for the enterprise delivered via the web, Internet and Intranet, and/or client-server. The incumbent is responsible for applying Object Oriented Programming best practices, architectures, and patterns, assists developers in programming, and aids in planning, architecting, securing, unit testing, and deploying applications. Responsible for adhering to Software Development Life Cycle (SDLC) best practices, change control policies, and service level agreement (SLA) compliance. eeps current on legal and technical issues that impact the County.
POSITION MAY CLOSE AT ANY TIME
AFTER A SUFFICIENT NUMBER OF APPLICATIONS ARE RECEIVED
Tarrant County employees enjoy superior health, retirement, and insurance benefits.
For more information, please clic on the lin below:
http://www.tarrantcounty.com/en/human-resources/employee-benefits.html
Essential Duties and Responsibilities
Communicates with end-users and third-party vendors to obtain requirements for projects and application updates for major/complex applications.
Leads the design, programming (development), maintenance and execution of testing of new and changed functionality for complex/major applications.
Writes advanced programs for specific applications and designs special reports and forms as requested by various County departments in compliance with County and IT department policy and procedures.
Updates system end-user and training documentation.
Actively partners with business units to identify improvements that will increase efficiency of the systems.
Provides second-level end-user support.
Leads the wor effort with other department personnel to provide around-the-cloc support for those applications that require 24-hour support.
Conducts statistical reporting to management relating to application performance, usability and upgrade requirements to properly support County departments.
Manages interface and associate error logs.
Maintains business process procedures in conjunction with the process owners.
Resolves High-level Request/Incident ticets from users and provides telephone and onsite technical support to troubleshoot and fix the most complex customer department end-user problems.
Creates High-level Request/Incident ticets from users and generates Requests for Change to the production environment to troubleshoot and fix the most complex customer department end-user problems.
Wors closely with vendors to resolve issues and manage deployments.
Analyzes and resolves complex application and data problems.
Performs all other related duties as required.
Minimum Requirements
NOTE: You must fill out the wor history and education sections of application to show you have years of experience/education as required by hiring department or be disqualified.
Bachelor's degree + Three (3) years of experience in information technology including experience or training in systems analysis, design and computer programming.
~OR~
Associate's degree + Five (5) years of experience in information technology including experience or training in systems analysis, design and computer programming.
~OR~
High School Diploma or GED + Seven (7) years of experience in information technology including experience or training in systems analysis, design and computer programming.
Current relevant experience with Mobile Application development tools, Visual Studio, OLAP, ODBC; .NET programming languages including VB.NET, C#, AJAX along with HTML, CSS, XML, XSLT, and JavaScript; UML; and SharePoint, TFS, SQL Server and other contemporary programming languages preferred. Licensure or certification not required but considered a plus.
At least two (2) years experience in software development using Microsoft Visual Studio and Microsoft SQL Server 2008 is preferred.
Must possess fundamental nowledge of systems analysis, program design and specification, coding, testing, debugging, and documentation.
Must be able to multi-tas and wor independently on the most complex assignments using independent discretion and judgment as well as transition quicly between projects/issues with minimal supervision.
Must have the ability to gather requirements, analyze systems, develop solutions, test and document changes woring in collaboration with other developers in a team environment.
Must have the ability to gather, understand and translate business requirements into system solutions.
Must have strong interpersonal sills with the ability to easily and effectively interact with technical, non-technical, support, and business staff at all levels.
Position requires the ability to consistently meet deadlines.
Must be able to wor and communicate effectively with both team members and customers.
Position requires the ability to understand the concepts, best practices, and execution of business analysis and project management principles.
Must have the ability to verify that the product meets the requirements.
Position requires the ability to follow standards and system development methodology.
Must be able to display a courteous and professional demeanor.
Driving may be required. Must have a valid and current driver's license.
If hired, must provide proof of educational attainment at new hire processing.
Tarrant County will conduct bacground checs on new hires that will include a criminal bacground chec related to convictions and deferred adjudication since the age of seventeen (17) and may include credit reports, motor vehicle records, employment records, and educational attainment. A conviction or deferred adjudication is not an automatic bar to employment. Each case is considered individually. Incumbent must hold a valid Driver's License or State Issued ID card.
Physical Demands and Wor Environment &amp; Other Requirements
While performing the duties of this position, the incumbent is regularly required to sit, wal, climb, stoop, lift, push and pull.
Tarrant County offers a full range of employee benefit programs for eligible employees, retirees, and their families. These programs include group health plans for medical, dental, and vision coverage; an Employee Assistance Program (EAP); life and long- term disability insurance; and flexible spending accounts for health care and dependent care reimbursements. The County also provides retirement benefits. Full time employees participate in the Texas County &amp; District Retirement System (TCDRS), and employees may also participate in a retirement savings program (Deferred Compensation). In addition to these "basic employee benefits" and retirement services, employees benefit from a variety of other programs including 12 paid holidays, a Wellness Program, and more.
Note: These benefits are for Tarrant County employees only. For benefit information regarding Community Supervision and Corrections Department (CSCD) employees, please contact Patrice Harrison at (817) 884-1227.
01
Please select your level of education and experience from the choices below:
Bachelor's degree + three (3) full-time years of experience in information technology including experience or training in systems analysis, design and computer programming.
Associate's degree + five (5) full-time years of experience in information technology including experience or training in systems analysis, design and computer programming.
High School Diploma or GED + seven (7) full-time years of experience in information technology including experience or training in systems analysis, design and computer programming.
None of The Above
02
Do you have a valid &amp; current Driver License?
Yes
No
03
Do you have experience in systems integration projects?
Yes
No
04
Do you have experience with integration development using BizTal? If yes, number of years?
05
Do you have at least 2 years of experience in software development using Microsoft Visual Studio? If yes, number of years?
06
Do you have at least 2 years of experience in development using Microsoft SQL Server 2008+ (or related DBMS) including writing queries, stored procedures, and using tables, indexes and foreign eys?
Yes
No
07
Please list the versions of Microsoft Visual Studio and Microsoft SQL Server you have used in developing software.
08
Please list the programming languages that you are confident in using.
09
Do you have experience in deployment of web applications?
Yes
No
10
Do you have experience with Messaging Architectures?
Yes
No
11
Do you have experience woring with ASP.NET MVC 3/4/5?
Yes
No
12
Do you have experience developing solutions using Microsoft Azure Cloud based Platform-as-a-Service design?
Yes
No
13
Since the age of seventeen (17), have you been convicted of a felony?
Yes
No
14
Since the age of seventeen (17), have you been placed on deferred adjudication for a felony?
Yes
No
15
Since the age of seventeen (17), have you been convicted of a Class "A" misdemeanor?
Yes
No
16
Since the age of seventeen (17), have you been placed on deferred adjudication for a Class "A" misdemeanor?
Yes
No
17
Since the age of seventeen (17), have you been convicted of a Class "B" misdemeanor? Please indicate yes or no. And, if so, what was the date of conviction?
18
Since the age of seventeen (17), have you been placed on deferred adjudication for a Class "B" misdemeanor? Please indicate yes or no. And, if so, what are the beginning and ending dates of the deferred adjudication?
19
Since the age of seventeen (17), do you have any open arrest(s) for any criminal offense (felony or misdemeanor)?
Yes
No
20
Since the age of seventeen (17), have you been convicted of family violence or had a finding of family violence in a criminal case?
Yes
No
21
Since the age of seventeen (17), have you been placed on deferred adjudication for a criminal offense where jail time could have been assessed? If so, what are the beginning and ending dates of the deferred adjudication?
22
Since the age of seventeen (17), have you been convicted of a criminal offense where jail time could have been assessed? Please indicate yes or no. And, if so, what was the date of conviction?
Required Question</t>
  </si>
  <si>
    <t>This role will augment staff for our application team partners to help them reach their Enterprise Data Governance compliance. The consultant will be doing one of two functions based on experience and bacground. 1) Completing business data dictionaries (metadata) primarily in excel spreadsheets, some of which may be quite complex. We have roughly 300 applications that this will need to go through validation of whether a data dictionary exists. When it does not, or does not meet the policy compliance, the contractor will need to ensure completion and validate results with their assigned domain manager. Experience in completing metadata and/or data traceability is required. 2) Assessing that data quality measures adequately meet the Enterprise Data Governance compliance expectations. The contractor does not need to write data quality rules or implement higher standards. Only assess the current measures in place. A bacground in data quality, metadata, and/or data governance is required</t>
  </si>
  <si>
    <t>Data Analyst - SM012518
Published Date: 01/25/2018
Application Submisson End Date: 02/8/2018
Vastia Inc. sees Data Analysts in Irving, TX (&amp; other US locations as needed).
Responsible for developing, designing, and maintaining database dashboards through Access, Excel, and in concert with our third party vendor. Responsible for supporting regional sales teams with strategic maret intelligence to grow sales and maret share. Maintain and improve existing dashboards and files for analyzing and presenting data; Perform complex data analysis in support of ad-hoc and standing customer requests; Locate and define new process improvement opportunities; Resolve database related incidents as well as requests; Use independent judgement and discretion to mae sound decisions.
Requires a Bachelor's Degree in Business Administration, Information Management, Mathematics, Computer Science, Economics, or related field plus 1 year of experience in a related occupation. Required experience must include: - 1 year of experience developing and maintaining complex database solutions. - 1 year of experience using VBA in MS Access; - 1 year of experience with ER Studio, Visio, and Access to include forms, reports, modules, and functions; - 1 year of experience with Oracle, SQL Server; - 1 year of experience with test driven design; - 1 year of experience with at least one of the following reporting tools: Tableau, Microstrategy or Business Object. Domestic travel required as needed.
Must also have authority to wor permanently in the U.S. Applicants who are interested in this position may apply online at www.jobpostingtoday.com, Reference: # 22305.</t>
  </si>
  <si>
    <t>Vastia
3.8</t>
  </si>
  <si>
    <t>Job Description
Contract to hire
USC/GC holder
Bachelor‚Äôs degree, ideally with some experience in Computer Engineering, Data, or IT-related fields.
Excellent communication and interpersonal sills and a strong interest in a career that involves complex data related projects.
Has attention to detail with regards to Data quality, is comfortable woring independently and is a self-starter. Thins from a business perspective on how to address data reporting needs.
Should have at least 4 plus years of hands on experience with developing SQL queries using Microsoft SQL Server.
Should have at least 2 plus years of hands on experience with Power BI (or similar BI Analytics platform), developing reports, dashboards and reporting apps.
Should be proficient in creating and updating complex DAX queries used to develop various measures, data transformations etc. in Power BI.
AzureSQL is a plus
Apply critical thining and analytical sills to troubleshoot issues, suggest improvements, implement changes, and deliver value.</t>
  </si>
  <si>
    <t>Posting Details
Posting Number S02268P
Position Title Data Analyst {S02268P}
Department Business Technology Services
Location Arlington
Job Family Information Technology
Position Status Full-time
Wor Hours Standard
Wor Schedule
Monday-Friday; 8:00am-5:00pm.
Open to External and Internal
FLSA
Salary Salary is commensurate based on qualifications and relevant experience
Duration Funding expected to continue
Pay Basis Monthly
Benefits Eligible Yes
Job Summary
The Office of Information Technology at UT Arlington provides premier solutions and support to our Maveric Community. We are a team of highly silled professionals who approach our wor with pride, respect, and a shared purpose. The Data Analyst performs complex wor in requirements gathering, designing, building, and providing data sources and reports using specialized tools designed for data warehouse applications.
Essential Duties and Responsibilities
Interact with Business Analysts and Customers to identify Reporting Requirements. Wor with Office of Information Technology to design and implement reporting data models to support Business Affairs. Design and Implement Customer facing reporting &amp; dashboards. Evaluate &amp; revise data models for accuracy &amp; performance. Wor with other reporting teams within the university to maintain design and data quality standards. Performs other duties as assigned.
Required Qualifications
Bachelor‚Äôs degree in Information Systems, Computer Science, Finance, or Accounting, or the equivalent experience. Three (3) to Five (5) years of experience in Data Analysis or the equivalent experience. Intermediate to expert nowledge in designing reports using advanced reporting tools such as tableau or SAS. Experience gathering and documenting reporting requirements from staeholders at both executive and operational levels. Demonstrated woring nowledge in designing reporting data sets, related meta-data, and reports. Expert nowledge of Microsoft PowerPoint and Microsoft excel tools. Demonstrated strong data visualization sills and strong attention to detail.
Preferred Qualifications
Demonstrate woring nowledge of Oracle PL/SQL and Data Warehouse Design. Woring nowledge of Oracle OBIEE/OBIAA, Peoplesoft Reporting. Demonstrate nowledge reporting from PeopleSoft Applications.
Woring Conditions
Special Conditions for Eligibility
NOWLEDGE, SILLS AND ABILITIES:
Use of personal computer and standard office equipment. Proficiency in all phases of wor performed.
EEO Statement
UTA is an Equal Opportunity/Affirmative Action institution. Minorities, women, veterans and persons with disabilities are encouraged to apply. Additionally, the University prohibits discrimination in employment on the basis of sexual orientation. A criminal bacground chec will be conducted on finalists. The UTA is a tobacco free campus.
Number of Vacancies 1
Desired Start Date
Open Date
Review Start Date
Open Until Filled</t>
  </si>
  <si>
    <t>Performance Engineering Services ‚Äì Data Analyst
Duration: 12 Months
Your principal responsibility is to participate within the Performance Assurance Monitoring assisting other team members with SQL queries automation necessary to extract, transform, or load data as part of integration and analysis development. You will be responsible to cooperate with Operations/ IT team to deploy software and hardware upgrades that mae it possible for us to leverage big data use cases. You will be responsible for utilizing a variety of reporting tools and software (Tableau and Business Objects), develops queries to generate reports and/or gather data from multiple sources. Focuses on client needs in defining data requirements and retrieving accurate information reporting requirements from start to finish to minimize future revisions. Also, you will be responsible for the identification, analysis, and diagnostics of wireless telecommunications networs performance characteristics. You will be responsible for monitoring PIs, spotting trends, and correlating metrics across a diverse networ infrastructure. You will answer technical questions as well as day to day operational questions. You will wor independently with limited guidance to accomplish goals and objectives.
Specific Responsibilities include:
‚Ä¢ Comprehensive nowledge of database administration (design, installation &amp; troubleshooting)
‚Ä¢ Experience performing indexes and stored procedure tuning; handling security, bacups and recovery.
‚Ä¢ Extensive familiarity with SQL queries.
‚Ä¢ Analyze and address database resource contention issues including inefficient queries.
‚Ä¢ Analyze, design, build and support current and new data feeds from various data sources to the data warehouse.
‚Ä¢ Writes and modifies SQL queries, Views and stored procedures for Automation producing reports that trac PIs performance metrics and systematizes automated reporting processes.
‚Ä¢ Build dashboards (using Tableau, Python and other BI tools) that illustrate how ey performance indicators (PIs) and metrics are changing over time.
‚Ä¢ Develop presentations to communicate findings to internal and external customers.
‚Ä¢ Exercise judgment within generally defined practices and policies in selecting methods and techniques for obtaining solutions and results.
‚Ä¢ Present ideas, technical and non-technical, in a logical, compelling manner in a written format and verbally in both small and large group settings
‚Ä¢ Wor with the Networ Engineering and Operations Teams on the cell site‚Äôs antenna and RF equipment configuration and database parameters
Bacground &amp; Competencies Required:
‚Ä¢ Bachelor‚Äôs Degree in Computer Science or Electrical Engineering; Master‚Äôs Degree a plus; 5-10 years‚Äô wor experience in the wireless industry
‚Ä¢ 3+ years of experience developing SQL/Oracle server objects e.g., store procedures, tables, triggers, views and functions.
‚Ä¢ 3+ years of experience developing Oracle server objects e.g., store procedures, tables, triggers, views and functions.
‚Ä¢ 3+ years of experience with at least one of the common industry data visualization tools (Tableau, Spotfire, Business Objects, Power BI, etc.) for data correlation, analysis, reporting, etc.
‚Ä¢ 3+ years of experience of wireless networ PI monitoring, trouble shooting and optimization, prefer with wireless infrastructure providers and /or operators.
‚Ä¢ Strong nowledge on 3G/4G/5G PI definitions and formulas; good understanding of 3GPP protocols.
‚Ä¢ 3+ years hands on woring experience with one of more wireless EMS system; building analysis reports using CM/PM/FM data
‚Ä¢ Advanced woring nowledge of Base Station Vendor equipment (Samsung, Alcatel Lucent, Ericsson)
‚Ä¢ Demonstrated problem solving sills via prior wor experience.
‚Ä¢ A solid understanding of RF fundamentals and data networ protocols
‚Ä¢ Must have a strong wor ethic, integrity and wor extremely well in a team environment
‚Ä¢ Must have an aptitude for creativity and innovation
‚Ä¢ Programming nowledge and experience a plus: SQL, Python, R
‚Ä¢ Database design and administration a plus
‚Ä¢ 3+ years woring experience with one of more EMS system; Advanced woring nowledge of Base Station Vendor equipment (Samsung, Alcatel Lucent, Ericsson)
‚Ä¢ Advanced woring experience on Microsoft Excel, PowerPivot, PowerPoint
‚Ä¢ Strong interpersonal communication sills
‚Ä¢ Proven ability to manage multiple priorities in a fast paced environment
‚Ä¢ Tableau Destop Certified Professional Certification (preferred)
‚Ä¢ Python (preferred)
‚Ä¢ Database Administration Certification(preferred)
‚Ä¢ Bilingual in orean (preferred)
Physical/Mental Demands and Woring Conditions: The position requires the ability to perform the essential duties and responsibilities in the following environment:
‚Ä¢ Excellent interpersonal and communication sills. Must be silled in developing and maintaining good woring relationships with all appropriate levels within and outside the company
‚Ä¢ Operate a computer eyboard and view a video display terminal more than 75% of wor time in an office wor environment
‚Ä¢ Frequently wors additional hours beyond normal schedule
‚Ä¢ Performs wor under time schedules and stresses which are normally periodic or cyclical and include time sensitive job stress, fatigue, unpaid over-time, intellectual challenge, constant technical data feedbac, language barriers, and project management stress.
‚Ä¢ Machines, tools, equipment, and wor aids include PC‚Äôs, printers, etc. most often associated with office wor area equipment
‚Ä¢ Travel to customer locations, etc. approximately 20% of time
‚Ä¢ Under minimal supervision with a high level of responsibility to apply general policies and guidelines where decisions are seldom monitored, consequences of decisions may adversely affect operating results and management decisions. Position has complete access to confidential company data where disclosure may jeopardize the company‚Äôs competitive position
Than you,
Sachin Patil,
510-402-1063
sachin@apninc.com</t>
  </si>
  <si>
    <t>Data Analyst - Mareting</t>
  </si>
  <si>
    <t>We‚Äôre looing for a Mareting Data Analyst to develop reports and dashboards that will generate insights that guide our sales and mareting efforts. Come, help us mae better decisions through data!
You‚Äôll tae responsibility for managing our master data set, developing reports and dashboards, and troubleshooting data issues. To do well in this role you need a very fine eye for detail, experience as a data analyst, and deep understanding of the popular data analysis tools and databases.
In this role, your customers will include lead generation specialists managing mareting programs and sales leaders managing loan officers. You‚Äôll collaborate with them and our amazing tech partners on data quality and the measures/dimensions that tell the best stories.
To be successful in this role, it‚Äôs helpful to have experience evaluating digital mareting campaigns and be comfortable with processing and analyzing mareting data.
Ultimately, you‚Äôll help us ensure we spend our mareting budget efficiently and that the right sales reps get rewarded with more leads! (NOTE: Would prefer candidates located in Dallas/Fort Worth area, near our Carrollton, TX location. But we're open to other remote locations as well.)
Essential Job Functions:
Fall in love with mareting and obsess about sales &amp; mareting performance improvement!
Design, develop, test, tune and execute reports that are relevant and meaningful in maing mareting and sales decisions
Run SQL queries from databases and manipulate datasets to build answer complex problems
Present results in visually engaging and intuitive reports and dashboards, using PowerBI, that are easily understood and actionable
Learn what attributes, sources, and measures each specialist needs to manage their mareting programs; collaborates with team resources, tech partners, and vendors to provide those data elements and develop reports relevant to the specialist
Coordinate with teammates and partners to resolve data issues, improve the data environment, and gather incremental new data
Non-Essential Job Functions:
Participates in and leads proactive team efforts to achieve departmental and company goals
Adopts Fairway values in personal wor behaviors, decision maing, contributions and interpersonal interactions
Contributes to a positive wor environment by demonstrating cultural expectations and influencing others to reward performance and value "can do" people, accountability, diversity and inclusion, flexibility, continuous improvement, collaboration, creativity and fun
Performs other duties as assigned
Required nowledge and Sills:
Solid nowledge and understanding of reporting and analytics best practices
Required Education and Experience:
Bachelor‚Äôs degree in mathematics, statistics, or related
3+ years‚Äô experience data analyst role
Strong SQL sills
Proficient in MSFT Excel
Proficient in Tableau, PowerBI, or similar; certification preferred
Exceptional attention to detail, time management, communication, and organization
Physical Environment:
This position can be in a corporate office in TX, AZ, IL, or WI; or remote.
Travel Expectations:
Minimal travel may be required for company or career-related meetings, programs, and/or events.
If the above describes you and you're interested joining our Fairway Family, apply today!</t>
  </si>
  <si>
    <t>How will this role have an impact?
The Senior Data Quality Analyst reports to the Director of Data Quality. The Senior Data Quality Analyst is the sole point of contact responsible for the data quality initiatives of the Data Management organization with respect to all healthcare data ingested and used by the organization in reporting use cases. The Senior Data Quality Analyst will establish the vision for data quality standards that are maintained by development teams within the Data Management organization. The Senior Data Quality Analyst will also serve in a Data and Business Analyst capacity, assisting Data Management developers and business staeholders understand business requirements for new data-related functionality.
The Senior Data Quality Analyst will be responsible for deep analysis into Signify products, applications, processes and resulting data. Process and data flow along with findings must be documented in order to communicate process breas where fallout occurs.
The Senior Data Quality Analyst is responsible for developing tests that can be automated and run routinely to proactively identify potential issues in reports, outputs, and other deliverables before they manifest as an incident with the business.
The Senior Data Quality Analyst will be responsible for completing quality reviews of new development of and enhancements to reports, client deliverables, and miscellaneous outputs as needed.
The Senior Data Quality Analyst will wor closely with other leaders in the company to help formulate strategic healthcare data partnerships where new data must be ingested, processed and disseminated downstream into new and existing reporting or new and existing data contracts.
The Senior Data Quality Analyst will also help formulate the strategy for what value lies in the new and existing data in order to achieve insightful solutions.
What will you do?
The Senior Data Quality Analyst will be responsible for deep analysis into Signify products, applications, processes and resulting data.
Process and data flow along with findings must be documented in order to communicate process breas where fallout occurs.
The Senior Data Quality Analyst is responsible for developing tests that can be automated and run routinely to proactively identify potential issues in reports, outputs, and other deliverables before they manifest as an incident with the business.
Will wor closely with other leaders in the company to help formulate strategic healthcare data partnerships where new data must be ingested, processed and disseminated downstream into new and existing reporting or new and existing data contracts.
We are looing for someone with:
High school diploma or equivalent.
Bachelor's degree in Healthcare related discipline, Management Information Systems, Computer Science or related field or equivalent wor experience.
Master's degree in business or technology preferred
Healthcare experience is required; preferably within payer organizations and CMS; prior CI or nursing experience will be considered
Strong experience interfacing directly with members of executive and senior management
Self-driven able to identify data quality initiatives in the organization, wor with the Directors of Data Management on prioritizing, and lead those initiatives while providing frequent updates on status
A minimum of 5 years of experience in the healthcare space with ey positions in being accountable for high levels of data quality and accuracy.
A minimum of 5 years of experience in woring with CMS or other healthcare-related agencies as it pertains to use of healthcare data
Minimum of 5 years of experience in woring with users to understand business processes and data quality-affecting requirements
Has experience in reporting progress of team activities to leadership with clear and concise attention to wor performed, value provided and initiatives completed
Has participated in client presentations and proposal development
Has demonstrated significant sill required to wor effectively across internal functional areas in situations where clear parameters may not exist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 for individuals who need help the most. This leads to better outcomes and a better experience for everyone involved.
Our high-performance networs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maing healthcare wor better, please visit us at www.signifyhealth.com.</t>
  </si>
  <si>
    <t>Role:Senior Data Analyst
Required Sills: Understanding of Sensitive data management ,Python
programming, domain nowledge on SDM and PII data.
Location: Plano, TX
Responsibilities :
Understand business environment and sensitive data management
approaches.
Rule development, testing and deployment
Upgradation and Policy Implementation Should be able to customize
rules and policies to implement out of the box solutions.
Propose solutions to critical issues through specific inquiries and
consultation.
Server Monitoring - Should be able to Analyze, Debug and Troubleshoot
Server issues
User Access Management He should be familiar with access management
tools and how to enable/disable user accesses considering all the
compliance policies and rules in the Org.
Update and maintain project artifacts and documents. Assist in developing
nowledge assets such as methodologies, templates, etc.
Should be having good nowledge of Agile and Scrum
Required Sills:
Excellent Domain nowledge of maintaining PII data and Encryption
Domain nowledge of Toenization/Detoenization implementation
Protegrity
Python 3
Java
REST API
Linux
Putty
Agile and SCRUM
Desired Sills:
Understanding of Databases lie SQL Server, Oracle, Netezza
Reporting Tools lie Tableau
Server Administration
HCL Technologies is a next-generation global technology company that helps
enterprises reimagine their businesses for the digital age. Our technology
products, services and engineering are built on four decades of innovation,
with a world-renowned management philosophy, a strong culture of invention and
ris-taing, and a relentless focus on customer relationships. With a worldwide
networ of R&amp;D, innovation labs and delivery centers, and 149,000+
Ideapreneurs woring in 45 countries, HCL serves leading enterprises
across ey industries, including 250 of the Fortune 500 and 650 of the Global
HCL generated consolidated revenues of USD 9.7 billion for 12 Months
Ended 31st Dec, 2019
HCL has been a part of the United States growth and technological
advancement since 1989, when we commenced operations with our first office in
the heart of Silicon Valley. We ve witnessed a remarable journey in the
three decades that followed, where we ve stayed true to our vision of growi
together: expanding across 21 states to drive complex engineering programs,
creating career opportunities for the nation s brightest, as well as
partnering with several top F500 companies, helping them build their businesses
and better serve their customers, through the innovations, breathroughs and
new opportunities that have shaped the technology industry today.
We offer an integrated portfolio of products, solutions, services, and IP
through our Mode_1-2-3_strategy built around Digital, IoT, Cloud, Automation,
Cybersecurity, Analytics, Infrastructure Management and Engineering Services,
amongst others, to help enterprises reimagine their businesses for the digital
age. For more information, please visit .
EOE Disability/Veteran
Show moreShow less</t>
  </si>
  <si>
    <t>Job Description:You have experience and a desire to wor on complex projects and handling vast amounts of data. You are someone with a drive to implement the best possible technical solutions while partnering with the development and functional support teams to assure collaboration and alignment. Leads projects from a data engineering perspective, and partnering to model appropriate data landscapes. This position will apply data-mining, statistical, and advanced modeling techniques to a variety of data to drive value-based insights to meet cross-enterprise business strategies. The analyst will drive identifying and understanding the business challenges and opportunities faced by various business units including internal and external business unit functions.* Description:* Plan and execute secure, good practice data integration strategies and approaches* Involved in end-to-end data management bringing a desire to help move forward in best practices* Size and scope development needs for both operational and complex project initiatives* Accurately identify and assess problems by asing the right questions of the right people.* Use analytical problem-solving techniques to resolve issues and questions.* Conduct ris assessment and offer options when possible to staeholders.* Form hypothesis and run experiments / analyses to gain empirical insights and validate hypothesis* Drive strategic business decision maing through detailed analytics, insights and reporting on ey Performance Indicators (PIs) and financial results* Use Birst or Tableau to create innovative executive dashboards, scorecards, and weely/monthly reports on the status of ey business measurements.* Define, retrieve, and analyze large datasets using SQL, Birst, Tableau, and Excel to drive and define operational solutions and approaches.* Serve as liaison to business unit leaders on behalf of Global BI &amp; Analytics, setting priority for wor and ensuring standard reporting is meeting the needs of the organization; including the definition of strategic roadmaps centered around analytic capabilities &amp; opportunities.* Coordinate business process definition including incident support resolution when necessary.* Help support and drive Enterprise Data Governance Best Practices where necessary.* Present findings to business leaders and convey recommendations and options.* Coordinate Business user acceptance testing across business and Enterprise BI technical team.* Wor with offshore partners as extension of team in directing wor and clarifying questions when necessary.* Wor closely with the BI Data Platform Team when building new data sets and data source integrations as necessary.* Help lead activities related to Requirements Gather and User Acceptance Testing.* Birst and/or Tableau Technical Administration functions.* Collaborate with other teams to map data fields to hypotheses and curate, wrangle, and prepare date for use in advanced analytical models* All other tass/functions as assigned by supervisor* Qualifications:* Bachelor's Degree in quantitative discipline (Mathematics, Statistics, Computer Science, Management Information Systems, or similar) required* 5-8 years' wor experience in a team environment* Expertise woring with Tableau and/or other BI tools such as Birst.* Demonstrated experience performing statistical analysis on large, complex datasets* Proficient with SQL* Experience woring with Python, R and/or Alteryx a plus* Woring on projects within the AWS cloud a plus* Demonstrated ability to explain complex analytical and statistical techniques to a wider audience* Proven trac record of self-motivation and independent discretion* Strong intellectual curiosity; a willingness to as questions and learn from others* Prior experience leading and mentoring Reporting and Analytical team members a plus* Proven ability to wor on multiple projects simultaneously* Ability/willingness to wear multiple hats* Strong interpersonal sills - clear &amp; timely communications, positive problem-solving perspectives, excellent written &amp; verbal sills* Excel in team collaboration and woring with others from diverse sill-sets and bacgrounds* A deep personal motivation to always produce outstanding wor* Experience with AI, NLP, Machine Learning a plus* Experience with Rapid Response, Salesforce or Oracle EBS a plusABOUT DJO GLOBALDJO Global is a leading global developer, manufacturer and distributor of high-quality medical devices that provide solutions for musculoseletal health, vascular health and pain management. Our products address the continuum of patient care from injury prevention to rehabilitation after surgery, injury or from degenerative disease, enabling people to regain or maintain their natural motion. Our products are used by orthopedic specialists, spine surgeons, primary care physicians, pain management specialists, physical therapists, podiatrists, chiropractors, athletic trainers and other healthcare professionals. In addition, many of our medical devices and related accessories are used by athletes and patients for injury prevention and at-home physical therapy treatment. Product lines include rigid and soft orthopedic bracing, hot and cold therapy, bone growth stimulators, vascular therapy systems and compression garments, therapeutic shoes and inserts, electrical stimulators used for pain management and physical therapy products. Our surgical division offers a comprehensive suite of reconstructive joint products for the hip, nee and shoulder. Our products are mareted under a portfolio of brands including Aircast¬Æ, Chattanooga, CMF, Compex¬Æ, DonJoy¬Æ, ProCare¬Æ, Exos, Dr. Comfort¬Æ, DonJoy Performance¬Æ and DJO¬Æ Surgical.For additional information on the Company, please visit www.DJOglobal.com.DJO is a growing subsidiary of diversified technology leader Colfax CorporationEOE AA M/F/VET/DisabilityAll qualified applicants will receive consideration for employment and will not be discriminated against on the basis of race, religion, color, national origin, sex, protected veteran status, disability, or any other basis protected by federal, state or local laws.</t>
  </si>
  <si>
    <t>Job Title
Accounting/Data Analyst Associate
Company Overview
Bloomfield Homes builds single family homes and communities exclusively in the Dallas-Fort Worth area. From the time of Bloomfield Homes‚Äô conception in 2004, the company has experienced tremendous growth and success. Located in more than 50 communities across the DFW area, Bloomfield strives to provide high quality homes at an exceptional value to homebuyers.
Bloomfield Homes is currently raned the 4th largest homebuilder in Dallas / Fort Worth by Residential Strategies, and was raned 40th nationally for 2019 by Builder Magazine.
Position Duties
Assist accounting department in all aspects of documentation and preparation of company financials
Prepare and document monthly house closings in accounting and SQL databases
Assist in preparation of yearly property tax reconciliation and payment processing
Assist in preparation of quarterly HOA dues, reconciliation, and payment processing
Manage the design, layout, and production of future accounting reports in SQL database
Ensure deadlines are met for delivery of monthly financial statements
Job Requirements
Expert in Excel, proficient in Word, PowerPoint, Access, Outloo, Microsoft Office Suites, and social media platforms, Visual.net, SQL Anywhere and Crystal Reporting
Ability to manage deadlines and budgets
Excellent oral and written communication sills.
Shows initiative and attention to detail
Creative and innovative
4 years bachelor‚Äôs degree preferred with emphasis on Accounting and Data Analyst
Job Type: Full-time
Pay: 13.00 - 25.00 per hour
Benefits:
Dental Insurance
Employee Discount
Health Insurance
Life Insurance
Paid Time Off
Vision Insurance
Schedule:
Monday to Friday
COVID-19 considerations:
Mass are worn when moving throughout the office.
Experience:
accounting: 1 year (Preferred)
Education:
Bachelor's (Preferred)
Language:
Spanish (Preferred)
Wor Location:
One location
Company's website:
Bloomfieldhomes.com
Benefit Conditions:
Waiting period may apply
Wor Remotely:
No</t>
  </si>
  <si>
    <t>Southlae, TX</t>
  </si>
  <si>
    <t>Sr. Business Data Analyst Enterprise Ris</t>
  </si>
  <si>
    <t>Sr. Business Data Analyst - Enterprise Ris
Are you an experienced data analytics professional who is driven by complex problem solving, analyzing data from multiple systems and intelligently reporting to executive management.? LoanCare, one of the leading national providers of full service subservicing and interim subservicing in the mortgage industry, is seeing an individual to join our team as a Sr. Business Data Analyst. The ideal candidate will have the ability to critically thin through potential issues and come up solutions and effectively communicate them. If you are ready for a career and not just your next job, now is the time to join our team and become a part of something big. A DAY IN THE LIFE
In this role, you will...
Be the primary intae point for new report requests from the Ris team. You will be expected to log and document new requests, liaise with the business to gather information and prepare a Business Requirements Document that can be utilized to develop the reports.
Design, develop and execute business-level and business group-level ris reporting and dashboards; aggregate and share reporting and related analyses with senior leadership.
Develop and implement automated control validation reporting to support annual Ris and Control program.
Wor with the line of Business Management in analyzing, planning, developing and monitoring strategies and tactics to achieve business objectives. Develops and supports management information needs through periodic performance reporting, forecasting and analysis WHO YOU ARE
You possess ...
Ability to thin critically and independently, devote significant attention to details, remain highly organized, and clearly communicate complex material to management in Ris and in the businesses
Deep business acumen in the areas of ris reporting and industry best practices
Experience managing processes requiring data from a number of input providers (10+)
Experience extracting data from multiple production systems, building staging data warehouses and/or databases and using visualizations for dashboard reporting
A penchant for excellence. You will use your experience to drive results. You will never settle for a lesser standard.
Proven problem solving capabilities
Positive attitude towards wor in an ever-changing industry
The ability to wor well independently to drive and achieve team goals.
A person who is adaptable and willing to learn new technical sills as well as become a business domain expert in short order
nowledge of new technologies and sills which will enable you to develop a scalable solution that will support ERM team for continuous controls monitoring, WHO WE ARE
About us ...
LoanCare, a ServiceLin company, is a leading national provider of full service subservicing and interim subservicing to the mortgage industry and has offered its expertise and best practices in providing servicing solutions for others since 1991. At the present time, LoanCare subservices over 1 million loans in 50 states. LoanCare has a seasoned loan servicing team with senior managers averaging nearly 30 years of experience in the mortgage and financial services industry.
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 DETAILED JOB DUTIES
Receive and document new report requests from ERM teams.
Liaise with various staeholders to gather all necessary information pertaining to each report request and build Business Requirements Documents that can be utilized to develop the reports.
Design, develop and execute business-level and business group-level ris reporting and dashboards; aggregate and share reporting and related analyses with senior leadership.
Wor closely with the business-level and business group-level ris teams to perform detailed reviews and analyses of business-specific ris events, ey ris indicators, issues and assessments.
Support implementation of automated ris reporting, control testing and validation, and other future transformation efforts.
Provide support to management in analyzing, planning, developing and monitoring strategies and tactics to achieve business objectives.
Effectively collaborate with business partners (including Ris business management, reference data teams, and technology) to investigate variances and resolve data quality exception.
Inspect effectiveness of reporting and mae useful recommendations.
Wor with vendors and other external entities as required.
Deliver ad-hoc reporting, as needed.
The team is technology agnostic, and you will be able to drive technology choices for future development, for example Jupyter noteboos or Apache Zeppelin. Technologies you will encounter from day one will include
SQL Server Platform
Visualization tools such as Power BI and Tableau
Snowflae
Alteryx
Robotics process automation such as UiPath and Automation Anywhere
All other duties as assigned.
MINIMUM QUALIFICATIONS
High School Diploma or equivalent required.
6 or more years of experience in mortgage servicing operation, ris reporting, and/or data analytics functions.
Prior mortgage servicing and/ or ris and control experience in a regulated environment is a plus.
Advanced level or greater Microsoft Excel nowledge.
Advanced nowledge of data reporting/analysis tools and techniques.
Advanced troubleshooting sills.
Ability to use Microsoft Office applications.
nowledge of Blac night products including but not limited to MSP, LoanSphere and Invoice Management.
Ability to manage time and priorities wisely.
Ability to grasp concepts quicly, mae sound decisions and resolve issues completely.
Flexibility to adapt to frequently changing processes and procedures.
Ability to wor in a high volume and time sensitive environment.
Ability to wor independently with minimal direction and to meet deadlines.
Ability to wor collaboratively with peers in a team environment to attain common goals.
Analytical and mathematical ability sufficient to be able to identify potential issues
Ability to communicate effectively both in writing, orally, in person and by telephone, with all levels of the organization.
Ability to maintain strict confidentiality. WOR CONDITIONS
Woring conditions are normal for an office environment. Ability to attend wor and be productive during normal business hours and to wor early, late or weeend hours as needed for successful job performance. Over time required as necessary.
Essential functions are the basic job duties that an employee must be able to perform, with or without reasonable accommodation.
ESSENTIAL FUNCTIONS
Critical Thining Using logic and reasoning to identify the strengths and weanesses of alternative solutions, conclusions or approaches to problems.
Reading Comprehension Understanding written sentences and paragraphs in wor related documents
English Language nowledge of the structure and content of the English language including the meaning and spelling of words, rules of composition, and grammar.
Speaing Taling to others to convey information effectively.
Active Learning Understanding the implications of new information for both current and future problem-solving and decision-maing.
Active Listening Giving full attention to what other people is saying, taing time to understand the points being made, asing questions as appropriate, and not interrupting at inappropriate times.
Instructing Teaching others how to do something.
Judgment and Decision Maing Considering the relative costs and benefits of potential actions to choose the most appropriate one.
Time Management Managing one's own time and the time of others.
Writing Communicating effectively in writing as appropriate for the needs of the audience.
Complex Problem Solving Identifying complex problems and reviewing related information to develop and evaluate options and implement solutions.
Deductive Reasoning The ability to apply general rules to specific problems to produce answers that mae sense.
Problem Sensitivity The ability to tell when something is wrong or is liely to go wrong. It does not involve solving the problem, only recognizing there is a problem.
Written Comprehension The ability to read and understand information and ideas presented in writing.
Inductive Reasoning The ability to combine pieces of information to form general rules or conclusions (includes finding a relationship among seemingly unrelated events).
Information Ordering The ability to arrange things or actions in a certain order or pattern according to a specific rule or set of rules (e.g., patterns of numbers, letters, words, pictures, mathematical operations).
Near Vision The ability to see details at close range (within a few feet of the observer).
Oral Comprehension The ability to listen to and understand information and ideas presented through spoen words and sentences.
Oral Expression The ability to communicate information and ideas in speaing so others will understand.
Speech Recognition The ability to identify and understand the speech of another person.
Speech Clarity The ability to spea clearly so others can understand you.
Critical Thining Using logic and reasoning to identify the strengths and weanesses of alternative solutions, conclusions or approaches to problems.
PHYSICAL DEMANDS
Sitting up to 90% of time Waling and standing up to 10% of time Occasional lifting, stooping, neeling, crouching and reaching. EQUAL EMPLOYMENT OPPORTUNITY
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
LoanCare, its affiliates and subsidiaries, is an Equal Opportunity employer. All qualified applicants will receive consideration for employment without regard to any characteristic protected by applicable law.
Operations All Other
TX - Dallas
LoanCare Servicing Operations
Jul 8, 2020, 3:59:31 PM</t>
  </si>
  <si>
    <t>ServiceLin
2.5</t>
  </si>
  <si>
    <t>General Sills
Ability to learn and apply new technologies quicly
Excellent problem-solving abilities
Ability to wor both independently and as part of a team
Ability to multi-tas in a dynamic environment
Excellent verbal and communication sills
Experience with Agile development methodologies
Qualifications
BS in Computer Science or Business, Statistics or similar (with significant computer coursewor)
5+ years of professional software development experience in the area of analytical platform development.
3+ years of experience in data platforms.
Responsibilities
Design, develop, and maintain analytical data models and metrics using highly scalable and modern technology that mae up the analytical platform.
Participate in multi-disciplinary projects with our applications and analytics teams
Wor with business to understand requirements and build out analytical solutions while woring with the architecture and operations teams to maintain best practices and standards.
Contribute to our teams growing set of development platforms, tools, and processes.
Required Sills:
Experience in woring on big data systems and technologies with emphasis on the AWS EMR Apache Spar and Snowflaes
Strong nowledge and experience in any of the following reporting tool: Tableau, Microstrategy or Apache Superset.
Proficiency in any of the two high level languages such as Java, Scala, Python Golang or Perl.
Experience with any two of the highly scalable, low latency big data systems lie Snowflaes, Dynamo, Auora, MongoDB, RedShift, etc.
Preferred Sills
nowledge of any of the two JavaScript, Node.js, Angular.js, Vue.js or React js
Strong nowledge of AWS services lie Step Function, Elastic Search, Lambda, inesis .
nowledge of ETL tools lie Talend, DBT is a plus.
nowledge of AWS Sagemaer, Forecast, Machine Learning.</t>
  </si>
  <si>
    <t>Job Description
Seeing a candidate for an urgent contract opportunity
ey Tass:
Develops and leads programs, initiatives for data quality, governance, and metadata activities
Develops tools and processes used to maintain a common, firm-wide data standard
Analyzes, assesses and tests data controls and data systems to ensure quality and ris compliance standards are met
May define strategic requirements, roadmap, or direction for metadata capabilities
Drive analysis and assessment approach during issue remediation life cycle
Supports and interacts with various functions and groups on multi-domain remediation efforts
Leverages domain expertise and data/business/process analysis to inform and support solution design
May drive planning and coordination on low to medium sized remediation efforts, acting as central point of contact
May provide inputs into communication routines with staeholders, business partners, and senior leaders
Requirements:
5+ years of experience in one or a combination of the following: data management, data governance, data quality or data analysis
Oracle database experience
Experience querying data using TOAD
Some reporting tools; Prefers SSRS but will tae other business intelligence tools: SSRS, Business Objects, Tableau; Crystal, Cognos
Gathering requirements
Query data and or build reports from data
Top 3 Technologies Candidates Must Have:
TOAD - Or some other tool to pull data from Oracle
SQL
The Corporate Genius is an Equal Opportunity/Affirmative Action Recruitment Organization. All qualified applicants will receive consideration for employment without regard to race, color, religion, sex, pregnancy, sexual orientation, gender identity, national origin, age, protected veteran status, or disability status.</t>
  </si>
  <si>
    <t>Methods+Mastery Dallas is seeing a Data Analyst who is passionate about data-driven intelligence with an interest in data engineering. We're looing for an entrepreneurial analyst who has professional experience conducting quantitative analyses using Python and pulling data from disparate sources via APIs to create rich datasets.
Our new Junior Data Analyst will wor directly with members of the multi-disciplinary Methods+Mastery team to produce wor for top clients in an entrepreneurial and collaborative environment that values team above all. This wor will include assisting our Data Scientist in building out data pipelines, and analyzing data using Python to deliver reports, actionable insights, and strategic recommendations for our clients.
Methods+Mastery offers a fast-paced environment that encourages personal and professional growth and the opportunity to have a panoramic view of Dallas-34 floors up to be exact. We wor on projects ranging from regional to global in scope for some resume bolstering brands. You'll have the opportunity to contribute against the full spectrum of communication mediums and disciplines including interactive, mobile, social, advertising, branding, experiential, video, motion, presentations, environmental and print.
Methods+Mastery is an entrepreneurial, collaborative environment that values talented, creative people who lie to wor with others to create cutting-edge programs for our clients.
We believe a diverse team brings a wider range of personal and professional experiences and perspectives, and we recognize that diversity and inclusion benefit our agency, our clients, and the communities in which we wor and live. To that end, we strongly encourage applications from women, people of color, members of the LGBTQ community, veterans, and individuals with disabilities.
Responsibilities:
Support the development of data science products by helping to build data pipelines using cloud computing and APIs
Conduct quantitative analyses in Python using pacages such as Pandas, Sciit-Learn, and NLT
Develop insights and strategies from data pulled through social analytics tools, digital analytics tools, primary &amp; secondary maret research and business analysis and competitive data; translate those insights into creative mareting strategies; transform consumer insights into reports and strategic plans.
Wor closely with planning, creative and social media team members to develop audience-centric, PI-driven content campaigns that inspire audiences and influence beliefs and behaviors.
Pacage and communicate research findings, insights and strategic recommendations - written and verbal - in a clear, concise, and compelling way.
Stay current with the latest social measurement tools and relevant industry trends.
ey Qualifications
The ideal candidate is eenly strategic, versatile and insights-driven; someone who thrives in an energetic, fast-paced entrepreneurial environment. In addition, our new team member will have:
Bachelor's degree in Mathematics, Statistics, Economics, Computer Science, Engineering, or a related quantitative discipline
1+ years professional experience conducting quantitative analyses using Python
1+ years professional experience woring with multi-disciplinary teams
1+ years experience with relational databases and data manipulation using SQL
Silled user of tools such as Excel, Tableau
Preferred Qualifications
Exposure to GCP or similar cloud computing platform (AWS, Azure, etc.)
Experience with real-time listening for real-time engagement (ideally via social media command centers).
Ability to quicly pattern spot and surface actionable insights; separate signal from noise.
Excellent verbal and written communications sills. Experience writing clear and concise presentations summarizing data, insights, outcomes and implications in a straightforward and enlightening way for teams and clients.
Experience distilling complex and high volumes of data into simple PIs and data visualizations / dashboards / scorecards.
Collaborative attitude, strong wor ethic and ability to thrive and excel in a challenging fast-paced environment.
A desire to wor hard, play hard and deliver game-changing wor.
To be successful, the candidate must have a desire to deliver quality wor for clients/brands, be a team player and demonstrate the ability to get the job done. You'll need a serious interest of trends, best practices, technology and business applications on the Internet and within Methods+Mastery.
About FleishmanHillard
FleishmanHillard specializes in public relations, reputation management, public affairs, brand mareting, digital strategy, social engagement and content strategy. We have been named PRWee's Global Agency of the Year and Best Places to Wor; a "Standout Agency" on Advertising Age's A-List; NAFE's "Top 50 Companies for Executive Women" for six years running; and among our firm's award-winning wor we've taen home 5 Lions in the past two years at the Cannes International Festival of Creativity. We're also more motivated by what we can give than what we receive, and in our 70th year we've initiated a worldwide service commitment to support social inclusion in the communities in which we wor and live. FleishmanHillard is part of Omnicom Public Relations Group, a division of Omnicom Group Inc., and has more than 85 offices in 30 countries, plus affiliates in 43 countries. Visit us at www.fleishmanhillard.com.
FleishmanHillard is committed to equal employment opportunity and affirmative action. FleishmanHillard does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FleishmanHillard does business.
About Omnicom Public Relations Group
Omnicom Public Relations Group is a global collective of three of the top global public relations agencies worldwide and eight specialist agencies in public affairs, mareting to women, fashion, global health strategy and corporate social responsibility. It encompasses more than 6,000 public relations professionals in more than 330 offices worldwide who provide their expertise to companies, government agencies, NGOs and nonprofits across a wide range of industries. Omnicom Public Relations Group delivers for clients through a relentless focus on talent, continuous pursuit of innovation and a culture steeped in collaboration. Omnicom Public Relations Group is part of the DAS Group of Companies, a division of Omnicom Group Inc. that includes more than 200 companies in a wide range of mareting disciplines including advertising, public relations, healthcare, customer relationship management, events, promotional mareting, branding and research.
If you need assistance reviewing career opportunities or completing an application, please call 314-982-6283 or email our careers team.
Please do not contact the office directly to apply - only resumes submitted through this website will be considered.</t>
  </si>
  <si>
    <t>Edelman, Burson-Marsteller, Weber Shandwic</t>
  </si>
  <si>
    <t>RESPONSIBILITIES force has a client in search of a Pricing Data Analyst in Plano, TX. Manual Pricing Team The overall purpose is to provide support for various sales and mareting programs and efforts. This position has supported a steady number of manual pricing requests for renewals, addendums, large opportunities and other business processes (notification and AIA temp suspend, etc.) that the team is responsible for within Partner Exchange channel. This is critical to timely responses to our partners pricing needs which directly impact revenue to the channel. Roles Responsibilities Review sales requests and create pricing schedules using Excel templates for customer renewals, addendums and nonstandard service opportunities Provide mareting and sales support to the various Program Sales and Contract teams from pre to post sales including retention and winning bac previous customers Data compilation reports generation Reviewsassists with pricingcontract proposalsRFP Contract renewals Inventory tracing compliance Document archiving As needed providing development and consultations on emerging servicesproducts and the associated processes REQUIREMENTS To be considered for this position, candidates must have experience in a similar role, or they must possess significant nowledge, experience, and abilities to successfully perform the responsibilities listed Relevant education andor training will be considered a plus 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</si>
  <si>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Qualifications:+ This role requires a wide variety of strengths and capabilities, including: BS/BA degree or equivalent experience+ Expertise in application, data and infrastructure architecture disciplines+ Ability to wor collaboratively in teams and develop meaningful relationships to achieve common goals+ Candidate must poses strong System Design and Documentation sills which should help understand detailed technical, functional requirements, user experience along with data and process flows.Ideal candidate would have strong experience in the following areas:+ Strong Technical and Design thining sills+ Able to validate technical, functional requirements &amp; operational challenges+ Able to create use cases, user stories+ Experience securing data and data consistency and completeness measures+ Help product/development team with wor breadown and prioritization+ Facilitate worshops/interviews/sessions/questionnaire aimed at interacting with specialized audiences of the product being developed and understanding the complete requirements details+ Liaise with internal/external users to understand the exact business requirements+ Experience building data platform and data pipelines using distributed architecture and cloud solution offerings+ Able to assist with test cases, identifying testing scenarios &amp; failure conditions+ Prepare user manuals, technical handouts and operational manuals for the deployed application/systems+ Train end users and system users and mae them comfortable with the new system+ Mentor the team by providing expert advice, suggestions, clarifying doubts and solving technical/functional issues+ Assist in the deployment of the system in the UAT and Production environmentsJPMorgan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baning, consumer and small business baning, commercial baning, financial transaction processing and asset management.We recognize that our people are our strength and the diverse talents they bring to our global worforce are directly lined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mae reasonable accommodations for applicants' and employees' religious practices and beliefs, as well as any mental health or physical disability needs.Equal Opportunity Employer/Disability/Veterans</t>
  </si>
  <si>
    <t>Business Analyst/Data Analyst
Locations: USA (Irving, TX and Tampa, FL)
Leading Regulatory Ris, Finance and Compliance technology development partner for Globally Systemic Important Ban (GSIB) with strong techno-functional delivery teams across the Globe. As a part of ey enterprise scale regulatory Application transformation program, We are looing for Business/Data Analyst with 6-10 years of experience on Baning rules and regulations such has CCAR, 14A reporting and Part 30. Candidate will also be responsible for preparation of business requirement documents (BRD), business functional requirements (FRD), use cases, process flows and maintaining requirements traceability matrix.. The role will have exposure to state-of-the-art technology ecosystem with very complex Ris and Finance regulatory domain.
Job requirements:
Wored in Multinational Bans on Baning rules and regulations such has CCAR, 14A reporting and Part 30
Must have good nowledge with all the Baning products such as CorpLoans, Personal Loans, Mortgages,Deposits, Trading Securities, Debt, SFT, Derivatives, Margin, Collateral Management and Cards
Experience in preparation of business requirement documents (BRD), business functional requirements (FRD), use cases, process flows and maintaining requirements traceability matrix
Able to document and understand information from multiple data sources
Drive discussions with business users/owners
Should be able to engage with staeholders, business owners &amp; decision maers to drive project goals
Ability to wor fluidly with both business and technical teams
Must have strong SQL sills
woring nowledge of data warehousing concepts and ETL
Curious, relentless with excellent written and verbal communication and interpersonal sills
Experience in test strategy, preparation of test scenarios, defects triaging and co-ordination with QA team.
Understanding of SDLC and all phases of project management lifecycle.
Should be well versed with Agile Methodologies
Excellent analytical &amp; problem-solving sills</t>
  </si>
  <si>
    <t>Job Description
The Sr. Data Analyst will be responsible for data related support, investigation, research, and data management to support development solutions, as well as building and maintaining the enterprise data catalog/glossary. The Sr. Data Analyst will use current data technologies to provide analysis to assist in developing modern, scalable, SQL based solutions serving our business in the mortgage finance industry. This includes the data analysis, occasional development, metadata management and recommendations for design of client and partner integrated data solutions for both proprietary and purchased software.
Provide data analysis to assist in producing well-designed and developed solutions for on time deployment based on list of requirements
Collaborate with scrum team members on complex projects requirements
Perform extensive data validation/quality assurance analysis within large datasets
Troubleshoot and investigate data anomalies and issues along with woring directly with the developers to follow through and resolve issues in data lineage and consistency
Wor with business analysts to clarify business rules and requirements
Translate business data import and export needs into a maintainable integrations platform
Ensure adherence to corporate development and mortgage industry requirements</t>
  </si>
  <si>
    <t>What you'll do
Data Analyst
Strong SQL ad Data Savvy.
Mortgage exp is mandatory
Location Coppell TX
BR - 55/hr.
What you bring
While others say it, we do it: we care. We have great people and we do great wor. Just as importantly, we have great relationships with an impressive clientele. Over 1,000 talented, diverse, and career-minded professionals are carving out their role and experiencing a good mix of challenges and opportunities and we're rooting for them along the way, every day. For more, clic: https://www.mindtec.com/career/life-at-mindtec.html
Mindtec is an Equal Opportunity Employer. All qualified applicants will receive consideration for employment without regard to race, religion, color, national origin, sex, sexual orientation, gender identity, age, status as a protected veteran, status as a qualified individual with a disability, or any other trait protected by law.</t>
  </si>
  <si>
    <t>Mindtec
3.3</t>
  </si>
  <si>
    <t>Job Title: Data Management Analyst
Location: Dallas, TX/ Tempe, FL
Type: 12 Month Contract (Extend possible)
US Citizen/ GC and GC EAD
TheData Management Analystwill assist inimplementing enterprise data strategy guidelines and associated policies and processes:
Woring independently with considerable latitude, compiles, analyzes and interprets data to mae recommendations
Identifies opportunities to maximize or improve operational efficiency, quality to meet data strategy requirements.
Required Qualifications
2 to 4 years of experience in one or a combination of the following: Business System Analysis, Data Analysis, and Data Consulting
Other Desired Qualifications
Excellent verbal, written, and interpersonal communication sills
nowledge of data related concepts / subjects lie Enterprise Data Lae, Hadoop stac, Analytics / BI Tools, etc.
Basic nowledge of data governance approaches: Metadata, Data Quality, and Data Security
Ability to lead discussion with technology, business and data governance partners
Ability to coordinate completion of multiple tass and meet aggressive time frames
Strong analytical sills with high attention to detail and accuracy
Ability to tae initiative and wor independently with minimal supervision in a structured process environment
Internal Customer service focus with the ability to independently analyze, research, and respond to moderately complex requests
Superior presentation sills using PowerPoint to present analysis to diverse audience
Ability to wor effectively in virtual environment where ey team members and partners are in various time zones and locations
Superior critical thining sills, fast learner, and ability to tae on new challenges as needed</t>
  </si>
  <si>
    <t>Senior Data Analyst
Site
Dallas, TX
Employment duration
Part-Time/Casual
Job Category
Business Analytics
Apply Now
Job Brief
We are actively seeing multiple Senior Data Analysts at our Plano, TX location!
Analytical Mechanics Associates, Inc., (AMA) is proud of our customer relationships, our diverse and dynamic wor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New Orleans, LA; and Hancoc County, MS. We offer a competitive salary and attractive benefits pacage. Our website describes our corporate values and how they apply to the professional success and growth of our employees.
Job Description
Analytical Mechanics Associates, Inc. (AMA) is actively seeing multiple Senior Data Analysts at our Plano, TX location. Project duration is 6-12 months with possible extensions. Projected hours are 40 per wee. ey responsibilities include:
As a Senior Data Analyst you will leverage analytic and technical sills to innovate, build, and maintain well-managed data solutions and capabilities to tacle business problems.
On any given day you will be challenged on three types of wor ‚Äì Innovation, Data Management and Business Intelligence:
Innovation
Use Open Source/Digital technologies to mine complex, voluminous, and different varieties of data sources and platforms
Build well-managed data solutions, tools, and capabilities to enable self-service framewors for data consumers
Demonstrate ability to explore and quicly grasp new technologies to progress varied initiatives
Business Intelligence
Partner with the business to provide consultancy and translate the business needs to design and develop tools, techniques, metrics, and dashboards for insights and data visualization
Data Management
Drive an understanding and adherence to the principles of data quality management including metadata, lineage, and business definitions
Wor collaboratively with appropriate Tech teams to manage security mechanisms and data access governance
Build and execute tools to monitor and report on data quality
Our ideal candidate will have:
Degree specialized in a Science, Technology, Engineering, Mathematics discipline
Strong SQL programming sills and nowledge of relational databases
Strong scripting experience in any one of - Python, Perl, JavaScript, Shell, R. Python , VBA
Experience woring in Unix environment- shell scripting, job scheduling
Experience using version control software (GitHub, Sub-version)
Strong desire and experience with data in various forms (data warehouses/SQL, unstructured data environments, AWS S3, Hadoop)
Education and Basic Qualifications
Bachelor‚Äôs Degree
At least 2 year of experience in at least one scripting language
At least 3 year of experience in querying and analyzing and woring with data languages and platforms
Preferred Qualifications
Master‚Äôs Degree in a Science, Technology, Engineering, Mathematics discipline
1+ years‚Äô experience woring BI reporting tools (i.e. Tableau and Business Objects)
1+ years of experience woring within process management and improvement methodologies ‚Äì Lean, Six Sigma, etc.
1+ years of experience woring with and demonstrating nowledge of data governance, data quality management concepts and data quality tools (i.e. Informatica DQ)
1+ years of experience woring with Agile development methodologies
We are an equal opportunity employer. All qualified applicants will receive consideration for employment without regard to race, color, religion, sex, sexual orientation, gender identity, national origin, disability or veteran status.</t>
  </si>
  <si>
    <t>CarOffer is rapidly growing their Accounting/Finance team and seeing a Financial Data Analyst to support the growth. The Financial Data Analyst will prepare financial reports that serve as summary information for managers and is responsible for identifying relevant insights and compiling analytical reports that support business decisions. This position is responsible for collecting information from all areas of the company. Other responsibilities may include improving current methods used in the collection of data from other parts of the company while retaining the essential integrity and security of the information collected. The reports prepared may also delve into the realm of non-financial reporting, depending on the needs of the hiring company. Overall, the role is to encourage the transfer of relevant nowledge to the parties that require it the most.
Responsibilities:
Compiling, interpreting and reporting on information on company financials (and others as needed).
Analyze past results, perform variance analysis, identify trends, and mae recommendations for improvements
Wor closely with the accounting team to ensure accurate financial reporting
Evaluate financial performance by comparing and analyzing actual results with plans and forecasts
Sills/Requirements:
Minimum education requirement: Associates degree
Business finance or other relevant experience preferred
High proficiency in financial modeling techniques
Strong fluency with Excel formulas and functions
Strong analytical and data gathering sills
Good business acumen
Ability to communicate ideas both verbally and in writing to Leadership team</t>
  </si>
  <si>
    <t>At Harris Govern, we build software solutions specific to the requirements of Local Government. Our software suite enables us to bring comprehensive, innovative technology solutions to our customers across North America.
We are seeing aData Conversion Analyst to join our team to wor closely with a group of talented Business Analysts and Technical Specialists, and report to the Professional Services Data Conversion Manager. In the ey role of interpreting business rules and data, our customers will rely on your sills and nowledge to migrate data from various systems into any one of our three product lines.
What your impact will be:
Document customer data requirements and wor with the project management team to determine out of scope items.
Develop/test/execute data conversion routines within an established conversion framewor in a timely and accurate manner.
Develop and maintain internal and customer-facing conversion documentation.
Convert data from multiple data sources into Microsoft SQL Server.
Create Complex T-SQL scripts with limited assistance
Write and maintain automation scripts using Windows PowerShell.
Verify data integrity and identify data cleanliness issues.
Reconcile converted data to ensure accuracy.
Communicate effectively with management.
Develop good woring relationships with departmental staff in order to troubleshoot technical and functional issues that may arise during the implementation process.
What we are looing for:
Intermediate sills in MSSQL with the ability to create and edit complexqueries and T-SQL scripts including dynamic SQL.
Solid grasp of SET based coding methodology and relational database structures.
Familiaritywith a variety of database types and interfaces (Microsoft Access, Oracle, various text formats, ODBC, OLE DB).
Strong troubleshooting sills and analytical thining to resolve issues.
Positive, proactive, tae charge attitude and attention to detail.
Strong time management sills with the ability to meet deadlines for multiple, concurrent projects.
Ability to quicly gain woring nowledge of product, interpret requirements, and recommend solutions.
Excellent verbal and written communication sills.
Willingness to be coached andmentored and driven to reach your fullest potential.
Ability to travel up to 20% to customer sites as required.
What will mae you stand out:
Two or more years of experience in data conversion or a related field.
Bachelor's Degree or higher in Computer Science or Information Technology, equivalent wor experience, or certifications and technical training (Microsoft Certification is a plus)
Experience with Windows PowerShell and source control software.
Understanding of general business and accounting principles and practices sufficient to manage accounting related data.
Experience with local government applications, especially related to property tax assessment and collection, is a plus.
What we offer:
A competitive compensation pacage
A casual wor environment
Full range of employee benefits 401(), Health Insurance (medical, dental, vision, life, short and long-term disability, AD &amp; D)
Paid Vacation
About us:
Since 1975, Harris Govern has provided end-to-end software software for over hundreds of Local Government agencies in the United States and Canada. Our systems help agencies increase revenue and efficiencies through worflow automation, GIS integration, and document management.
Our headquarters in Allen, TX and Montreal, QC and regional office in Fort Collins, CO allows us to provide you with the operational support that you need to eep your agency and teams running smoothly. All of our software solutions come baced with the best team of technical experts who provide ongoing support throughout the lifecycle of your contract.
Applicants must be legally permitted to wor in the United States or Canada. This position eligible to wor from remote location or office locations in Ft. Collins, CO, Allen, TX, or Montreal, QB.
Harris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If you would lie to contact us regarding the accessibility of our website or need assistance completing the application process, please contact us at (1)- or at
. This contact information is for accommodation requests only and cannot be used to inquire about the status of applications.</t>
  </si>
  <si>
    <t>GENERAL DESCRIPTION
This role is a ey team player position in a constantly changing busy environment that requires accuracy, attention to details, initiative and a pro-active approach to duties and responsibilities while woring with the individuals in services, clinical team, and co-worers. The qualified applicant must demonstrate a positive attitude, considerable latitude for independent judgment, professional ethics, appearance and conduct.
Primary duties involve running reports, analyzing data, and maing corrections to ensure all encounters, demographics, and uniform assessments are successfully batched to the state. Ensures accuracy of data in Smartcare, CARE, CMBHS, and MBOW. Must be able to thin critically and have investigative sills in order to find and correct errors. Must be able to clearly communicate with clinical team what they need to do to mae corrections and follow up to ensure corrections are made. Assists in identifying and interpreting data patterns and trends and assessing data quality. Serves as primary support staff regarding all data issues and must be flexible in taing on additional tass as needed. This position also enters all financial information for contractors.
EDUCATION, TRAINING, &amp; EXPERIENCE
High School Diploma or General Education Degree (GED)
3 years‚Äô experience woring in a medical office, agency, or hospital with nowledge of scheduling, insurance verification, billing and collections preferred
Bilingual preferred
ESSENTIAL TASS &amp; STANDARDS
Manages encounter data errors.
Ensure SmartCare Data is Correct for Submittal
Batching Errors (CMBHS and CARE)
Acts as a responsible member of the team. Wors cooperatively with individuals in service and staff to meet needs while following agency procedures.
Understands and promotes trauma informed care practices.
Data Entry for Contractor Financial Eligibility and Financial Reviews for internal staff.
NOWLEDGE, SILLS, &amp; ABILITIES
nowledge and experience in performing office duties.
Must be nowledgeable in computer programs such as Microsoft Word and Excel.
Must be professional and nowledgeable of customer service sills.
Must be nowledgeable of Medicaid, Medicare, and Private Insurance billing Practices.
Must be able to wor in data systems CMBHS, CARE, and MBOW.
CERTIFICATES, LICENSES, &amp; REGISTRATIONS
Must have valid Texas Driver License and a good driving record.
Must be able to pass a criminal bacground chec.
Must be able to complete all LifePath Systems training.
Must be able to provide at least 3 professional or educational references.
BENEFITS
Salary Range: 32,000 per year
Shift Hours: Monday - Friday (May need to wor early evening hours)
We offer a competitive salary and comprehensive benefit pacage including medical, dental, FSA, 401(), voluntary benefits, Paid Time Off (PTO) and Extended Illness (EI), and Holidays.
If interested please complete an online application at LifePath Systems Job Openings and attach your resume
Equal Opportunity Employer
LifePath Systems is an equal opportunity employer (Minorities/Females/Disabled/Veterans). We recruit, employ, train, compensate, and promote without regard to race, religion, creed, color, national origin, age, gender, sexual orientation, marital status, disability, veteran status, or any other basis protected by applicable federal, state or local law.
To read more about this, view the EEO is the Law poster and this EEO is the Law Poster Supplement.</t>
  </si>
  <si>
    <t>Mcinney, TX</t>
  </si>
  <si>
    <t>Advanced nowledge of technical environments (Account Software, Finance, Enterprise Management, SAP, ETC)
Advanced nowledge of software development methodologies.
Excellent partnering, and strong communication and negotiation sills in woring with various Teams and/or external partners.
Able to analyze large, complex, or vague Business or technical problems, articulating the problem or root cause, and translating the analysis into viable solution recommendations.
Able to wor effectively in a strong Customer service / team oriented environment.
Able to research, create, and document requirements, processes, and technical specifications.
Ability to manage and prioritize multiple and widely varied wor streams / tass.
Able to tae on multiple assignments, whether administrative or project related, while maintaining a successful level of completion in all responsible wor. Able to mentor others to do the same.
Able to develop, present and effectively communicate ideas and strategies to a variety of audiences.
Able to teach and mentor others concerning technical and business subjects.
Preferred 5+ years wor experience as an Analyst or equivalent position required.
Experience woring on an Application/Production support team
Experience supporting Account Software, Finance, Enterprise Management, SAP, etc applications.
Experience using Service Now, Confluence, Jira, and/or Git, preferred.
Lean Six Sigma experience desired.
Aviation experience is a huge plus</t>
  </si>
  <si>
    <t>Senior Data Analyst - Career Portal
Sip to main content
Grouped Lin
Menu
Job Search
Register
Sign In
Careers
Job Search
Register
Sign In
Apply Now
Senior Data Analyst
Ann Arbor, MI, USA; Charlotte, NC, USA; Farmers Branch, TX, USA; Virtual
Req #696
Wednesday, June 24, 2020
Home Point Financial Corporation (HPFC) is a rising star in the financial services industry. At Home Point, we created a culture that encourages community, caring and open communication. We want our associates to spea up, become innovators and mae impactful changes ‚Äì no matter what position they hold within the company. What maes our team special? Our ‚ÄúWe Care‚Äù approach in all that we do. At HPFC we collaborate, question the norm, reinvent and help each other succeed. If you thrive in a fast-paced environment and are looing for an opportunity to develop your career, then we have a great opportunity for you!
The Sr. Data Analyst position involves acquiring data from primary and secondary sources, creating reports on a regular basis, identifying code issues and ensuring that databases remain error-free and organized. A compliance-related bacground would be beneficial in the further development of our data analytics and reporting capabilities.
Explore and analyze large datasets, understand underlying data relationships, assess data quality, optimize table structures, identify data gaps / optimization opportunities and perform data transformations as needed
Profile data, deeply understand the general structure, grain, relationships, and then shape and aggregate the data to the desired results
Gather business requirements from Sales, Operations and Customer Experience/Mareting to develop data visualizations, reporting, dashboard/scorecards and power point presentations that deliver ey insights to the business
Utilize multiple tools to offer solutions such as MS Excel, Tableau, Power BI, R, Python, Git Bash, etc.
Help to inspire a creative learning environment while fostering big ideas
Sills &amp; Qualifications:
5+ years of business analysis experience; preferably within the mortgage baning industry
Experience capturing business requirements and translating into technical needs
Woring understanding of relational databases and business intelligence tools
nowledge of Microsoft Office products, SQL, Tableau, Power BI, R, Python, etc.
Forecasting and/or statistical models is a plus
Excellent verbal and written communication sills
Proven strong critical thining sills, a trac record of innovative thought and analytical abilities
Ability to wor well as a member of a team and handle multiple projects simultaneously
Strong organizational sills with close attention to detail
Ability to wor under minimal supervision
Home Point Financial Corporation (HPFC) is an equal opportunity at will employer and does not discriminate against any employee or applicant for employment because of age, race, religion, color, disability, sex, sexual orientation or national origin.
Ann Arbor, MI, USA
Charlotte, NC, USA
Farmers Branch, TX, USA
Virtual
Apply Now
Share this job:
¬© 2019 Ceridian HCM, Inc. All Rights Reserved.Privacy Policy</t>
  </si>
  <si>
    <t>If you are passionate about using data to tell a story to many different audiences and love to explore and engineer news ways to pull data in from multiple systems, this position is for you. This position is remote so you can sit anywhere in the continental U.S. We are looing for a Sr. Data Analyst, specifically with Healthcare Medical claims analysis experience. Our customer has recently stood up a new team that will grow to 6 people by the end of 2020 in order to provide appropriate insight across the organization. Currently there is a lot of wor to be done to get the appropriate data from multiple sources including, PostgreSQL, SQL Server, Terradata, etc, rendering that data that tells a story via tableau to many different departments within this organization. This type of position would be the dream job for someone who loves to solve problems, educate team members and business users on what the data is actually saying with respects to their departments, and who wants to be heard and have a seat at the data and analytics table as they build this team. You will be the 4th member of this team as it grows to 6 by the end of year. You will be instrumental with this team to get to a predictive analytics environment for the organization. Some ey sills that will mae you successful are 1. Strong Python (PyTorch etc) and SQL bacground in understanding how to get the data you need. 2. Experience in the medical industry with high preference placed on experience with medical claims (ICD-910) and contracts analysis between providers and payers. 3. Capable of rendering finding via tableau with rich dashboards that can tell a simple story via a heat map for an executive to a more complex and intricate dashboard at the processing level. 4. Healthcare operations experience is a huge plus. HSITDice LI-TSI</t>
  </si>
  <si>
    <t xml:space="preserve">48-88 </t>
  </si>
  <si>
    <t>Job Description:
You have experience and a desire to wor on complex projects and handling vast amounts of data. You are someone with a drive to implement the best possible technical solutions while partnering with the development and functional support teams to assure collaboration and alignment. Leads projects from a data engineering perspective, and partnering to model appropriate data landscapes. This position will apply data-mining, statistical, and advanced modeling techniques to a variety of data to drive value-based insights to meet cross-enterprise business strategies. The analyst will drive identifying and understanding the business challenges and opportunities faced by various business units including internal and external business unit functions.
Description:
Plan and execute secure, good practice data integration strategies and approaches
Involved in end-to-end data management bringing a desire to help move forward in best practices
Size and scope development needs for both operational and complex project initiatives
Accurately identify and assess problems by asing the right questions of the right people.
Use analytical problem-solving techniques to resolve issues and questions.
Conduct ris assessment and offer options when possible to staeholders.
Form hypothesis and run experiments / analyses to gain empirical insights and validate hypothesis
Drive strategic business decision maing through detailed analytics, insights and reporting on ey Performance Indicators (PIs) and financial results
Use Birst or Tableau to create innovative executive dashboards, scorecards, and weely/monthly reports on the status of ey business measurements.
Define, retrieve, and analyze large datasets using SQL, Birst, Tableau, and Excel to drive and define operational solutions and approaches.
Serve as liaison to business unit leaders on behalf of Global BI &amp; Analytics, setting priority for wor and ensuring standard reporting is meeting the needs of the organization; including the definition of strategic roadmaps centered around analytic capabilities &amp; opportunities.
Coordinate business process definition including incident support resolution when necessary.
Help support and drive Enterprise Data Governance Best Practices where necessary.
Present findings to business leaders and convey recommendations and options.
Coordinate Business user acceptance testing across business and Enterprise BI technical team.
Wor with offshore partners as extension of team in directing wor and clarifying questions when necessary.
Wor closely with the BI Data Platform Team when building new data sets and data source integrations as necessary.
Help lead activities related to Requirements Gather and User Acceptance Testing.
Birst and/or Tableau Technical Administration functions.
Collaborate with other teams to map data fields to hypotheses and curate, wrangle, and prepare date for use in advanced analytical models
All other tass/functions as assigned by supervisor
Qualifications:
Bachelor‚Äôs Degree in quantitative discipline (Mathematics, Statistics, Computer Science, Management Information Systems, or similar) required
5-8 years‚Äô wor experience in a team environment
Expertise woring with Tableau and/or other BI tools such as Birst.
Demonstrated experience performing statistical analysis on large, complex datasets
Proficient with SQL
Experience woring with Python, R and/or Alteryx a plus
Woring on projects within the AWS cloud a plus
Demonstrated ability to explain complex analytical and statistical techniques to a wider audience
Proven trac record of self-motivation and independent discretion
Strong intellectual curiosity; a willingness to as questions and learn from others
Prior experience leading and mentoring Reporting and Analytical team members a plus
Proven ability to wor on multiple projects simultaneously
Ability/willingness to wear multiple hats
Strong interpersonal sills ‚Äì clear &amp; timely communications, positive problem-solving perspectives, excellent written &amp; verbal sills
Excel in team collaboration and woring with others from diverse sill-sets and bacgrounds
A deep personal motivation to always produce outstanding wor
Experience with AI, NLP, Machine Learning a plus
Experience with Rapid Response, Salesforce or Oracle EBS a plus
ABOUT DJO GLOBAL
DJO Global is a leading global developer, manufacturer and distributor of high-quality medical devices that provide solutions for musculoseletal health, vascular health and pain management. Our products address the continuum of patient care from injury prevention to rehabilitation after surgery, injury or from degenerative disease, enabling people to regain or maintain their natural motion. Our products are used by orthopedic specialists, spine surgeons, primary care physicians, pain management specialists, physical therapists, podiatrists, chiropractors, athletic trainers and other healthcare professionals. In addition, many of our medical devices and related accessories are used by athletes and patients for injury prevention and at-home physical therapy treatment. Product lines include rigid and soft orthopedic bracing, hot and cold therapy, bone growth stimulators, vascular therapy systems and compression garments, therapeutic shoes and inserts, electrical stimulators used for pain management and physical therapy products. Our surgical division offers a comprehensive suite of reconstructive joint products for the hip, nee and shoulder. Our products are mareted under a portfolio of brands including Aircast¬Æ, Chattanooga, CMF‚Ñ¢, Compex¬Æ, DonJoy¬Æ, ProCare¬Æ, Exos‚Ñ¢, Dr. Comfort¬Æ, DonJoy Performance¬Æ and DJO¬Æ Surgical.
For additional information on the Company, please visit www.DJOglobal.com.
DJO is a growing subsidiary of diversified technology leader Colfax Corporation
EOE AA M/F/VET/Disability
All qualified applicants will receive consideration for employment and will not be discriminated against on the basis of race, religion, color, national origin, sex, protected veteran status, disability, or any other basis protected by federal, state or local laws.</t>
  </si>
  <si>
    <t>Orthofix, Stryer</t>
  </si>
  <si>
    <t>RESPONSIBILITIES:
force has a client that is seeing a Data/Business Solutions Analyst Jr in Plano, TX.
Job Summary:
Gathers business requirements and participates in the support and delivery of business solutions. Performs data analysis, extraction and delivery activities. Supports the execution of information and data governance. Performs moderately complex wor assignments under minimal supervision.
Job Duties:
Facilitates gathering moderately complex business requirements by defining the business problem, identifying data requirements and isolating data elements
Maintains and assists in the development of moderately complex business solutions, which may include data, reporting, business intelligence or analytics
Leverages a basic understanding of multiple data structures and sources (possesses a woring nowledge of multiple data stores) to perform moderately complex data manipulation using standard data extraction and analytical tools and techniques
Develops intermediate business nowledge of the functional area and processes to understand the application of data information to support business function
Supports the implementation of technical data solutions and standards
May support data governance, integrity, quality and audit functions
REQUIREMENTS:
Bachelor's degree or 6 years of experience in an analytical or technical support function
4+ years' relevant business support and/or general data analysis/extraction experience
2+ years of experience in an analytical or technical support function or general data analysis/extraction experience
Woring nowledge of Microsoft Office products and databases; SQL and/or SAS
Woring nowledge of data reporting/analysis tools and techniques (such as business objects, monarch, structured query language, etc.); and leveraging relational databases (such as OLTP/OLAP, DB2 Oracle, SQL Server and/or MySQL)
Woring nowledge of identifying, documenting and analyzing business and/or data requirements
Woring nowledge of data extraction techniques and applications
Woring nowledge of business functional area and processes
Understands the application of data information to support business functions
nowledge of industry best practices
Possesses agility for learning technical and business concepts
Successful completion of an analyst assessment may be required
Intermediate nowledge of Microsoft Office products and databases; SQL and/or SAS
Intermediate nowledge of data reporting/analysis tools and techniques (such as business objects, crystal, monarch, etc.); relational databases (such as OLTP/OLAP, DB2 Oracle, SQL Server and/or MySQL); database design, and table structures; data warehouse structures and data marts
Intermediate nowledge of identifying, documenting and analyzing business and/or data requirements
Intermediate nowledge of data extraction techniques and applications
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</si>
  <si>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Job Title:
System Analyst (Big Data/Hadoop)
Job Duties:
1-3 years of Systems Analysis or Consulting experience (consulting between the business and a technical team, serving as a liaison)
1-3 years of Experience breaing down requirements into Feature Level requirements and User Stories in an Agile environment
1-3 years of Experience in data management functions (e.g., data warehousing, ETL, business intelligence, Big Data (Hadoop preferred), cloud infrastructure)
* Designing efficient and robust Hadoop solutions for performance improvement and end-user experiences.
* Woring in a Hadoop ecosystem implementation/administration, installing software patches along with system upgrades and configuration.
Proficiency with MS Office applications including Visio
Demonstrated ability to achieve goals in a matrix environment
Demonstrated ability to wor collaboratively and influence others
Effectively communicate at all levels of the organization
Experience woring with Manager level and above to define problems and priority of wor
Education Required:
Masters or its foreign equivalent in Computer Science or related subject.</t>
  </si>
  <si>
    <t>RESPONSIBILITIES:
force has a client in search of a Pricing Data Analyst in Plano, TX.
Manual Pricing Team:
The overall purpose is to provide support for various sales and mareting programs and efforts. This position has supported a steady number of manual pricing requests for renewals, addendums, large opportunities and other business processes (notification and AIA temp suspend, etc.) that the team is responsible for within Partner Exchange channel. This is critical to timely responses to our partners pricing needs which directly impact revenue to the channel.
Roles &amp; Responsibilities:
Review sales requests and create pricing schedules using Excel templates for customer renewals, addendums and nonstandard service opportunities
Provide mareting and sales support to the various Program Sales and Contract teams from pre to post sales including retention and winning bac previous customers
Data compilation; reports generation; Reviews/assists with pricing/contract proposals/RFP; Contract renewals; Inventory tracing; compliance; Document archiving
As needed providing development and consultations on emerging services/products and the associated processes
REQUIREMENTS:
To be considered for this position, candidates must have experience in a similar role, or they must possess significant nowledge, experience, and abilities to successfully perform the responsibilities listed
Relevant education and/or training will be considered a plus
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</si>
  <si>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Principal AccountabilityReporting to the Manager of Data Analytics, the Data Analyst is responsible for woring with internal and external clients to design, develop, implement, and manage data ingestion and management worflows. The Data Analyst will always be looing for opportunities to standardize, automate, and deliver more expedient implementation of supply chain services.Wors to understand corporate, external, and host hospital database sources (e.g. Medhost, Evident) and leverage gained understanding to provide deeper data utilization and development of new CHC analytic tools, while providing data flow diagrams and documentation of analysis tools, database structures, stored procedures, and data definitions.Wors in direct contact with CHC corporate and facility end users, as well as with information analysis and data mining system vendors to ensure information stored in analytical systems is available timely, structured as appropriate, understandable, and accurate.Demonstrates expertise in a variety of generally accepted concepts, practices, and procedures, including cloud SQL and cloud ETL technologies.Strong written and verbal communications sills are required as this person will interact with both internal and external clients and must be able to translate complex technical concepts into easy to understand terms.EducationBachelor's degree or the equivalent education, certifications and related database analysis or management experience.Responsibilities* Responsible for supporting wor environment focused on customer service, service management, and process improvement* Develops and manages data collection and measurement tools and processes* Interacts with internal and external clients to implement manageable data ETL processes* Develops strong understanding of client and corporate database structures, leveraging nowledge to standardize implementation of CHC tools* Supports development of new analytic tools; documenting process, structure, data elements* Plans and manages ETL process updates by maintaining, evaluating, and improving a transaction processing documentation and models* Monitors process performance using established metrics, evaluating and resolving processing and programming problems timely* Secures database by preparing and maintaining access control policies and procedures and implementing bacup and disaster recovery procedures* Continually updates job nowledge by participating in educational opportunities, reading professional publications, maintaining personal networs and participating in professional organizations* Provides input to IT and supply chain strategic planning processes* Ability to travel Sills and nowledge* Excellent interpersonal, communication, and analytical sills* The ability to interface effectively with internal and external clients* Ability to utilize Google Apps, Google Cloud Platform, and other database and analytical tools* Experience developing and managing data management processes* Experience resolving problems with positive outcomes* Experience prioritizing multiple activities and objectives in a rapidly changing environment, while delivering exceptional client service* Ability to communicate and relate well with othersCommunicates openly, respectfully, and timelyShares information appropriatelyeeps others well informedEncourages others to share contrary viewsResponds in a timely manner to messages/requestsExpresses self well in writing* Ability to clearly communicate technical terms and applications to non-technical clients* Ability to listen and document the concerns, wants, and needs of clients* Possess a strong customer and service to others orientation* Requires independent analysis, communication and problem solving sillsExperience* 3+ years of Database Management experience* 3+ years leveraging SQL, ETL processes, and related technologies to develop analytical solutions* Experience with Google technologies including Cloud Dataflow, Dataproc, Pub/Sub, and Data Fusion a plus* Experience with business process management tools a plus* Data Maintenance, Decision Maing, Problem Solving, Process Improvement, Requirements Analysis, Attention to Detail, Database Security, Developing Standards, Database Performance Tuning, Operating Systems</t>
  </si>
  <si>
    <t>The Info Sec Prof Lead Analyst is an intermediate level position responsible for driving efforts to prevent, monitor and respond to information/data breaches and cyber-attacs. The overall objective of this role is to ensure the execution of Information Security directives and activities in alignment with Citi's data security policy. Responsibilities: Design and implement a solution for performance measurements on effectiveness of controls and overall vulnerability assessment program Analyze trends on assets security health posture and report using visualization tools for program review with management and staeholders Analyze and report aggregated data from multiple data sources Develop data visualization moc-ups for monitoring program data trends and communicate using analytical tools Develop reports for tracing program effectiveness and update power point dec for weely , monthly and quarterly updates Develop, optimize and provide continuous support for reports and ad-hoc queries from end user Create dashboards with parameters and interactive drill down functionality Analyze trends on assets security health posture and report using visualization tools for program review with management and staeholders Excellent Analytical Ability - Understand the systems and data flow at a high level to evaluate if appropriate controls are in place for the standards Provide timely, accurate, and actionable reporting on application vulnerability activity, trends, service levels, and areas of concern to senior management Streamline and automate report creation and distribution for weely &amp; monthly reporting Wor with the Metrics reporting team to enhance and refine the metrics and ey performance indicators reported to senior management and external regulatory agencies Develop User acceptance test plans for testing changes to system enhancements that impact governance and compliance Document business requirements related to system enhancements and submit for reviews and approvals Perform data analysis from multiple systems and assess completeness of data for reporting Ensure data integrity and compliance by performing data audits and data validation Performs root cause analysis on metric trends and provide insight to governance team for appropriate refinements to rules Qualifications: At least 7+ years of strong data analysis and report development experience 7+ years of experience in information security or related technology experience required At least 7+ years experience with Business Intelligence Reporting tools lie Cognos, Tableau At least 7+ years experience with Databases lie Oracle, SQL Server, Microsoft Access Strong Business Intelligence Developer Sills Strong understanding of application development life cycle, CI/CD and DevOps concepts Excellent Excel data analysis and Access database sills Excellent SQL Sills Experience with issue resolution - ability to research, identify and communicate solutions Excellent documentation sills - Collect, summarize and synthesize information in an auditable format Excellent organization and multi-tasing sills Proven influencing and relationship management sills Education: Bachelors degree in information security, computer science, computer information systems or a related information technology discipline ------------------------------------------------- Grade :All Job Level - All Job FunctionsAll Job Level - All Job Functions - US ------------------------------------------------------ Time Type :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 HERE . To view the "EEO is the Law" poster CLIC HERE . To view the EEO is the Law Supplement CLIC HERE . To view the EEO Policy Statement CLIC HERE . To view the Pay Transparency Posting CLIC HERE .</t>
  </si>
  <si>
    <t>Please find the full job description below and reply with your updated resume if you are interested‚Ä¶
Position: SAP Data Analyst
Location: Irving, TX
Duration: Contract (1+ Year)
Rate: Open
Job Description:
It should be a SAP Data Analyst that understands how to find certain types of SAP data and how the data is used by the eCommerce parts business. Ideally, this candidate would have deep SAP BI BO Data Warehouse bacground with data analysis and report/dashboard creation experience with the source data from the SAP modules listed below. Here are the modules the SAP FC will need to have experience creating reports and dashboards, verifying data and running queries about OTC and 2-3 others below modules
o OTC (order to cash)*** most important/critical module experience bacground. OTC is the ERP module (includes submodules, order &amp; contract management (SD), inventory &amp; warehouse management (MM) and AR (order/invoice/cash)).
o PTP (procure to pay)
o EWM (extended warehouse (physical) management)
o EHS (Environment Health &amp; Safety) product safety, chemicals management, waste management, hazardous substances
o GTS (Global Trade Services - global transactions, ris management, compliance, customs processing...)
Requirements
Note: If interested please send your updated resume naveen.remumar@two95intl.com and include your salary requirement along with your contact details with a suitable time when we can reach you. If you now of anyone in your sphere of contacts, who would be a perfect match for this job then, we would appreciate if you can forward this posting to them with a copy to us.
We loo forward to hearing from you at the earliest!.</t>
  </si>
  <si>
    <t>LAWSON LANDMAR DATA EXTRACT ANALYST</t>
  </si>
  <si>
    <t>LAWSON LANDMAR DATA EXTRACT ANALYST Dallas, Texas, United States Healthcare IT Jun 12, 2020Post Date 20202128Requisition # Apply for JobShare this JobSign Up for Job Alerts CTG has an IMMEDIATE opportunity for a Lawson/Landmar Data Extract Analyst. This is a 3-6 month project, and can be done 100% remote. The position entails creating data extracts per specifications provided by a 3rd party vendor of the client. Primary responsibilities include: ‚Ä¢ Develop Lawson/Landmar data extracts according to technical specifications from 3rd party vendor ‚Ä¢ Conduct unit testing and participate in all testing efforts with 3rd party vendor ‚Ä¢ Responsible for delivering data extracts via a secure methodology ‚Ä¢ Contact and wor with client and 3rd party vendor, escalating when appropriate ‚Ä¢ Provide weely status reports and documentation of all wor deliverables ‚Ä¢ nowledge transfer and wor will be performed remotely. REQUIRED SILLS ‚Ä¢ In depth experience with Landmar version 11.0.23, GHR version 11.0.6 is preferred ‚Ä¢ Strong nowledge and experience with developing data extracts and providing files to external sources is required ‚Ä¢ Expert nowledge with woring with and extracting attachment files stored in Landmar. ‚Ä¢ Expert nowledge woring with Character Large Object (CLOB) files and converting to text files. Interested parties - please apply online, or email directly to:Theresa.greco@ctg.com. Please put LAWSON LANDMAR and req# 20202128 in the subject line. CTG (NASDAQ: CTG) has developed a reputation for responsiveness and reliability - traits that our clients say set us apart - since our founding in 1966. As one team, we create and deliver information and technology solutions that mae our clients more successful and cultivate a worplace that attracts and develops the best people. Our vision is to be an indispensable partner to our clients and the preferred career destination for information and technology experts. CTG has operations in North America, Western Europe, and India and regularly posts news and other important information online at www.ctg.com. Our culture is a direct result of the people who wor at CTG, the values we hold, and the actions we tae. In other words, our people are the culture. It's a living, breathing thing that is renewed every day through the ways we engage with each other, our clients, and our communities. Part of our mission is to cultivate a worplace that attracts and develops the best people, reflected by our recognition as a Great Place to Wor-certified company across many of our global operations. CTG will consider for employment all qualified applicants including those with criminal histories in a manner consistent with the requirements of all applicable local, state, and federal laws. CTG is an Equal Opportunity and Affirmative Action Employer. CTG will assure equal opportunity and consideration to all applicants and employees in recruitment, selection, placement, training, benefits, compensation, promotion, transfer, and release of individuals without regard to race, creed, religion, color, national origin, sex, sexual orientation, gender identity and gender expression, age, disability, marital or veteran status, citizenship status, or any other discriminatory factors as required by law. Our Affirmative Action program serves to promote occupational equality and diversity through good faith efforts. CTG is fully committed to promoting employment opportunities for members of protected classes. Additional Information * Job Function: Application Analysis * Education Level: Non-Degree Program (¬±14 years) * Wor Remote: Yes * Travel: No</t>
  </si>
  <si>
    <t>Posting Details
Posting Number S02257P
Position Title Business Analytics Analyst II (Data Concierge) (S02257P)
Department University Analytics
Location Arlington
Job Family Information Technology
Position Status Full-time
Wor Hours Standard
Wor Schedule
Monday-Friday; 8:00am-5:00pm.
Open to External and Internal
FLSA
Salary Salary is commensurate based on qualifications and relevant experience.
Duration Funding expected to continue
Pay Basis Monthly
Benefits Eligible Yes
Job Summary
Function as a business data analyst, SAS programmer and report developer. This position reports to University Analytics and is embedded within a campus department to provide data consultation, analysis, and new report development to meet departmental needs. Special emphasis on full data analysis and report creation, as well as providing executive summaries, visualizations of the analysis and understanding of the meanings within the data.
Essential Duties and Responsibilities
Consults with department users on their reporting needs, advises them on data availability and reporting formats available to help meet their objectives. Analyzes and validates data using SAS, R or other statistical analysis tools. Develops reports based on client needs. Provides executive summaries and data visualizations to quicly communicate meaning of analysis to department leadership. Contributes to Data Governance activities. Performs other duties as assigned.
Required Qualifications
Bachelor‚Äôs degree or higher in Computer Science, Information Systems, or related discipline. Five plus (5+) years in SQL programming or the equivalent experience. In-depth nowledge of data mining in SQL or No-SQL data environments. Experience developing in at least one (1) object-oriented programming language. Ability to wor well with people in all levels of the organization. Experience in a data analysis, data driven research and/or predictive analysis role is required. Ability to prepare and present reports and dashboards to diverse audiences is required. Displays attention to detail and accuracy. Strong MS Office sills (Word, Excel), SharePoint. Excellent organization, teamwor, problem-solving, and communication (verbal and written) sills. Ability to communicate and collaborate with people at all levels of the organization.
Preferred Qualifications
Master‚Äôs degree or higher in Information Systems. Ten plus (10+) years in programming-focused field in higher education where PeopleSoft Campus Solutions is the student information system using SAS data platforms for data analysis. Experience with SAS and predictive and /or statistical analytics. Experience providing executive summaries of data analysis as well as data story telling are both a plus.
Woring Conditions
Special Conditions for Eligibility
EEO Statement
UTA is an Equal Opportunity/Affirmative Action institution. Minorities, women, veterans and persons with disabilities are encouraged to apply. Additionally, the University prohibits discrimination in employment on the basis of sexual orientation. A criminal bacground chec will be conducted on finalists. The UTA is a tobacco free campus.
Number of Vacancies 1
Desired Start Date
Open Date
Review Start Date
Open Until Filled</t>
  </si>
  <si>
    <t>Job Description
Job Description
Radiant is seeing a Data Science Sr.Analyst in Dallas, Texas. Radiant Digital delivers technology consulting and business solutions for commercial and government clients.
Responsibility
+ Evaluate, recommend, and develop statistical and machine learning solutions for a diverse range of Credit Ris and Residual Value projects
+ Engineer innovative solutions alongside business groups to improve predictive accuracy, automate forecast delivery, and provide decision support across multiple levels of management
+ Design, develop, and refine predictive models integrated into new and existing operational solutions.
+ Wrangle data from internal and industry sources to develop, leverage, and enhance analysis and predictive modeling
+ Use the latest analytical tools to programmatically extract, clean, and analyze large, disparate, and disorderly data sets The following functions/accountabilities are essential for all jobs:
+ Wor collaboratively with team members
+ Meet regular performance expectations
+ Ability to maintain regular and predictable attendance to support team and business objectives.
+ Proficiency in various statistical techniques, such as: Logistic Regression, Time Series, Experimental Design, Generalized Linear Models, Mixed Modeling, Multivariate Statistics, Large-Scale Predictive Modeling, CHAID/decision trees, Neural Networs, Monte-Carlo, Survival Analysis, and/or Ensemble Models
+ Ability to apply lateral thining in engineering predictive models, analytical solutions, and ad hoc decision support to statisticians, data scientists, and business groups
Sills Set
+ Experience in developing and implementing predictive models Added bonus if you have
+ Baning, Consumer Data, Telecommunication, or industry experience
+ Hands on experience with analytical tools, such as: Python (Numpy/Pandas), sciit-learn, CART, Stata, TreeNet, and/or JMP What we'll bring During your interview process, our team can fill you in on all the details of our industry-leading benefits and career development opportunities
Education
+ Master's or PhD in Statistics, Economics, Computer Science or other quantitative degree, or an MBA + Hands on experience with analytical tools, such as: Python (Numpy/Pandas), sciit-learn, CART, Stata, TreeNet, and/or JMP + SAS and R experience
Company Description
Radiant Digital is committed to delivering innovative technology solutions. Our client-centric engagement model increases efficiency and effectiveness!</t>
  </si>
  <si>
    <t>Data Analyst -0517 Suv
Opening Date: May 30, 2017
Closing Date: June 12, 2017
Vastia Inc. sees Data Analysts in Irving, TX (&amp; other US locations as needed).
Responsible for developing, designing, and maintaining database dashboards through Access, Excel, and in concert with our third party vendor. Responsible for supporting regional sales teams with strategic maret intelligence to grow sales and maret share. Maintain and improve existing dashboards and files for analyzing and presenting data; Perform complex data analysis in support of ad-hoc and standing customer requests; Locate and define new process improvement opportunities; Resolve database related incidents as well as requests; Use independent judgement and discretion to mae sound decisions.
Requires a Bachelor's Degree in Business Administration, Information Management, Mathematics, Computer Science, Economics, or related field plus 1 year of experience in a related occupation. Also requires: 1 year of experience developing and maintaining complex database solutions. 1 year of experience using VBA in MS Access; 1 year of experience with ER Studio, Visio, and Access to include forms, reports, modules, and functions; 1 year of experience with Oracle, SQL Server; 1 year of experience with test driven design; 1 year of experience with at least one of the following reporting tools: Tableau, Microstrategy or Business Object. Domestic travel required as needed.
Must also have authority to wor permanently in the U.S. Applicants who are interested in this position may apply online at www.jobpostingtoday.com, Reference: # 54491.</t>
  </si>
  <si>
    <t>Networ Data Analyst</t>
  </si>
  <si>
    <t>Role: Networ Data Analyst
Location: Dallas, TX
Type: Contract
ey Responsibilities / Functions:
Visualization familiarity with Tableau, PowerBI and/or other similar tool.
Analyze large, complex, multi-dimensional data sets with a variety of analytic methods (math, statistics, machine learning, etc.) and software tools (e.g. scripting in Python, R)
Select model type, algorithms and features to optimize the accuracy of prediction/decision
Build, evaluate, and evolve machine learning models and advanced analytics as new data is available, interpretation accuracy is scored, and usage broaden and adapts
SQL database tools
Good understanding of Telecom Mobile and Wireless Data Networ architecture
Required Minimum Qualifications: (Education, Technical Sills/nowledge)
Bachelor¬¥s degree or equivalent experience required, candidates with Bachelor's degree in economics, statistics, engineering or computer science from a reputable institution will be a plus.
At least 7 years of experience in IT or Telecommunication
Experience in data science field
Proven experience with advanced analytic methods, from mathematics, statistical modeling to machine learning methods
Ability to absorb broad ideas and brea down into meaningful minimum value product deliveries
Coding: Python, R
Familiar with database technologies and query languages
Good understanding of Telecom Mobile and Wireless Data Networ architecture
Effective communication in English (written and verbal)</t>
  </si>
  <si>
    <t>Job Title Technical Data Analyst Accounting
Location: Irving TX
Position Type: Fulltime
Description:
We are looing for Technical Business Analyst-Data Analyst with Accounting Bacground.
Candidate needs to have strong SQL Reporting Development and ETL Experience.
Should be well versed with Basic and Advance Level SQL Coding sills.</t>
  </si>
  <si>
    <t>Description:
Performs data collection, analysis, validation and reporting. Designs, tests, and documents processes, SQL queries, and stored procedures. Extracts and analyzes data from various sources, including databases, manual files, and external websites. Responds to data inquiries from various groups within an organization. Creates and publishes regularly scheduled and ad hoc reports. Documents reporting requirements and processes and validates data components as required. Requires experience with relational databases and nowledge of query tools and/or statistical software.Strong analytical and organizational sills also essential. Years of Experience: 2 - 5. Experience: Relies on some experience to plan and accomplish tass. Leadership/Contributions: May lead junior resources. Reports to: Manager. Advanced Degree or Certifications?: Maybe.
Role Requirements:
PIM/Plumslice (1 Onsite 1 Offshore)
Strong experience in Data Migration, PIM and MDM experience. For onsite we need more experienced hands on candidate who can wor with other internal testers supporting this initiative.
End Date : 9th Sep
Sill Set Needed:
Strong in Data Integration and Bul Data Validation (Functional Performance)
Testing nowledge in End to End integration of Product Data and integrations
Experience in Plumslice or IBM PIM is strong plus.
Strong in SQL and PLSQL
Experience in testing integration layers lie ETL, XML Validations
Experience of Test Design, Test Planning, Test Execution, Defect Management and UAT support</t>
  </si>
  <si>
    <t>Job Title
Senior Enterprise Data Management Analyst
12-May-2020
Job Description
Molex is looing to add a Senior Enterprise Data Management Analyst to our growing Master Data Management team. This individual will be responsible for analyzing data across the enterprise, creating and executing standardization plans, defining data owners and woring with a large number of business and technical staeholders to remediate data issues. They will also be responsible for end to end analysis to identify the companies most critical data, identify gaps and patterns in the data and development of processes for remediation and monitoring of the data. This individual will be partnering with business functions to document data standards and business rules as well as development and deployment of a data dictionary.
This role is open to wor from home/remote candidates.
Responsibilities:
Analyze data for input into the MDM roadmap
Supports ey transformation programs for MDM, data alignment, data migration and data quality
Wors closely with business partners to define data standards and business rules
Assist in shaping and execution of the overall data management strategy
Creates and maintains Data Dictionary: Align definitions across business staeholders, is the application owner of metadata dictionary
Define and build data quality metrics/PI and implements master data quality dashboards
Coordinates with the Global Process Team, IT &amp; data stewardship teams to harmonize and simplify business processes
Establishes a continuous improvement process to drive clarity in data ownership and to systematically improve data quality
Propose and implement areas for automation and better data processing
Analyze and ensure master data compliance (GxP, GDPR, ITAR)
Define strategies and data requirements for implementing advanced analytics and data insights through statistical analysis and science
Analyze data and mae recommendations for enterprise standards and business rules
Understand, support and contribute to current Molex Total Quality Management (TQM), Six Sigma, International Standards Organization (ISO) and Environmental, and/or Health and Safety (EH&amp;S) Management Systems by following stated policies and procedures
Perform other related duties as assigned by management
Job Number
10681BR
Job Category
IT / Software Development
Position Qualifications
Required Experience:
5+ years demonstrated experience in MDM with large scale data
Experience implementing solutions using ETL tools
Demonstrated experience with master data management tools
Demonstrated data analysis experience
Experience woring with ERP data
Experience woring with data integration and data analysis tools
Experience reading and writing SQL
Preferred Experience:
7+ years demonstrated experience in MDM with large scale data and project management
Bachelor‚Äôs Degree
Experience with Tibco EBX
Experience with Informatica IDQ
Experience with Talend
Experience with SAP
Country
USA
Location
Dallas, TX 75207
Equal Opportunity Employer
Except where prohibited by state law, all offers of employment are conditioned upon successfully passing a drug test.
This employer uses E-Verify. Please visit the following website for additional information: E-Verify</t>
  </si>
  <si>
    <t>About Net2Source, Inc.
Net2Source Inc. is one of the fastest growing Global Worforce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lie Technology, Baning,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Data Quality Analyst
100% REMOTE
6 Months contract to hire
Top Sills
3 years' experience with Big Data Technologies (HDFS, Sqoop, Hive, Spar, Pig, YARN. etc.)
True analysts that understand data quality and metadata management
Building data quality ingestion framewor and pipelines from scratch
Experience coding rules for Data Quality
Metadata Framewor Creation
Cloud environment (AWS, Google Cloud, Azure, Etc.)
Experience on an innovative Data team, forward mindset into data
Experience with Owl Analytics (preferred) or any other Enterprise Data Quality Platform (IDQ, Trillium, etc.)
Healthcare experience preferred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With Regards,
Maninder aur
Net2Source Inc.
Global HQ Address 7250 Dallas Pwy, Suite 825 Plano, Texas 75024
Office: (201) 340-8700 x 408 | Cell: 201-479-1137| Fax: (201) 221-8131| Email: mani@net2source.com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</si>
  <si>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Title: Data Analyst
Start Date: asap
Duration: 6 months Contract to hire (will definitely convert to fulltime after contract )
City, State &amp; Zip Code: Remote /Travel during Contract &amp; then move to Everett, WA upon conversion to fulltime
Travel to Dallas PA or Ft Wayne IN during the contract (if it is allowed due to COVID 19 and eventually they are looing move to Everett, WA upon conversion to Full-time.
We are seeing a Junior level Data Systems Analyst with SQL expertise for a contract-to-hire opportunity.
Top Sills
2-3 years of experience
Hands-on SQL experience -writing scripts and queries
Data entry into the Master data systems.
Worings systems and users
Has direct responsibility to the systems Menus, Access Control, Users, Peripherals, Security and Database entry/integrity.
Qualifications
Required experience ‚Äì Minimum 3 years‚Äô experience or equivalent in IT administration
Familiarity with a broad range of IT technologies and Software Solutions. i.e. Service Des and Enterprise Resource Planning (ERP) Software Platforms.
Familiarity with 3rd party cloud environments
Ability to thrive in a highly fast-paced, team-based organization
Strong attention to detail and documentation with ability to analyze information and develop a comprehensive wor plan
Demonstrated problem solving, conflict resolution, time management, organizational and priority setting sills
Provides leadership by exhibiting influence and expertise
Ability to lead and wor in remote team across time zones.
Some travel to attend Training, business-related meetings &amp; conferences
Occasional weeend wor if projects or assignments necessitate activity when worers are out of the office and may have to wor off-hours if there are critical problems requiring IT intervention
Experience with Microsoft Office365 (Preferred)
nowledge of any of the application functions (Payroll, HR, AP, Supply Chain, Billing, Inventory, Financials, property management, fleet management) (required)
nowledge of SQL commands and functions: 3 - 5 years (Preferred)
Additional Information
This 6 months CTH role.
2 round of phone interview.</t>
  </si>
  <si>
    <t>As a Senior Data Analyst at the full performance level assigned to the Master Planning Division, the contractor supports a full range of analytical and evaluative wor at the maximum level of complexity in support of the Division's overall functional management/program analysis and planning activities for real property maintenance, repairs, and upgrades, including minor improvements, special maintenance and repairs, major system replacement and security, and life/safety and other improvements; the justification of capital and major non-capital projects; and the planning and support of the development of the Bureau's master plans. In furtherance of these responsibilities, the contractor, under the continuing mentorship of higher-graded analysts and the supervision of the Division Chief, performs tass and assignments that typically include, but are not necessarily limited to, the following:Provides expert analytical and evaluative support to all levels of senior management on a full range of capital and non-capital facility planning and policy development activities;* Assists senior management in determining which overseas posts require Facility Planning Studies, Functional Space Requirements Programs, and Special Planning Studies, decisions on which support the development of Long-Range Planning, through data analytics;* Gathers/analyzes a comprehensive list of all on-going or planned real estate acquisition or disposal projects at a Post and assesses prioritization required for acquisition strategies;* Assists with developing reproducible visualization graphics that clearly and adequately illustrate data analyses associated with each initiative or project, including highlighting any significant or noteworthy trends, or other nowledge that could be gleaned from the analyses. The raw data should be able to graphically be illustrated through excel, PowerBi, Sharepoint systems and other related data graphics platforms. This output should be readily available when requested for use by senior staff or Core Project Teams;v Organizes, classifies, and structures the data by maintaining and updating strategy included in the Master Reference Data (MRD). Contractor will wor with appropriate systems stewards within business owners with an administrator role in order to support the development and implementation of successful cross-office processes;* Supports data integration efforts being led by allied staeholders in the deployment of Opentext and TRIRIGA. The Contractor will wor with other staeholders to define business processes and recommend procedures which allow for future content to be structured and organized to fit existing structure. Contractor will validate existing content to ensure data integrity in order to provide for accurate, scalable, performance optimized, and numerically stable analysis;* Analyzes current and historic data including, but not limited to, photos, videos, CAD drawings, Revit models, SetchUp models, ML &amp; MZ files, PDFs, 3D PDFs, Word documents, PowerPoint documents, Excel documents, emails, cables, memos, meeting notes, agendas, schedules, and Microsoft Project files; Geospatial analysis (GIS) and management of relational databases, digital maps, data from global position systems, and remotely sensed imagery to organize, display, and analyze spatial data related to, but not limited to, the environment, business, planning, security, and infrastructure;* Assists with creating worflows that support decision maing. These may include, but are not limited to, anomaly detection, pattern recognition, predictive analytics, and other support services to assist senior management and individual project Core Project Teams;* Performs other related tass as assigned;* Establishes and maintains effective wor relationships at various levels within the Office; and* Demonstrates interpersonal sills in presenting analysis recommendations.NOWLEDGE/SILLS:* Must be a U.S. citizen* Bachelor's Degree from an accredited institution* Ten years of applicable experience* Baccalaureate or higher degree in Information Technology, Statistics, Data Analysis, Geographic Information Systems (GIS) [or in a related field that included 60 semester hours of course wor in Information Technology, Statistics, Data Analysis, Geographic Information Systems (GIS) or related disciplines of which at least (1) and 30 semester hours were in data visualization]* Ability to analyze and develop planning, real estate, design, and engineering criteria that may enable to solve problems not readily treatable by currently accepted methods.* Experience in data modeling, object oriented paradigm, data modeling tools, ontologies, and data performance* Experience and proficiency with statistical analysis methods and related statistical analysis software (i.e.- R, SPSS, MatLab)* Highly developed oral, graphic, and written communications sills in order to confer with and advise employees, other contractors, and officials throughout Bureau on assigned projects; articulate and defend recommendations and decisions in a professional manner; produce coherent, well-crafted, and technically accurate reports, policy recommendations, guidelines, and instructions* nowledge of the sequence and timing of program events and milestones, and methods of evaluating the value of program accomplishments* Mastery of ESRI ArcGIS, ArcSDE, and related open source GIS solutions. Broad professional nowledge of Federal geospatial data standards and use of relational databases for managing and processing data* Ability to use computer systems, software, databases, and update implementation plans* nowledge of a range of engineering, geography, physical sciences, and mathematical and statistical sciences. For example, architecture, civil structural, mechanical, electrical, and environmental engineering, computer engineering, hydrology, natural resource management, geology, geophysics, topographical sciences, cartography, land surveying, calculus, statistics, and algebra* Experience with process mapping and worflow visualization tools such as Visio* Security Clearance: Must be a U.S. citizen and possess or be able to obtain/maintain a SECRET clearance.NOTE: These statements are intended to describe the general nature and level of wor involved for this job. It is not an exhaustive list of all responsibilities, duties, and sills required of this job. The ALL NATIVE GROUP companies offer a rewarding career experience. In addition to dynamic career opportunities, we provide competitive salaries, excellent benefits, retirement funding, as well as ongoing training and professional development. We are committed to providing the best possible climate for maximum development and goal achievement for all our employees. As subsidiaries of a Native-owned corporation with offices around the world, ALL NATIVE GROUP companies are proud to promote an inclusive and diverse worplace and respect the cultural traditions in the communities where we operate. The ALL NATIVE GROUP companies are an equal opportunity employer. All applicants are considered without regard to age, sex, race, national origin, religion, marital status or physical disability. However, preference may be extended to persons of Indian descent in accordance with applicable laws. EOE/M/F/Vet/Disabled/Sexual Orientation/Gender Identity/Drug Free Employer SBA 8(a), SDB Certified, HubZone, Buy Indian Certified Native American Tribally-owned companyOther details* Pay Type Salary* Arlington, VA, USA</t>
  </si>
  <si>
    <t>Advanced nowledge of technical environments (Aircraft Maintenance, Logistics, Supply Chain, etc)
Advanced nowledge of software development methodologies.
Excellent partnering, and strong communication and negotiation sills in woring with various Teams and/or external partners.
Able to analyze large, complex, or vague Business or technical problems, articulating the problem or root cause, and translating the analysis into viable solution recommendations.
Able to wor effectively in a strong Customer service / team oriented environment.
Able to research, create, and document requirements, processes, and technical specifications.
Ability to manage and prioritize multiple and widely varied wor streams / tass.
Able to tae on multiple assignments, whether administrative or project related, while maintaining a successful level of completion in all responsible wor. Able to mentor others to do the same.
Able to develop, present and effectively communicate ideas and strategies to a variety of audiences.
Able to teach and mentor others concerning technical and business subjects.
Preferred 5+ years wor experience as an Analyst or equivalent position required.
Experience woring on an Application/Production support team
Experience supporting Account Software, Finance, Enterprise Management, SAP, etc applications.
Experience using Service Now, Confluence, Jira, and/or Git, preferred.
Lean Six Sigma experience desired.
Aviation experience is a huge plus</t>
  </si>
  <si>
    <t>People changing the way brands connect with consumers - one experience at a time.
Delivering experiences rooted in emotion, and inspiring people to become the voice of a brand has made Mosaic one of the fastest growing sales and mareting agencies in North America. We are a destination to tell stories, and pave new paths to connect brands with consumers through experiential, retail, &amp; digital interactions.
The Geographic Information Systems Analyst is a member of the GIS team that creates, analyzes, manages and maintains geographic, business insight for the Mosaic organization. ey to the function of this role is baseline nowledge of GIS systems, programs, and processes along with strong business analysis, planning, and communication sills.
Qualifications:
Bachelor‚Äôs Degree Preferred
Create maps, reports, and analysis using GIS software for client teams
Meet with client teams to define data needs, project requirements, output, budget, and timeline
Collaborate with the GIS team to create solutions to business problems
Ability to use GIS tools, models, programming and worflows to analyze spatial relationships and streamline processes
Operate and maintain GIS software and hardware including destops, servers, and cloud services
Compile geographic and business data from various sources including field data, sales, demographics, road networs, and marets
Other duties as assigned.
3 years‚Äô experience woring as a GIS Analyst OR a degree in GIS Geography, Urban Planning, Statistics, Computer Science, Business, Political Science, or Economics
1 year previous supervisory or management experience preferred
Experience / proficient in Microsoft Office ‚Äì Specifically Excel and Power Point
Geographic Analysis ‚Äì nowledge of various spatial techniques to analyze the location and distribution of stores, people, and land areas and how they relate to each other.
Communication, Written, Oral, and Cartographic - The ability to convey GIS/spatial information to non-GIS/technical people
Analytical Sills - The ability to solve problems using the GIS suite of tools.
Mathematics - Using mathematics to solve problems
Information Gathering - nowing how to find information and identify essential information, and validate the information
Computer Science - Using and developing computer programs to solve problems.
Systems Evaluation - Looing at many indicators of system performance, taing into account their accuracy.
Why Mosaic?
Consistently voted one of the best places to wor, Mosaic North America gives you the opportunity to wor with the world‚Äôs most beloved brands that you now and use every day. Every employee is given the eys to charter new ground as they collectively live in the moment of building experiences together. We are a cast of diverse, yet lie-minded individuals and we believe in taing riss, creating shared experiences not just for our clients, but for each other to guarantee we‚Äôre maing the next chapter of everyone‚Äôs story the most memorable one yet.
DISCLAIMER:
Acosta/Mosaic North America is an Equal Opportunity Employer
The above statements are intended to describe the general nature and level of wor being performed by people assigned to this classification. They are not intended to be construed as an exhaustive list of all responsibilities, duties, and sills required of personnel so classified. Mosaic reserves the right to modify all or part of any job descriptions at its discretion in order to meet and or exceed the needs of the business.
We are committed to providing accommodations for persons with disabilities. If you require accommodation, we will wor with you to meet your needs, to the extent required by law.</t>
  </si>
  <si>
    <t>Must Have Sills: Hadoop, Hive, Spar, afa, Storm
Desired Sills: Experience woring with GDPR or CCPA implementation or compliance related programs.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worforce across all levels in the company.</t>
  </si>
  <si>
    <t>About Net2Source, Inc.
Net2Source Inc. is one of the fastest growing Global Worforce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lie Technology, Baning,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Jr. Data Warehouse Systems Analyst
Richardson, TX
3-6 Months contract to hire
TOP SILLS
Data Warehouse/ETL experience with Informatica or Abinitio (preferred) or other ETL platforms/tools
Exposure to Big Data technologies, ideally in an HDFS environment
Teradata Data Warehouse experience is preferred
Written/verbal communication sills
Ability/willingness to learn new sills
Required Qualifications
1-3+ years' experience in Data Warehousing.
1-3+ years of hands on ETL (e.g., Informatica/DataStage) experience
1-3+ years of Teradata experience or related Appliance
1-3+ years' experience woring in a cross-functional environment
Strong wor ethic evening and weeend hours may be required.
Excellent oral and written communications sills; ability to interact effectively with all levels within the organization
Woring nowledge of SDLC methodology
Excellent analytical and problem solving sills
Ability to interact and wor effectively with technical &amp; non-technical levels within the organization
Ability to drive clarity of purpose and goals during release and planning activities
Excellent organizational sills including ability to prioritize tass efficiently with high level of attention to detail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With Regards,
Maninder aur
Net2Source Inc.
Global HQ Address 7250 Dallas Pwy, Suite 825 Plano, Texas 75024
Office: (201) 340-8700 x 408 | Cell: 201-479-1137| Fax: (201) 221-8131| Email: mani@net2source.com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</si>
  <si>
    <t>Job Description
Principal Accountability
Reporting to the Manager of Data Analytics, the Data Analyst is responsible for woring with internal and external clients to design, develop, implement, and manage data ingestion and management worflows. The Data Analyst will always be looing for opportunities to standardize, automate, and deliver more expedient implementation of supply chain services.
Wors to understand corporate, external, and host hospital database sources (e.g. Medhost, Evident) and leverage gained understanding to provide deeper data utilization and development of new CHC analytic tools, while providing data flow diagrams and documentation of analysis tools, database structures, stored procedures, and data definitions.
Wors in direct contact with CHC corporate and facility end users, as well as with information analysis and data mining system vendors to ensure information stored in analytical systems is available timely, structured as appropriate, understandable, and accurate.
Demonstrates expertise in a variety of generally accepted concepts, practices, and procedures, including cloud SQL and cloud ETL technologies.
Strong written and verbal communications sills are required as this person will interact with both internal and external clients and must be able to translate complex technical concepts into easy to understand terms.
Education
Bachelor's degree or the equivalent education, certifications and related database analysis or management experience.
Responsibilities
Responsible for supporting wor environment focused on customer service, service management, and process improvement
Develops and manages data collection and measurement tools and processes
Interacts with internal and external clients to implement manageable data ETL processes
Develops strong understanding of client and corporate database structures, leveraging nowledge to standardize implementation of CHC tools
Supports development of new analytic tools; documenting process, structure, data elements
Plans and manages ETL process updates by maintaining, evaluating, and improving a transaction processing documentation and models
Monitors process performance using established metrics, evaluating and resolving processing and programming problems timely
Secures database by preparing and maintaining access control policies and procedures and implementing bacup and disaster recovery procedures
Continually updates job nowledge by participating in educational opportunities, reading professional publications, maintaining personal networs and participating in professional organizations
Provides input to IT and supply chain strategic planning processes
Ability to travel
Sills and nowledge
Excellent interpersonal, communication, and analytical sills
The ability to interface effectively with internal and external clients
Ability to utilize Google Apps, Google Cloud Platform, and other database and analytical tools
Experience developing and managing data management processes
Experience resolving problems with positive outcomes
Experience prioritizing multiple activities and objectives in a rapidly changing environment, while delivering exceptional client service
Ability to communicate and relate well with others
Communicates openly, respectfully, and timely Shares information appropriately eeps others well informed Encourages others to share contrary views Responds in a timely manner to messages/requests Expresses self well in writing
Ability to clearly communicate technical terms and applications to non-technical clients
Ability to listen and document the concerns, wants, and needs of clients
Possess a strong customer and service to others orientation
Requires independent analysis, communication and problem solving sills
Experience
3+ years of Database Management experience
3+ years leveraging SQL, ETL processes, and related technologies to develop analytical solutions
Experience with Google technologies including Cloud Dataflow, Dataproc, Pub/Sub, and Data Fusion a plus
Experience with business process management tools a plus
Data Maintenance, Decision Maing, Problem Solving, Process Improvement, Requirements Analysis, Attention to Detail, Database Security, Developing Standards, Database Performance Tuning, Operating Systems</t>
  </si>
  <si>
    <t>QA Automation Analyst with Big data technology
Client: Blue Cross Blue Sheild.
Location: Richardson, TX
F2F interview: Sometimes yes
Preferred to be local
7 months to 2 years extendable contract
Developer + QA Sill sets &lt;b&gt;Design Automated testing framewor
Develop Reusable process and automation framewors
Research emerging technologies, tools and platforms to ascertain when, how they should be used.
Walthrough Automation Test Plan
Suggest automation solutions from tooling and implementation perspective
Develop automated regression suites.
Develop automated test scripts
Develop automates tests using Ruby Cucumber or other tools.
REQUIRED: &lt;b&gt;Java/Python Development, SQL Development, Ruby Cucumber or other tools.
Hands on experience in developing modules in Pig, Unix Shell, Python/Java, Hive, Required sills: Strong SQL, teradata, ETL testing sills, Bigdata
ALM, JIRA, QA methodologies, agile / scrum, QTest</t>
  </si>
  <si>
    <t>Advanced nowledge of technical environments (Web development, e-commerce, Service Now)
Advanced nowledge of software development methodologies.
Excellent partnering, and strong communication and negotiation sills in woring with various Teams and/or external partners.
Able to analyze large, complex, or vague Business or technical problems, articulating the problem or root cause, and translating the analysis into viable solution recommendations.
Able to wor effectively in a strong Customer service / team oriented environment.
Able to research, create, and document requirements, processes, and technical specifications.
Ability to manage and prioritize multiple and widely varied wor streams / tass.
Able to tae on multiple assignments, whether administrative or project related, while maintaining a successful level of completion in all responsible wor. Able to mentor others to do the same.
Able to develop, present and effectively communicate ideas and strategies to a variety of audiences.
Able to teach and mentor others concerning technical and business subjects.
Preferred 5+ years wor experience as an Analyst or equivalent position required.
Experience woring on an Application/Production support team
Experience supporting Web development, e-commerce, etc teams.
Experience using Service Now, Confluence, Jira, and/or Git, preferred.
Lean Six Sigma experience desired.
Aviation experience is a huge plus</t>
  </si>
  <si>
    <t>Welcome to Mill Cree! We‚Äôre glad you‚Äôre here! At Mill Cree Residential, we believe that every associate is imperative to the success of our organization. We believe in embracing our core values and in the power of People, Places and Relationships.
The Senior Data Analyst position for Mill Cree‚Äôs Property Operations division will be responsible for gathering and analysis of consumer behavioral data, mareting data and financial data, which drives the financial and operational performance of communities. This position will be responsible for analyzing and reporting data to internal customers including but not limited to development and acquisition teams, property operations teams, and the Mill Cree executive team. The ideal candidate will have a bacground in predictive analysis, strong technical sills as well as excellent written and verbal communicatIon sills. This ey role will report to the Chief Operations Officer and support multiple departments.
Essential Functions/Responsibilities
Wor with a variety of internal and external data sources to extract data from massive data sets.
Utilize data visualization tools.
Gather and analyze financial, maret and other data to evaluate overall mareting performance of the assigned portfolio and compare to established budgets, reforecasts, and underwritten targets.
Prepare summaries, reports, recommendations, and other interpretive reports to support business decisions.
Provide analytical and modeling support; perform various ad hoc analyses as requested.
Support the development and implementation of new applications, technology, programs and other innovative business practices that drive increased revenue, efficiencies, productivity and overall process improvements, and ensures the continued success of these efforts.
Become expert in consumer behavioral analytics, interpret results and provide detailed, actionable steps to drive our campaigns and financial performance of development, acquisition, lease-up and stabilized communities.
Organizational Responsibilities:
Participates in Company-provided training, such as fair housing, non-discrimination, and harassment prevention.
Complies with all Company National Standards, applicable health and safety rules and regulations, as well as applicable local, state, and federal laws.
Education and/or Experience
Bachelor‚Äôs degree or equivalent is required for this position.
Minimum 2 years‚Äô experience in management, finance/investment and the multi-family real estate industry is required, with a proven trac record of strong leadership ability
About the Benefits of joining the Mill Cree Team
Competitive compensation
Comprehensive medical, dental and vision
Employer sponsored short and long term disability, Life and ADD insurance
401
Paid time off benefits: Vacation, Sic, Holidays
Mill Cree is an Equal Opportunity Employer
Are you ready to contribute to the success of Mill Cree Residential? If so, apply today and become part of an organization that believes in uncompromising integrity, celebrating successes, continuous improvement, and woring hard, smart and together!</t>
  </si>
  <si>
    <t>Mill Cree Residential Trust
4.3</t>
  </si>
  <si>
    <t>Job Description:
At EmployBridge, we are seeing a Senior Data Analyst to support the design, development, integration and implementation of an analytic environment. Your talents, perspectives, and efforts will contribute directly to the production of valuable intelligence to facilitate positive change across the company. This position is for people who looing for exciting, fast-paced, and dynamically evolving data and analytics field, including data warehousing, reporting/dashboarding, machine learning and emerging technologies. Senior Data Analysts are obsessed with getting their hands on data from across the enterprise and providing intuitive analysis and visualizations that will be used to solve business problems by enabling data-driven decision-maing. This role wors both independently and with a dedicated team.
Responsibilities:
Drive an understanding and adherence to the principles of data quality management including metadata, lineage, and business definitions
Wor collaboratively with appropriate teams to manage security and data access governance
Build well-managed data solutions, tools, and capabilities to enable self-service framewors for data consumers
Partner with the business to translate the business needs to design and develop tools, techniques, metrics, and dashboards for insights and data visualization
Understand, facilitate, and influence data domain processes.
Recommend improvements to data architectures to maximize business capabilities
Partner with Data Engineering to create dimensional models for data warehousing and provide data for dashboards and reporting
Wor collaboratively with others within and outside of his or her function to achieve goals, improve processes, and optimize system design
Curate a large body of reports in internal reporting application, designing new SQL queries per business requirements and updating existing reports
Collaborate with staeholders such as business leaders, project leads to gather data requirements and deliver projects on time
Very strong in SQL, writing complex queries for reporting and maintaining database objects
Experience in Python, R or other scripting languages
Advanced nowledge of data architecture patterns for data warehousing, and familiarity with data modeling for applications
Leverage Data Mining techniques to find ey business insights
Collaborate with Product Managers to explore new product ideas or enhancements
Build reporting to measure progress in ey initiatives
Have team first mentality by demonstrating personal commitment to the team by being cooperative, collaborative, and flexible
Qualifications, Education and Experience:
Bachelor of Science in Computer Science or technical equivalent; Master‚Äôs preferred
nowledge of industry leading data management practices
Basic nowledge of cloud platforms such as Azure, AWS
4+ years using modern BI tools (Power BI, Tableau, Qli, MicroStrategy)
Experience with ETL/ELT tools (Informatica, Talend)
Experience with modern, various databases&amp; data store tools (Oracle, Microsoft SQL Server, DB2, Redshift, RDS, DocumentDB, S3)
Experience with database administration and data warehousing
Experience with leveraging data governance framewors and establishing methodologies
Experience in related data applications and tools such as SAS, Informatica
High degree of initiative and capacity to lead multiple priorities of significant scope in a fast-paced environment
nowledge of data architecture and technology solutions
Job Sills:
Proficient in SQL, Oracle, and/or Microsoft SQL Server
Familiar with UNIX/LINUX shell scripting
Strong sills with DAX and MDX in support of business solutions
Hands-on experience with leading analytic tools and methods
Experience in developing data pipelines and familiar with Cloud technologies
Experience and familiarity with statistical techniques and models
Strong experience with data modeling, data lineage, data warehousing and data marts
Proficient personal organization, productivity, and time management sills
Demonstrable confidence and enthusiasm about technology, innovation and problem solving
Strong team player and mindset
Desire to acquire and share new nowledge, sills, and abilities
Who are we?
At EmployBridge, we are America's Worforce Specialists. We're the largest light industrial staffing company in the United States and a preeminent resource for professional staffing. We offer local expertise and service through our nearly 600 branches and provide a full range of employment solutions to companies nationwide!
EmployBridge/Select Staffing is an equal opportunity employer. We evaluate qualified applicants without regard to race, color, religion, sex, sexual orientation, gender identity, national origin, disability, veteran status, and other legally protected characteristics.</t>
  </si>
  <si>
    <t xml:space="preserve">44-78 </t>
  </si>
  <si>
    <t>Come join one of the largest transportation organizations in all of North America!
First Group America is currently hiring for a Senior Data Quality Analyst. This position will assist the Ris/Insurance Department in managing the various information systems and databases. This position will also prepare customized data analysis using different statistical methodology and tools to assess data quality and claims administration best practices, to identify cost reduction opportunities.
This is a great opportunity to enhance your sill set, grow and contribute with a dynamic company.
Job Responsibilities:
Prepares standard weely, monthly, quarterly, bi-annual, and annual reports for all levels of management including senior management. Includes ad hoc reporting when required.
Assists in manage, maintain and monitor the quality of the data integrity into Ris Management‚Äôs Ris Management Information System (RMIS).
Assist (RMIS) administrating new users, set user privileges for data entry, setting reserves, printing checs etc..
eeps daily contact with managers within the Ris department, claim technicians, and Accounting/Finance/Legal Department for operational purposes.
Assist Develop and updating appropriate models to perform robust data analytics to understand the meaning of the data and recommend solutions for continuous improvement for both pre-loss and post-loss claims management.
Production of various ey Performance Indicators to trac vendor performance and ensure quality claims administration best practices
Assists the Department in the preparation of the Corporate Insurance Program Annual Renewal.
Automate various reports using existing reporting tools
Assists other departments with ad hoc reporting or statistical analysis
Participate in the planning, specification, development and implementation of new ris systems and enhancements to existing systems.
Minimum Requirements:
Bachelors degree or equivalent wor experience is required
2+ years of experience
Ris insurance, financial, actuarial analysis or relative field is a plus
Advanced nowledge of SQL and MS Excel are required
MS Office Application including - Access, Power Point and Word
Experience with reporting and data visualization tools lie Cognos, Tableau, Power BI
Strong oral, writing and presentation sills needed
Strong analytical/problem solving sills
Experience and nowledge of R and Python is preferred
Apply/submit a resume today, for an exciting and challenging position within the First Family!
We are an Equal Opportunity Employer
FirstGroup is an equal opportunity employer. All qualified applicants will receive consideration for employment without regard to race, color, religion, sex, sexual orientation, gender identity, national origin, disability or veteran status</t>
  </si>
  <si>
    <t>Aberdeen, United ingdom</t>
  </si>
  <si>
    <t>ArcBest is a logistics company with creative problem solvers who deliver integrated solutions for complex supply chain challenges.
Wanting to join the ArcBest family? In our search for top talent, we are looing for those that will further enable us to deliver on our vision and fully support our values-driven culture.
Currently, we are looing for a Lead Data Analyst to join the ArcBest team. The Lead Data Analyst serves as an internal analytics consultant leading projects to translate data into valuable strategic and tactical insights that drive results for ArcBest Customer Solutions. This position is a results-oriented, self-starter that wors with departments across Customer Solutions to create dashboards, ey performance indicators, and other data driven solutions.
Your contribution may include:
Develop business nowledge to effectively anticipate and define opportunities for data analytics.
Partner with product owners, analysts, and managers within Customer Solutions to translate business insights into solutions.
Find opportunities for growth and efficiency within Customer Solutions.
Collaborate with business partners to identify and prioritize analytics opportunities.
Create dashboards and reports for Customer Solutions to support business.
Present data insights and recommendations to ey staeholders.
Perform ad-hoc reporting and analysis.
Other duties and projects, as assigned.
As a Lead Data Analyst, you will be a member of the ArcBest Customer Solutions: Process Improvement Team. Your hours will be Monday through Friday, 8:00am to 5:00pm, with irregular hours that may occur depending on wor load.
Ready to apply? Before doing so, please mae sure you meet the minimum requirements:
Education: Master's degree in Computer Science, Engineering, Mathematics, Business or other related field, preferred.
Experience: Minimum, two years' experience in a data analytics role. Minimum, one year experience in the logistics industry. Minimum, one year experience in a role leading projects.
Computer Sills: Proficient in Microsoft Office Suite, SQL, VBA, Tableau and Cognos.
If you require accommodation in the application process, please contact [1] arcbhr@arcb.com or call us at (479) 785-8963. An Equal Opportunity Employer including Vet/Disability.
References
Visible lins
mailto:arcbhr@arcb.com"
An Equal Opportunity Employer M/F/Vet/Disability</t>
  </si>
  <si>
    <t>Advanced nowledge of technical environments (Reservation System, Saber, Amadeus, etc)
Advanced nowledge of software development methodologies.
Excellent partnering, and strong communication and negotiation sills in woring with various Teams and/or external partners.
Able to analyze large, complex, or vague Business or technical problems, articulating the problem or root cause, and translating the analysis into viable solution recommendations.
Able to wor effectively in a strong Customer service / team oriented environment.
Able to research, create, and document requirements, processes, and technical specifications.
Ability to manage and prioritize multiple and widely varied wor streams / tass.
Able to tae on multiple assignments, whether administrative or project related, while maintaining a successful level of completion in all responsible wor. Able to mentor others to do the same.
Able to develop, present and effectively communicate ideas and strategies to a variety of audiences.
Able to teach and mentor others concerning technical and business subjects.
Preferred 5+ years wor experience as an Analyst or equivalent position required.
Experience woring on an Application/Production support team
Experience supporting Reservation System such as Saber, Amadeus, etc applications
Experience using Service Now, Confluence, Jira, and/or Git, preferred.
Lean Six Sigma experience desired.
Aviation experience is a huge plus</t>
  </si>
  <si>
    <t>RESPONSIBILITIES force has a client in search of a Data Analyst - Senior in Plano, TX. Daily Responsibilities Wor as liaison between Solution Architects, Tech leadsDevelopers and business POCs, gather and document requirements on wii Data analysisreverse engineering REQUIREMENTS Top three sills in the order of importance Detail oriented databusiness analyst 10+ years Communication sills (nows technical and business terms and can translate between business and IT) 10+ years Data Warehouse Concepts 10+ years Nice to have Data modeling Data architecture Financial business domain nowledge Three top technology tools that this resource must have nowledge using SQL and development on main database platforms (Oracle, DB2, SQL Server, Hive) and nice to have (Netezza, Snowflae) ETL tools (Informatica, Datastage, Spar, etc.) Big Data tools - Hadoop, AWS S3 Nice to have TableauBusiness objects SAS 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</si>
  <si>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Senior Data Ris Analyst</t>
  </si>
  <si>
    <t>Job Description
Sills
¬∑ Data Analysis and Profiling
¬∑ SAS/SQL
¬∑ Tableau
¬∑ Process/Technical Documentation Expertise
Day to Day Responsibilities
¬∑ Testing
¬∑ Validation
¬∑ Deep Dive Data Analysis
Description
¬∑ Partners with ey staeholders in the business to identify, assess, aggregate and document riss and controls, including riss associated with new or modified products, services, distribution channels, regulations and third party operations. May present findings to various levels of leadership. Communicates results of ris assessments to governance committees, business process owners and various levels of leadership.
¬∑ Implements new ris policies, practices, appetites and solutions to ensure holistic understanding and management of riss according to industry best practice. Enhances strategies, tools, and methodologies to measure, monitor, and report riss.
¬∑ Applies advanced nowledge to utilize or produce analytical material for discussions with cross-functional teams to understand business objectives and influence solution strategies.
¬∑ Serves as ey contributor in cross-functional teams to identify, assess, aggregate and mitigate current and emerging ris events.
¬∑ Effectively contributes to projects that impact the organization.
¬∑ Formulates stress test plans for a line of business or the enterprise including the evaluation of results and framing of contingency plans in partnership with ey business staeholders.
Company Description
Who We Are:
Peyton Resource Group (PRG) has a 17-year trac record of delivering real results for our clients. With offices in Dallas, San Antonio and Austin, PRG is an innovative industry leader utilizing the latest technology to drastically reduce the time-to-hire problem plaguing most companies today.
What We Do: We innovate. We understand. We collaborate. We move forward. We get IT done.
How We Do It:
We partner with world-class organizations that offer exciting career paths to their employees.
We cultivate relationships with the best and brightest talent in the maretplace.
We leverage technology in a way that is helping to redefine the staffing industry.
Our Results: We solve today's critical staffing challenges, while delivering best-of-class professionals to our clients.</t>
  </si>
  <si>
    <t>HReed &amp; Company manages the search and recruiting process
providing companies the ability and confidence to choose the best
employees, while freeing managers to focus on their
responsibilities. Honesty, ethics and integrity guide our
decisions and behaviors; respecting the worth of every
individual.
The Data Operations Analyst will assist the Systems Manager in
monitoring and supporting the operations of the Bac Office
System to ensure on time and accurate billing, accurate
reconciliation of all revenue and accurate reporting of revenue.
Responsibilities:
Monitor transaction generation, data transmission and data
validation of transactions and accurate and timely image review
by the Bac Office System.
Participate with system integration, test execution and user
acceptance test execution.
Review comment and update test plans to support business.
Review test plans and test evidence documents and ensure that
test results adheres to business processes.
Oversee system enhancements and software releases, ensuring
compliance with business requirements.
Oversee functional end-to end testing
Review and evaluate all of the central system test plans and test
cases to ensure compliance to all operation, technical and
performance requirements and identify operations shortcomings and
non-compliance items and usability.
Monitor and support accurate and timely transaction processing
and submission of transactions for billing.
Interact with various departments to ensure a smooth and
efficient integration and operations.
Support day to day operational activities, reporting revenue
transactions, and PI indicators.
Wor with the relevant business group to develop reporting
requirements, manage development, test and implementation.
Coordinate and collaborate with field manager on the integration
of the central system with the deployment of the roadside
components, ensuring its logic, functional and technical
alignment as well as schedule alignment.
Qualifications:
Bachelor's degree in IT, finance, computer science or related
field
Minimum of 5 years experience performing business analysis in a
high volume transaction environment
Prefer a Project/Program management or coordination experience of
multiple teams in a technology systems environment
Must be proficient in Microsoft Excel, Wor and Power Point
Woring nowledge of Visio and Microsoft Project
Compensation &amp; Benefits:
Compensation is commensurate with experience and nowledge.
Medical, Dental, Vision, Short Term Disability and Long-Term
Insurance; 401, annual bonus, and generous PTO, plus paid
holidays.
Contact: Hattie Reed, hattie@hreedandcompany.com - 303.437.4283</t>
  </si>
  <si>
    <t>Searchlight Professional Networs</t>
  </si>
  <si>
    <t>Job Description
Job #: 1074072
Apex Systems is seeing a Data Analyst for a 6 month contract with one of our top financial clients in Plano, Texas! Please apply via the medium in which you are viewing this posting, or email your resume to Sara Clagett, Technical Recruiter, at sclagett@apexsystems.com. Apply today!
Title: Data Analyst
Location: Plano, TX
Duration: 6 month contract
Compensation: Dependent upon experience
Responsibilities:
Perform quantitative and qualitative analysis of econometric data, relating constants and variables, restrictions, alternatives, conflicting objectives, and their numerical parameters.
Define data requirements and gather and validate information, applying judgment and statistical tests.
Develop data structures to support the generation of business insights and strategy. -Maintain data infrastructure and develop scripts for regular processes.
Design and develop operational data analysis and visualization tools, techniques, metrics, and dashboards to meet business needs.
Analyze data analysis requests obtained from management to determine operational problems and define data modeling requirements, validation of content, and problem solving parameters.
Identify opportunities to use data to develop new strategies and improve business performance and utilize nowledge of mathematical modeling and other optimization methods to perform quantitative and qualitative data analysis.
Communicate and present data to management by developing reports using Tableau or Business Intelligence tools.
Qualifications:
Master's degree or foreign equivalent in Operations Research, Business Administration, Statistics, Mathematics, Economics, Finance, Analytics, Engineering, Science, or a related quantitative analytical field and the following sill set through education or wor experience:
Quantitative and qualitative analysis developing reports using Tableau or Business Intelligence tools (GG Plot, MATLAB, Python, D3, Jupiter, or R Shiny)
scripting tools (Python, Perl, JavaScript, or Shell)
SQL
data warehouses, structured data environments, unstructured data environments, PIG, HIVE, or Impala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</si>
  <si>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RESPONSIBILITIES:
force has a client in search of a Data Analyst - Senior in Plano, TX.
Daily Responsibilities:
Wor as liaison between Solution Architects, Tech leads/Developers and business POCs, gather and document requirements on wii
Data analysis/reverse engineering
REQUIREMENTS:
Top three sills in the order of importance:
Detail oriented data/business analyst: 10+ years
Communication sills (nows technical and business terms and can translate between business and IT): 10+ years
Data Warehouse Concepts: 10+ years
Nice to have:
Data modeling
Data architecture
Financial business domain nowledge
Three top technology tools that this resource must have nowledge using:
SQL and development on main database platforms (Oracle, DB2, SQL Server, Hive) and nice to have (Netezza, Snowflae)
ETL tools (Informatica, Datastage, Spar, etc.)
Big Data tools - Hadoop, AWS S3
Nice to have:
Tableau/Business objects
SAS
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</si>
  <si>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Digital S/W Eng Lead Analyst (Big data with SAS and PySpar bacground)</t>
  </si>
  <si>
    <t>Digital S/W Eng Lead Analyst (Big data with SAS and PySpar bacground)
Share1
Job ID: FA-0100-579
Open Since: 2020-01-13
City: Irving
State: Texas
Country: United States of America
Job Description:
Frontend Arts brings together the brightest minds to create breathrough technology solutions, helping our customers gain competitive advantage. At Frontend Arts, we are continuously evolving how we wor and how we loo at the business challenges, so we can continue to deliver measurable, sustainable solutions to our clients.
We are looing for a self-motivated "Digital S/W Eng Lead Analyst (Big data with SAS and PySpar bacground)" with excellent communication and customer service sills.
5+ years of experience with Hadoop (Cloudera) or Cloud Technologies Expert level building pipelines using Apache Beam or Spar Familiarity with core provider services from AWS, Azure or GCP, preferably having supported deployments on one or more of these platforms
Job Sills:
Experience with all aspects of DevOps (source control, continuous integration, deployments, etc.)
Experience with containerization and related technologies (e.g. Docer, ubernetes)
Experience in other open-sources lie Druid, Elastic Search, Logstash etc is a plus
¬∑ Advanced nowledge of the Hadoop ecosystem and Big Data technologies Hands-on experience with the Hadoop eco-system (HDFS, MapReduce, Hive, Pig, Impala, Spar, afa, udu, Solr)
nowledge of agile(scrum) development methodology is a plus
Strong development/automation sills ¬ø Proficient in programming in Java or Python with prior Apache Beam/Spar experience a plus.
System-level understanding - Data structures, algorithms, distributed storage &amp; compute
Can-do attitude on solving complex business problems, good interpersonal and teamwor sills Required:
5+ years of experience with Hadoop (Cloudera) or Cloud Technologies Expert level building pipelines using
Minimum Experience: 5 Yrs
Education:
Bachelor‚Äôs degree from an accredited college/university or equivalent wor experience</t>
  </si>
  <si>
    <t>Title: QC Analyst: Data Integrity SME
Wor Location: Nebrasa
Duration: 3+ Months
Experience Level: 9+ years
Hourly Rate: Negotiable
Who are we?
Laboratory Validation Specialists, Inc. is a single source provider of cGMP regulatory compliance in the United States, Europe, and Asia for pharmaceutical, biotechnology, and medical device companies.
Job Description
The QC Analyst: Data Integrity SME is a role in which you would be expected to be responsible for ensuring compliance with Good Manufacturing Practices in all wor performed. The ideal candidate for this role is reliable, hardworing, high energy, and committed to perform the following tass:
Conduct SME data integrity FORENSIC research
Execute and Optimize QC test methods.
Organizing, reporting and trending test results.
Draft Quality documentation including: SOPs, test methods, protocols and reports.
Initiate and participate in laboratory and out of specifications (OOS) investigations.
Qualify critical reagents used in test methods.
Manage product reference materials.
Maintain the QC laboratory and associated equipment.
Maintain an up to date training file for the QC Department.
Assist with development of quality and operating procedures to assure alignment with current GMP/QSR, ISO and MDD requirements.
As assigned, participates in New Product Development and will be responsible for the development of quality plans, verification of engineering tests and measurement practices for new and existing products using QA Tools.
Participates and leads investigation activities of nonconforming product or process to determine root cause and identify corrective actions, including the identification of non-conformance trends and development of technical investigation plans. Investigate and analyze customer/internal complaints as needed.
Provide engineering support to manufacturing and resolve issues impacting production fulfillment specifically nonconforming material.
Review sterilization documents, such as process characteristics, process specification documents and controls associated with batch release of sterilization cycles.
Taes a leadership role in assuring all activities in the area of equipment, process and software validations meet FDA and International regulatory requirements.
Active participation in the review of engineering specifications to assure that adequate quality assurance requirements are met and assist in New Product Introduction/Design Transfer activities to characterize manufacturing processes for parts/components in development to ensure smooth transition from R&amp;D to manufacturing.
Lead and/or participate in process validation and ris management activities.
Participate in design reviews to ensure adherence to design control requirements review drawings for adherence to design inputs; material callouts and standards and procedures; and regulatory and QS requirements.
Participation and leadership of the development of equipment and process validation requirements (IQ, OQ, PQ) using appropriate statistical tools and techniques
As assigned, will administer supplier audits, surveys and initiation of corrective action plans.
Qualifications:
We are looing for life science consultants with 9+ years‚Äô experience in either a laboratory or manufacturing FDA regulated environment as a quality specialist.
Evidence of good oral and written communication sills, i.e. effective presentation of concepts and ideas, as well as interpersonal and conflict resolution sills.
Attention to detail, flexibility and an awareness of production and attendant quality control problems.
nowledge of cGMPs and of regulatory requirements as they apply to the pharmaceutical field or a related area.
Education:
¬∑ Bachelor‚Äôs degree in chemistry, biology, or a related discipline
¬∑ OR demonstrated relevant experience meeting the above listed qualifications
Job Types: Full-time, Contract
Pay: 70.00 per hour
Experience:
data integrity: 9 years (Preferred)
QC Lab: 6 years (Preferred)
consent decree: 1 year (Required)
Contract Renewal:
Possible
Full Time Opportunity:
No
Benefits:
None
Schedule:
Monday to Friday
Weeends required
Company's website:
www.labvalspec.com
Company's Faceboo page:
https://www.faceboo.com/labvalspec/?ref=aymthomepagepanel&amp;eid=ARDU91eIGUzq5LgiITPgzO-Ivn9F4JN9E1UMXC4xHSuE8sMCTY9YI-9o3hx9MAPl4xuB8o8FW1HP</t>
  </si>
  <si>
    <t>OneMain Financial (NYSE: OMF) is the countrys largest lending-exclusive financial company. With nearly 1,600 branches across 44 states, we proudly offer safe, affordable and transparent installment loans to millions of hard-woring people. Our customers turn to us to meet important financial needs, including debt consolidation, medical expenses, household bills, home improvements and auto purchases. OneMain is constantly innovating to serve customers when, where and how they want. Our steadfast commitment to doing the right thing extends to our customers, our employees and the communities where we live and wor a mission that hasnt changed for more than 100 years.
As a Data Analyst Sr. within the Internal Audit Division, you will leverage data to support/supplement internal audit testing and coverage; cultivate meaningful information on the effectiveness of the company control structure and maturity level of governance, ris management and compliance functions; automate audit and data analysis processes to optimize efficiency and effectiveness; and, mae data more accessible to the audit team using data visualization techniques.
Data analytics, big data, robotic process automation, artificial intelligence, etc. have all become hot topics in business. The ideal candidate for this position has the experience and education to advance Internal Audit in the understanding, development and use of these emerging concepts.
Responsibilities:
Research and develop statistical learning models for data analysis.
Present information using data visualization techniques.
Drive and support auditor use of analytics in individual engagements and create new methods for better understanding ris.
Utilize data mining techniques to provide evidence for audits/investigations, documentation of woring papers and report audit findings to staeholders and senior management.
Process unstructured data into a form suitable for analysis then do the analysis.
Utilize historical trends and predictive models, to identify business control weaness/deficiency and emerging riss.
Assist in optimizing the audit worflow and use of the GRC application.
Identify and develop continuous auditing opportunities using data analytics with focus on control effectiveness, governance and ris management.
Provide meaningful data analysis covering departmental objectives, audit bench-maring and issue trends for a variety of organizational reporting requirements (including Audit Committee).
Independently and accurately document, evaluate, and communicate the results and conclusions of all wor performed.
Conduct and effectively handle special assignments for management as requested.
eep up to date with latest technology trends.
Qualifications:
BS/MS degree in an analytical or data driven discipline.
A minimum of 2 years analytics experience in financial services, audit or consulting.
Up-to-date nowledge of machine learning and data analytics tools and techniques.
Able to understand various data structures and common methods in data transformation.
Excellent pattern recognition and predictive modeling sills.
Excellent oral and written communication sills.
Experience with RSA Archer and common data analytics tools a plus.
Strong analytical and problem-solving sills.
Self-motivated and creative thiner.
Some travel required.
Benefits:
At OneMain, we now that in order for our team members to be their best, they need the right opportunities and benefits. Our comprehensive benefits pacage for full-time and some part-time employees includes: health and wellbeing options for team members and dependents, up to 4% matching 401(), tuition reimbursement, continuing education, incentive pay, paid time off, paid volunteer time and more.
#LI-AB1</t>
  </si>
  <si>
    <t>REQUIREMENTS:
4+ years of extensive experience in IDQ feature set ‚Äì data profiling/analyst, match/merge, exception data handling, meta data management.
6+ years of extensive experience with Informatica Power Center either with Oracle and/or Teradata.
Experience woring with one or more of Address cleansing/standardization/matching, CASS certification, Geospatial data and Tax Geocode, FIPS and Census information.
SUMMARY:
The ideal candidate will have deep understanding of data warehouse concepts with modeling techniques.
Responsible for woring with Data Warehouse team members to design, code, test and support DW applications/load processes within an Oracle, Teradata and Informatica environment.
Hands on Oracle, Teradata and Informatica suite of products development/support experience required. Experience in big data technologies is a plus. Self-driven, outside the box thining and ability build POCs is a must.
EDUCATION/EXPERIENCE;
Bachelors or Masters in Information Systems or equivalent.
Minimum 8 ‚Äì 10 years in information technology 8+ years in a data warehouse environment.
MAJOR DUTIES:
Familiarity with software development methodologies and lifecycle processes. Design and maintain ETL procedures in a variety of environments, including UNIX, Windows, Oracle, Teradata and Informatica.
Define, document and execute test cases to effectively validate the new components of the data warehouse being developed, enhanced or otherwise maintained.
Define and follow standards for data warehouse. Engage in peer reviews of design and code.
Complete mandatory application documentation, as specified by project.
Provide support for applications developed and be able to resolve problems encountered.
This support is both during normal wor hours and off hours, as required, to bring application bac into Service Level Agreement times. Follow company problem and change management processes.
Mentor to other personnel - provide nowledge transfer as necessary. Wor with Oracle, Teradata, Informatica product suite and Tibco spotfire reporting environments.
If you have the above qualification and are available to loo into this opportunity please send your updated resume along with your contact# and I will call you bac to discuss further.
Cordially,
Mohammed Abdul
APN Software Services, Inc .
39899 Balentine Drive, Suite 385, Newar, CA 94560 .
Direct: 510.623.5049 | Fax: 510.623.5055 | Email: abdul@apninc.com</t>
  </si>
  <si>
    <t xml:space="preserve">110-190 </t>
  </si>
  <si>
    <t>JOB DESCRIPTION:
Summary
Will wor alongside RnD staff to extract, process, plot and interpret data collected from variety of chemical and sensor experiments. Data may also come from deployed sensor networs.
Required Sillsets
‚Ä¢ Seeing 1-5 years of experience in Data collection and analytics
‚Ä¢ BS or equivalent in CS, Electrical Engineering, Data Sciences. Candidates should have a range of courses on statistics, SPC and databases
‚Ä¢ Comfortable with python programming
‚Ä¢ Experience with JMP and interpreting / woring with Matlab
‚Ä¢ Experience with Excel and Powerpoint would be desirable
‚Ä¢ A team player
CONTACT INFORMATION:
Sandra Montes
Sandra@OSIEngineering.com
220.2800 x 108
OSIJOBS</t>
  </si>
  <si>
    <t>Do you loo for patterns, love investigating the root cause, and thrive in a fast-paced environment?
We are now looing for a Senior HR Data Analyst. In this role, you will partner with leaders in HR to influence business decisions by turning data into meaningful insights. As an HR Analytics team, we build, standardize, and automate reports. We create visualizations with easy to interpret analytics and uncover the ey drivers in the data. We promote data integrity, and educate end users to drive self-service adoption.
What you‚Äôll be doing:
Translate data and trends into stories to drive business decisions
Create visualizations from which leaders can easily draw insights and recommendations
Build and automate easy to use, self-service reports and dashboards
Provide direction and coaching to end users on how to use and interpret metrics
Deliver standard reports/dashboards on a regular cadence
Audit data integrity, investigate concerns, and establish processes to streamline and improve data quality
Partner cross functionally with IT to help design and build out HR analytics data warehouse
What we need to see:
Bachelor's degree in a field where you have analyzed and displayed data (i.e. computer science, math, engineering, economics, statistics, psychology) or equivalent wor experience
8 years of experience performing quantitative/statistical analysis and displaying the results as meaningful insights
Experience creating custom reports/dashboards in Worday HCM/Recruiting and building visualizations in Tableau
Advanced nowledge of Microsoft Excel
Strong initiative, curiosity, and comfort with uncertainty
Excellent presentation and communication sills, including the ability to explain technical subject matter to a non-technical audience
Ability to wor in a fast-paced, rapidly evolving environment and agility to alternate between strategic projects and tactical reporting/analysis requests
Ways to stand out from the crowd:
Expertise in analyzing large data sets with R or Python
Experience with machine learning or text mining
With competitive salaries and a generous benefits pacage, we are widely considered to be one of the technology world‚Äôs most desirable employers.
NVIDIA is committed to fostering a diverse wor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t>
  </si>
  <si>
    <t>About Us
RMS' App Experience group is revolutionizing a 1 trillion global industry through a highly design-centric approach to problem-solving and app development. Our software solutions help to better understand ris events lie catastrophes, terrorism, and cyber threats to create a more resilient and sustainable global society. What will you help to create?
The Role
We are looing for an experienced Data Analyst to join our Software Applications team. Using the latest analytics technologies and practices, you will identify new business opportunities across the RMS suite of applications and will help enhance the customer experience. Learnings you mine and generate using various data platforms will fuel RMS product roadmap to bring to maret software solutions that delight and empower customers with maing informed decisions of global impact. Visual reports you create and present to the RMS executives committee while transforming data into readable, results-oriented insights will guide RMS strategy for innovation and growth. This is a high-impact, high-visibility role that entails partnership with Product Management, Product Design, Engineering, Customer Success, Mareting, and Sales teams to create state-of-the-art commercial and consumer applications used by global customers every day. If you‚Äôre ready to dive deep into customer engagement needs and trends, and if you want huge challenges of global impact, we would love to tal to you.
In this role, you will:
Identify trends and opportunities for growth through analysis of complex data sets
Create, implement, and operationalize leading-edge analytic systems, transforming complex, large-scale business challenges into simple and efficient framewors
Extract insights and form data-driven recommendations to guide innovation across multiple diverse products with trillion-dollar industry impact
Analyze and rapidly visualize executive-level insights to answer ey questions from staeholders and present strategic, business and technical impact of your directions
Evaluate RMS application and platform services for accuracy, efficiency, and operational excellence, while developing protocols for collecting, processing, and cleansing data
Develop and maintain databases from primary and secondary data sources, and build scripts to mae our data evaluation process more flexible, scalable, open
Directly collaborate with Product Management, Design, Engineering, Mareting, Sales and Customer Success teams to extract business-critical data insights and stir execution across all channels
Create visually-compelling best-practice reports based on data mining, analysis, and visualization
Minimum Qualifications:
Bachelors degree in a quantitative field, such as Mathematics, Statistics, Economics, Information Management, Computer Science with Modeling/Data Science, or equivalent professional experience
5+ years of professional quantitative analysis experience with data warehousing, mining, processing, evaluating and visualizing data for customer insights, business, and maret analysis
Hands-on experience woring with metrics, reports, dashboards in Mixpanel and Google Analytics
3+ years of experience woring with statistical pacages (SAS, SPSS, Stata, MATLAB, etc.)
2+ years of experience developing data visualizations and actionable reporting dashboards using BI platforms such as Tableau, Looer, Qli, Microsoft Power BI, Domo, or similar
2+ years of development experience, scripting with SQL on large data sets within distributed computing platforms such as Hive/Hadoop/Redshift or similar and designing ETL flows
Excellent communication sills - communicate clearly and distinctly, both verbally and in writing, to peers and staeholders
Preferred Qualifications:
Master‚Äôs degree in a quantitative field
Demonstrable trac record of scaling world-class products
Experience in SaaS and/or analytics platforms
Experience with large data sets and distributed computing (Hive/Hadoop)
Experience in functional or scripting language (R, JavaScript, PHP, Perl, Python, XML) or Hasell
Fortitude to execute across multiple, concurrent, high-impact initiatives in a fast-paced, technology-oriented environment
Strong project management and organizational sills
Proven success in a collaborative, team-oriented environment
Experience woring with complex B2B industries, such as finance and/or insurance is a plus
RMS is an Equal Opportunity-Affirmative Action Employer-Minority/Female/Disability/Veteran/Gender Identity/Sexual Orientation</t>
  </si>
  <si>
    <t>Ris Management Solutions (RMS)
3.9</t>
  </si>
  <si>
    <t>AIR Worldwide, EQECAT, Veris Analytics</t>
  </si>
  <si>
    <t>As the leader in Lead-to-Account Matching, Routing and Mareting Attribution solutions, LeanData drives growth for business. We help many of the world‚Äôs fastest-growing enterprises automate, simplify and accelerate revenue.
As a ey part of our Operations team, you‚Äôll be our first Business Intelligence hire. You will be able to manipulate and analyze large data sets to find trends, identify errors, and solve business challenges that are presented. You‚Äôll be a ey member in maintaining high level Company Metrics and Dashboards to ensure that goals and targets are being met. You‚Äôll build insightful dashboards and provide expert analysis and forecasting using LeanData‚Äôs technology stac. You‚Äôll have exceptional analytical sills, strong collaboration and communication sills. You will have the opportunity to wor directly with the executive team and mae a large impact via data driven analyses.
What you'll be doing:
Review data dumps and reports to identify opportunities for business improvements
Assist Revenue Operations to insure that sales data remain accurate as new processes are applied
Create a single source of truth for ARR, renewals, pipeline, and other revenue related data
Assist Engineering and Product to analyze trends in product usage
Build and deploy standardized Metrics and Dashboards for the Company leadership team
Support the Customer Success team in accurately tracing quarterly net retention metrics and expiring ARR
Define, trac and create ey business metrics to help assess the overall health of the business
Wor effectively with cross-functional teams
Perform ad-hoc and in-depth analysis
Requirements:
2-5 years experience in business or data analytics
Experience in building dashboards and models
Strong capabilities in using Excel to manipulate data sets and identify errors
Ability to wor independently and as a member of various cross-functional teams
Proven ability leveraging analytical and problem-solving sills in a fast paced environment
Strong communicator, both written and verbal
Bonus points if you have:
Experience woring with Salesforce.com
Experience woring at growth-stage company
Why wor at LeanData:
LeanData covers employee insurance premiums up to 90%
Stoc options in LeanData for all full-time employees
Flexible PTO
401 plan
We warmly welcome into the LeanData family all persons without regard to ethnic and racial identity, indigenous heritage, national origin, religion, gender, gender identity, gender expression, sexual orientation, age, disability, marital status, veteran status, genetic information, or any other legally protected status.</t>
  </si>
  <si>
    <t>Alteryx is revolutionizing data analytics by providing a complete end to end, self-service platform that allows users to get from business questions to business answers at incredible speeds. Why wor for just any analytics company? At Alteryx, we are explorers, dreamers and innovators. We‚Äôre on a journey to build the best analytics platform in the world, but we can‚Äôt do it without people lie you, leading the way. Forget the stereotypical tech companies of the past. Embrace the unconventional, exercise your imagination and help alter the future with Alteryx!
Here at Alteryx the Product Insights team supports our Product Management and Engineering organizations to tae a data-based approach to decision maing. As part of this team you will help to improve the Alteryx Platform by synthesizing product usage data to identify opportunities large and small and be a subject matter expert for usage questions. This role will be exposed to a unique blend of software engineering teams, product management teams, UX research teams, data scientists, data engineers and data analytics teams and will be called upon to present to leadership. We believe there is plenty of room for creativity in analytics and are looing for a motivated individual to curate metrics and dashboards that are referenced often. Consider yourself an internal consultant with new projects and questions to wor on every wee! This role will have support from experienced analytics professionals as mentors to further develop sills.
Responsibilities:
Understand the use cases for Alteryx products and apply critical thining to support Product Managers in feature measurement and identifying user behavior patterns
Understand our data warehousing model, develop expertise with ey internal data sources and, at times, teach others where to find relevant data
Wor cross-functionally within the organization to serve multiple staeholders, prioritize high value projects and serve requests consistently
Maintain and update organized catalog of analytical outputs and wor with data engineering teams to promote data quality
Find opportunities to automate and streamline analytics pipelines to get to actionable insights faster
Qualifications:
Undergraduate degree, preferably in a quantitative field (Statistics, Economics, Econometrics, Physics, Data Science, Mareting Analytics, Business Analytics)
3+ years relevant professional experience as a data analyst or similar
Experience with Alteryx products including Alteryx Designer
Woring nowledge of SQL statements and database query best practices
nowledge of data visualization tools (Tableau, Qli, etc.) to translate analytics to consumable outputs
Excellent written and verbal communication sills with some experience presenting technical concepts to all levels of an organization
Ability to thin on your feet and problem solve
Ability to wor in a fast-paced culture, managing multiple deliverables on a project basis
Preferred: 3+ years Software industry experience
Preferred: Alteryx Designer Core Certified
Preferred: Any experience with XML and JSON file formats
Pers:
100% company-paid medical, dental, and vision for associates
Health plans that cover your family and pets
Company matched 401()
Associate stoc purchase plan
Paid time off: 3 wees‚Äô vacation, 5 sic days, 9 holidays, 3 floating holidays, and 20 hours volunteer time
100% paid parental leave
Tuition reimbursement
Wellness programs with up to 300 fitness reimbursement annually
Collaborative offices stoced with healthy snacs and drins
Office events, catered lunches, and happy hours
#LI-MH1</t>
  </si>
  <si>
    <t>POSITION SUMMARY
The Bandai Namco Operations &amp; Applications team is looing for a dynamic and motivated analyst that possesses a combination of analytical and modeling capabilities, business acumen, problem solving sills, and a passion for gaming. This role would support Bandai Namco's business, which develops the best IP's for all gamers around the world.
Sr. Data Analyst (This is a long term temporary assignment with the possibility of becoming permanent.)
ESSENTIAL DUTIES AND RESPONSIBILITIES
‚Ä¢Context: Understanding the client's problem and identifying the right research questions from data perspective
‚Ä¢Data: Corralling the data needed for analysis by cleaning, lining, and structuring different datasets
‚Ä¢Validate: Verifying datasets results per the data and BI specifications
‚Ä¢Analysis: Deploying the right analytic tool for the job and interpreting the results with different business groups as required
‚Ä¢Delivery: Bringing the results together in a narrative and communicating it effectively
Beyond individual projects, you would also help shape how we as a company approach analytics. Right now, we are woring on a master data management (MDM) project relating to our products and services. We will need input from our data analyst to structure as well as providing data rules and attributes of such product master.
QUALIFICATIONS/REQUIREMENTS
‚Ä¢Experience: 7+ years of data / report analyst experience
‚Ä¢Education: Bachelor's or master's degree in a quantitative field or equivalent technical training
‚Ä¢Programming: Intermediate to Advance experience with SQL, Python, SAS, Stata, or R
‚Ä¢Analysis: Exceptional problem-solving sills with an understanding of statistical/social science research method
‚Ä¢Reporting: Intermediate experience in Tableau or similar data visualization tools.
‚Ä¢Woring Style:
Intellectually curious (eep pulling on threads until finding an answer)
Enterprising (eager to tacle the unnown and find a way to mae things happen)
WOR ENVIRONMENT
The wor environment characteristics described here are representative of those an employee encounters while performing the essential functions of this job. Reasonable accommodations may be made to enable individuals with disabilities to perform the essential functions.
The above statements are intended to describe the general nature and level of wor being performed by employees in this position. They are not intended to be an exhaustive list of all duties, responsibilities, and qualifications of employees assigned to this job.
About BANDAI NAMCO Entertainment America Inc.
BANDAI NAMCO Entertainment America Inc., part of BANDAI NAMCO Holdings Inc., is a leading global publisher and developer of interactive content including all major video game consoles, iOS, mobile and online. The company is nown for creating and publishing many of the industry's top video game franchises, including PAC-MAN¬Æ, Teen¬Æ, SOULCALIBUR¬Æ, NARUTO, NARUTO SHIPPUDEN, Dragon Ball¬Æ, GALAGA¬Æ, RIDGE RACER¬Æ and ACE COMBAT¬Æ. More information about the company and its products can be found at www.bandainamcoent.com.</t>
  </si>
  <si>
    <t>Data and User Acceptance Test Analyst
The successful candidate will have the opportunity to wor with our client, a multinational IT company specialized in consumer products (hardware &amp;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 leading projects.
Good analytical sills with Tableau and MS Excel.
Experience in Python scripting.
Excellent and effective communications.
Why elly¬Æ?
As a worer today, its up to you to tae charge of your career and loo for opportunities to learn, grow, and achieve your potential. Helping you find whats next is what were all about. We now whats going on in the evolving world of worjust as the nearly 500,000 people we employ each year. Connecting with us means getting the support, guidance, and opportunities needed to tae your career where you may have never imagined.
About elly¬Æ
At elly, were always thining about whats next and advising job seeers on new ways of woring to reach their full potential. In fact, were a leading advocate for temporary/nontraditional worstyles, because we believe they allow flexibility and tremendous growth opportunities that enable a better way to wor and live. Connecting great people with great companies is what we do best, and our employment opportunities span a wide variety of worstyles, sill levels, and industries around the world.
elly is an equal opportunity employer committed to employing a diverse worforce, including, but not limited to, minorities, females, individuals with disabilities, protected veterans, sexual orientation, gender identity. Equal Employment Opportunity is The Law.
#ellyGTS
]]</t>
  </si>
  <si>
    <t>The role:
As a Data Analyst on the Supply Chain Automation team, you will analyze and visualize data to help with the successful launch and scale of our various programs and so that we can mae better decisions as a company. In particular, you will be the lead for ensuring that the large supply chain datasets we have are effectively utilized by the global supply management team.
Responsibilities:
Create reports and data visualizations to guide decision-maing across the supply chain team
Communicate your findings effectively to anyone in the company from executives to engineers
Experiment and learn rapidly
Lead data analytics vision for global supply management
Requirements:
Bachelor's degree in a quantitative field and/or equivalent experience or evidence of exceptional deductive ability
Expert in data analysis, visualization, and communication, with prior full-time wor experience strongly preferred
Experience creating dashboards/visualizations using, e.g., Tableau (or similar)
Proficiency with SQL, and comfort with PythonDetail-oriented/relentless, willing to find cracs in the system to expose problems
Ability to wor in a fast-paced start-up technology environment and deliver excellent results
Strong communication sills, and ability to wor with multiple staeholders.</t>
  </si>
  <si>
    <t>"PL/SQL and SQL, to debug, understand and identify the issues which come up day to day. b. 1. Have strong communication &amp; Analytical sills who can articulate very well with business and cross functional teams. 2. Candidate should now how the system wors from integration perspective . For example : Systems will communicate via REST API, messengers , dB lins etc.. 3. Communicating to India team's with crystal clear explanation without any confusion. 4. MDM nowledge and Prior to Cisco experience would be great advantage to candidate. 5. Person should be in a position to debug the issue if we countered any issues while integrating with other systems. 6. Having Java , SQL , PL/SQL , REST API from integration perspective ,etc., who can quicly understand &amp; debug the code."LTI values diversity and inclusion and is committed to the principles of Equal Employment Opportunity EEO/Minority/Female/Veteran/Disabled/Sexual Orientation/Gender Identity."Nearest Major Maret: San JoseNearest Secondary Maret: Palo AltoJob Segment: Database, SQL, Developer, Java, Cisco, Technology</t>
  </si>
  <si>
    <t>Data Analyst
10744
Menlo Par, CA
6/2/2020 2:54:00 PM
Learning
Contractor - W2
Job Description
Responsibilities
Primary
Query data and provide reports/query results to staeholders
Manage requests and priorities independently
Provide documentation of queries/inbound requests for future use in improving GBM‚Äôs data infrastructure
Create new or improve existing dashboards by adding new metrics to support Business Education and other teams within the company
Secondary
Communicate with internal staeholders about dashboards, and provide support about which metrics are available and from where
Understand existing data policy restrictions and determine if queries are possible to run/share
Sills
Minimum Qualifications
¬∑ 4+ years of experience in analytics or similar field
¬∑ Advanced proficiency in SQL
¬∑ Experience problem solving and providing business insights and recommendations from data
¬∑ Ability to manage multiple concurrent projects and drive initiatives in a cross-functional environment
¬∑ Ability to communicate complex data issues to audiences of different levels of technical expertise
Preferred Qualifications
¬∑ Experience building out large data sets and pipelines
¬∑ Python or similar scripting experience
Education
Minimum Qualifications
¬∑ Bachelor‚Äôs degree in a technical focus area
Preferred Qualifications
¬∑ MBA or graduate degree in a quantitative field
Job Requirements</t>
  </si>
  <si>
    <t>Hi Associate, Role Name DataSystem Analyst Location San Jose, CA Duration Longterm Job Description Bachelor's degree in computer science or information technology, or equivalent experience Experience woring with information technologies and systems analysis Strong computer, hardware, software, and analytical sills Proven ability to assess business needs and translate them into relevant solutions Strong understanding and nowledge of the principles and practices associated with database maintenance and administration Experience installing, configuring, documenting, testing, training, and implementing new applications and systems Woring nowledge of a wide variety of programming languages Excellent analytical sills bull Meet and coordinate with internal and external staeholders to establish project scope, system goals, and requirements Develop, analyze, prioritize, and organize requirement specifications, data mapping, diagrams, and flowcharts for developers and testers to follow Translate highly technical specifications into clear non-technical requirements Should be able to write complex PLSQL queries ------- Anur umar Xcutives Global Headhunting Firm Sr. Talent Acquisition Specialist Ph no 1-470-891-5813 E-mail anur at xcutives dot com www.xcutives.com httpwww.xcutives.com</t>
  </si>
  <si>
    <t>Join Joomag, one of the fastest growing digital publishing companies out there with over 500,000 publishers on board. The Mareting Data Analyst will use audience data to trac campaign success, map user experiences, develop reports and dashboards that surface ey learnings and frame up opportunities across the organization.
Responsibilities:
Identify, analyze, and interpret trends or patterns in data sets of varying size and complexity. Lead efforts to resolve data quality issues by identifying root-cause errors and presenting potential solutions.
Explore mareting data using the following analytical techniques: customer profiling, segmentation analysis, data analysis and mining, and predictive statistical modeling.
Loo for opportunities to automate portions of data collection and integration processes and/or capture data along different stages of the buyer journey.
Wor with a cross functional team to improve the integration and dissemination of data and intelligence across the company.
Drive data-related tass of mareting programs and campaigns daily. Ensure data integrity and quality, and adhere to all data sharing and customer privacy guidelines and regulations.
Trac and analyze results and ey metrics from direct and digital mareting campaigns. Evaluate and optimize effectiveness of mareting campaigns. Design reports and findings documents. Distribute and present reports and ey findings.
Serve as subject matter expert to the mareting team on data trends innovation and trends that affect our industry, customers and prospects.
Interpret the needs of cross-departmental partners and present relevant analytical approaches to support or satisfy those needs.
Provide recommendations for the structure and use of mareting data and project management for the use these recommendations across departments and function
Requirements
2-4 years‚Äô experience in data analysis and database management.
Expert level nowledge woring in SQL required.
Experience woring with relational databases and report generation utilizing SQL required.
Demonstrated analytical and problem solving sills.
Experience with data management, PI analysis and management information systems
Ability to manage data on a tactical basis, while also delivering strategic insights and direction
Excellent written and oral communication sills.
Benefits
Permanent Full-Time Position
401()
Medical/Vision/Dental Plans
PTO
Pers! Monthly Happy Hours and Convention/Expo Opportunities</t>
  </si>
  <si>
    <t>--- This is a 3-6 month full-time internship opening ---
Do you love data?
Are you passionate about driving business insights using visualizations?
Do you excel at designing and implementing complex data pipelines and automations necessary to eep a high tech startup thriving?
We are looing for a driven, independent, data analyst intern to join the data science team and wor on the following tass:
Tableau dashboard design and maintenance
Data pipeline implementation and maintenance
Dataset creation, curation, and organization
Day to day user and customer analytics
Applicants must have:
Proficiency in Tableau and Python is a MUST
A degree in computer science or related field
1 year minimum trac record in applying analytics and data engineering to real world problems</t>
  </si>
  <si>
    <t>Location: Cupertino, CADuration: 3 Months
Duties:
Strong data and analytic sills, nowledge of excel, numbers and data modeling. nowledge of or experience woring on subscription businesses a plus. Reporting and presentation sills a must. Looing for a person who has a passion for data and numbers. The successful candidate will turn data into information and insights that will help support business decisions. Wor closely with the Data Analytics team and cross functionally in mareting to produce monthly &amp; quarterly data driven mareitng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 with management to prioritize business and information needs.
Locate and define new process improvement opportunities.
Candidates MUST be fluent in German
Job Requirements:
Sills:
MacOS
iOS
0 - 2 years of experience.
Education:
Bachelor's Degree or equivalent wor experience preferred.
Sills Required:
Data Analyst
Languages:
English (Spea, Read, Write)
Norwegian (Spea, Read, Write)
As an equal opportunity employer, ICONMA prides itself on creating an employment environment that supports and encourages the abilities of all persons regardless of race, color, gender, age, sexual orientation, citizenship, or disability.</t>
  </si>
  <si>
    <t>About Enjoy
Enjoy is the next generation of retail. We pride ourselves on delivering a new ind of buying experience where our friendly Experts bring the best of the store directly to the door, along with personalized solutions, so you get the most out of your tech. We offer same-day delivery, setup and help for today's premiere mobile devices; pairing the convenience you'd get from shopping online with the confidence you'd get from a store, all in the comfort of your own home.
Enjoy is a fast-growing startup, currently operating in 50+ US locations and the U.., with more expansion on the horizon. We're a mission-driven organization focused on bringing joy to people's lives while creating great jobs for a digital world. This requires a spirit of winning together and a strong growth mindset. We value people who choose indness and are obsessed with delivering amazing experiences.
Enjoy is founded and led by Ron Johnson, former head of Apple Retail, along with an executive team from leading retail, technology, and design organizations, including: Apple, Faceboo, Starbucs, Tesla, and Amazon.
About the role
As an Enjoy Data Analyst, you'll provide deeper analysis and valuable insights to unloc opportunities and drive informed business decisions. Evolve the data platform with user-friendly tools, solutions and dashboards so that relevant information can be efficiently gathered and easily interpreted by business teams. In addition to having a strong data analytics bacground, an ideal candidate for this role should have experience coordinating with a cross-functional business team, external partner teams, and ability to inspire confidence in data-driven decision maing.
Responsibilities
Own data insights roadmap and deliverables woring with business partners.
Partner and align with leadership team, product managers, engineering teams, to set priorities based on business priorities, deeper analysis and outcomes
Build trusted relationships with internal business teams and with external partner teams.
Effectively use data to tell stories, communicate ey insights through internal reports, presentations and dashboards to drive business decisions
Lead business reviews meetings with leadership teams and external partners.
Evaluate and quantify the effect of experimentations and various tests through data analysis and statistical methods, and maes data-driven recommendations
Share weely business performance with business
Assist business and product teams to define, trac and optimize processes, tools, and dashboards for better planning and management of the business
Goes above and beyond a specific problem to finding all possible explanations
Collaborate with onshore and offshore data team members to build and implement data solutions, help drive strategic business decisions leveraging insights, and iterate to drive bias to action and also create consistency in analysis and reporting.
Requirements
BS or MS in Engineering, Math, Statistics, Analytics, or Finance
Experience leading a team of data engineers/analysts
Hands-on expertise with SQL, python and any other programming language
nowledge of statistics and experience using statistical pacages for analyzing datasets (Excel, SPSS, SAS etc)
Experience woring with data-warehouse, business intelligence technologies, and databases
Experience with running A/B tests and familiar with experimentation platforms
Experience woring in a fast paced environment as a data analyst or data scientist.
Excellent quantitative sills and a deep understanding of statistical methods, and an ability to inspire confidence in data-driven decision maing
Exhibit general curiosity to go deeper to understand business problems and surface interesting facts
Understanding of eCommerce and Retail will be a big plus
Open to doing limited travel</t>
  </si>
  <si>
    <t>As an AI Insights Data Analyst at Movewors, you will distill prospective customer ticet data into insights to enable them maing informed purchase decisions. You will tae large amounts of data, create compelling and accurate visualizations, and present your findings to senior executives. You will develop a deep understanding of the challenges and opportunities of the prospective customers and help them to envisage the impact of Movewors in their unique environments. As we scale, you will help to build a data pipeline for the presales analysis and drive continuous improvements in technical and business tools/processes.
We are looing for an experienced data analyst expert who will help us improve the quality and velocity of the presales analysis, mae the product better and help the customers thrive.
What will you do?
Utilize Movewors algorithms, as well as off-the-shelf Business Intelligence tools, to provide insights to prospect customers and internal teams
Assist the sales team by crafting visualizations and pitch decs that tell the future customers a compelling story about their historic data, as well as highlighting Movewors' value proposition
Wor with the product manager and customer success team to identify &amp; prioritize opportunity areas to configure Movewors sills for existing customers
Build highly scalable data pipelines and clean datasets around ey business metrics
Focus on improving data quality and anomaly detection to increase trust in data
Automate the process of analyzing data and visualizing results, both for the sales teams, as well as for core Product teams
What do you bring to the table?
3+ years of experience in a Business Analyst / Business Intelligence role
Expertise in Tableau, Python (SQL is a plus), AWS, Airflow (or equivalent worflow mgmt platforms)
Expertise in data modeling, ETL, and data warehousing concepts
Experience in a startup and/or consulting environment is desirable
Self-motivated with the ability to wor independently
Strong communication and organizational sills
Proven trac-record of woring with business
Who we are
Movewors is an AI first company with a singular focus: fully autonomous resolution of all enterprise IT. We are building a state of the art platform that combines natural language understanding, conversational interface, and automation to enable hundreds of millions of nowledge worers get wor done faster. Our engineers built foundational systems are companies lie Google, Amazon, LinedIn, and Faceboo, and we are now applying our expertise to build a first of its ind enterprise machine learning platform.
While we currently resolve 15-35% of all IT related requests autonomously at companies lie Broadcom and Autodes, we are just getting started. Our vision is to build a single AI platform where employees can come for help whenever they need anything from their respective companies - ranging from HR related help, facilities, legal, and more. This is all delivered through a conversational interface lie Slac, Teams, or Google Chat for a fast, delightful, and frictionless user experience.
As we scale globally, there's plenty of space for you to grow with us. You'll be part of a team that thins in terms of we, not I. Together, we're focused on simplifying life for millions of people around the world in their most pressing hours of the day by giving them an effortless, magical way to resolve issues -- all powered by a strong form of AI.</t>
  </si>
  <si>
    <t>Movewors
5.0</t>
  </si>
  <si>
    <t>Job Title: Data Analyst (SQL,Hive)
Location: Menlo Par
Duration: 1 year
Summary:
The data analyst will be responsible for building reporting and dashboards, and act as a nowledgeable liaison between technical teams and business staeholders.
The ideal candidate has experience with building data pipelines and dashboards and will be comfortable woring through ambiguity by using data.
This is a contractor role for a year and is located in our Menlo Par office.
Responsibilities
Create data tools that trac ey indicators and unloc insights for performance
Developing dashboards and pipelines to allow for quic and accurate data access and reporting across different lines of business
Define ey metrics and provide analytical support, PIs visibility, and business trends/drivers support via SQL, reporting and data visualization tools
Communicate with cross-functional staeholders, including Product, Engineering, and business staeholders, to drive dashboard design and ey metrics analysis
Be a ey point of contact for business staeholders on all questions &amp; related requests
Minimum Qualifications
BA or BS degree
2+ years of experience woring in an analytical capacity developing
2+ insights, defining metrics, and maing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lie Tableau
Experience in financial modeling, ROI analysis, data analysis, and experience seeing beyond numbers to drive sound decision-maing from complex datasets
Proven staeholder management experience including multiple cross-functional
Presentation and communications experience with extracting insights from technical data sets to varied audiences including communicating with senior management
Preferred Qualifications
2+ years of experience with pacages such as Python, R, SAS, etc
Experience with creating dashboards forecasting
Required Sills:
HIVE
DATA ANALYSIS
TABLEAU SOFTWARE
SQL
DATA VISUALIZATION
Additional Sills:
METRICS
RELATIONAL DATABASE
DATASETS
FINANCIAL MODELING
FORECASTING
MYSQL
ORACLE
PYTHON
ROI
SAS
TABLEAU
VERTICA
VISUALIZATION
DATA ANALYST
DATABASES
LIAISON
MARETING ANALYSIS
SERIAL ATTACHED SCSI
IND123</t>
  </si>
  <si>
    <t>TEsystems, force, Milestone Technologies</t>
  </si>
  <si>
    <t>Who We Are
Nuro is a robotics start-up whose mission is to accelerate the benefits of robotics for everyday life. We have an elite team of entrepreneurs and engineers, designers, and scientists. We believe AI and robotics are at the cusp of transforming daily life and we are dedicated to building meaningful products with this technology. Join us and play a critical role in our mission.
About the Role
In this role, you will play a major role in analyzing &amp; visualizing large amounts of operational data and building a platform that enables monitoring and progress. Operational data and metrics are large and a growing ey to our business success and an effective metrics pipeline is critical to provide the team with up-to-date insights. This position demands broad expertise in data analysis and visualization, social sills to wor with internal customers, and determined execution.
About the Wor
Build and maintain dashboards, reports, and visualization tools
Wor with operations leaders, program managers, and other analysts to design effective ways of summarizing and identifying trends from large amounts of data
Collaborate closely with the infrastructure team to effectively organize our data and build data extraction and analysis pipelines
About You
Large appetite for and experience building dashboards and visualization tools
Passion for large-scale data analysis
Strong coding sills in Python and SQL
Excellent communication, presentation, interpersonal, and analytical sills; the ability to wor with non-technical customers to solve problems
Demonstrated an ability to thrive in the ambiguity of a dynamic, start-up environment to iterate fast
Bonus Points
Experience with operations, robotics, and/or autonomy
Experience with Google Data Studio, BigQuery, and other Google tools
Experience in geographical data visualization
JavaScript and Web design
Experience implementing machine learning and data science worloads
Data visualization experience using R, Python, d3.js or Tableau
Nuro is an equal opportunity employer and expressly prohibits any form of worplace harassment based on race, color, religion, gender, sexual orientation, gender identity or expression, national origin, age, genetic information, disability, or veteran status.</t>
  </si>
  <si>
    <t>Title: Data Analyst (German)
Location: Cupertino, CA
Duration: 6 Months +
10474944
Strong data and analytic sills, nowledge of excel, numbers and data modeling. nowledge of or experience woring on subscription businesses a plus. Reporting and presentation sills a must. Looing for a person who has a passion for data and numbers. The successful candidate will turn data into information and insights that will help support business decisions. Wor closely with the Data Anlytics team and cross functionally in mareting to produce monthly &amp; quarterly data driven mareitng reports.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 with management to prioritize business and information needs.
" Locate and define new process improvement opportunities.
*Candidates MUST be fluent in German**
Sills:
MacOS
iOS
0 - 2 years of experience.
Education:
Bachelor's Degree or equivalent wor experience preferred.
Required Sills:
DATA ANALYST</t>
  </si>
  <si>
    <t>Natic, MA</t>
  </si>
  <si>
    <t>TEsystems, Collabera, Artech Information Systems</t>
  </si>
  <si>
    <t>Data Analyst**job details:**+ location:Sunnyvale, CA+ salary:30 - 49 per hour+ date posted:Thursday, July 2, 2020+ job type:Contract+ industry:Professional, Scientific, and Technical Services+ reference:788444**job description**Data Analystjob summary:**Job Duties:**Analyze,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customerslocation: Sunnyvale, Californiajob type: Contractsalary: 30 - 49 per hourwor hours: 8am to 5pmeducation: Bachelorsresponsibilities:**Experience/Sills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sills+ Must be able to wor effectively both on teams as well as be self-motivated, tas oriented and organized.+ Strong customer focus and obsession with quality+ Ability to wor in a fast-paced and agile development environmentqualifications:**Experience/Sills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sills+ Must be able to wor effectively both on teams as well as be self-motivated, tas oriented and organized.+ Strong customer focus and obsession with quality+ Ability to wor in a fast-paced and agile development environmentsills: **Experience/Sills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sills+ Must be able to wor effectively both on teams as well as be self-motivated, tas oriented and organized.+ Strong customer focus and obsession with quality+ Ability to wor in a fast-paced and agile development environmentEqual Opportunity Employer: Race, Color, Religion, Sex, Sexual Orientation, Gender Identity, National Origin, Age, Genetic Information, Disability, Protected Veteran Status, or any other legally protected group status.Qualified applicants in San Francisco with criminal histories will be considered for employment in accordance with the San Francisco Fair Chance Ordinance.We will consider for employment all qualified Applicants, including those with criminal histories, in a manner consistent with the requirements of applicable state and local laws, including the City of Los Angeles' Fair Chance Initiative for Hiring Ordinance.</t>
  </si>
  <si>
    <t>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 ExperienceSills required - Bachelor's degree in Computer Science or related technical field. MSPhD would be a strong plus. - 3+ years experience in Data Design, Dimensional Modelling, Teradata, HiveQL, Hadoop HDFS, Confluence, Jira. - Strong understanding of data design techniques and principles - Strong leadership and communication sills - Must be able to wor effectively both on teams as well as be self-motivated, tas oriented and organized. - Strong customer focus and obsession with quality - Ability to wor in a fast-paced and agile development environment</t>
  </si>
  <si>
    <t>Zipongo sits at the forefront of how we eat, made exponentially more important during the ongoing pandemic -- we all need help with eating well, getting groceries or restaurant meals delivered, cooing with family, or supporting elderly family members' eating. Zipongo serves the broader community closely partnered with leading health plans and Fortune 100 companies, and we tae a data-based approach and strategy to everything we do. We are constantly evolving our strategy, platform, and how we support our clients with data, and we are looing for a Strategic Data Lead that can help us scale our efforts.
capacity to use technical tools/language and systems to systematically clean data
capacity to create clean ontologies of data and update as needed
capacity to create self-sustaining/updating data feeds
capacity to as intelligent questions of the data and identify data opportunities
capacity to understand business/customer needs and evolve data ontology and data processes (with help of devs) to reinforce needs
capacity to create dynamic reports via loor or other tools that serve baseline and higher level info/insights purposes</t>
  </si>
  <si>
    <t>????????????????????????Hi Fols ,
Greetings from Logic Planet,
We are pleased t introduce you Logic Planet as a leading recruitment and staffing company,
Regarding I have an exciting new opportunity???s that I wanted to share with you and your networ. Our top client, located San Jose, CA is currently seeingData Analyst Joins their organization. I have included a complete job description below in case you or someone you now might be interested in learning more
Job Title: Data Analyst
Location: San Jose, CA 95101
Wor Authorizations: Authorized to Wor, Citizen, Green Card, H4-EAD,
Position Type: Full Time
No: of Positions: 1
Duration: 6 + months
Job Description:
??? Define, measure and trac ey metrics to guide execution across multiple teams in the org
??? Build dashboards and reports for teams and business leaders and staeholders to promote transparency and enable smart decisions
??? Build qualitative and quantitative models to deepen understanding of platform operational performance, and predict potential delivery riss
??? Leverage analytics to drive process improvement
??? Communicate in clear and concise manner for actionable changes focused on improving velocity, predictability, and efficiency
Qualifications :
??? 7+ years' experience in data analysis within tech industry
??? Technical expertise in data modeling, system and data base design development, and data mining techniques
??? Proficient in writing SQL queries on SQL Server, MySQL , Oracle.
??? Strong experience woring on Business Intelligence tools: Power BI is a MUST, Tableau desired.
??? Need to have experience in creating calculated measures and columns with DAX in Power BI Destop. (Aggregate, Date, Logical, String, Level of Detail etc)
??? Expert in setting up the necessary connection details and scheduling reports on Power BI Report Server, providing row level security, creating boomars etc.
??? Strong nowledge of programming/scripting language highly desirable
??? Strong analytical sills and detail oriented: ability to get to the root cause of problems and devise an analytical approach to reach actionable answers
Regards,
Vinay
Logic Planet Inc
4525 Route 27,Princeton, NJ 08540
Ph: 732 512 0009 Ext: 134 Direct : 609 256 4342
Email: vinay@logicplanet.com | www.logicplanet.com
Certified Minority Women Based Enterprise
18 years in IT. 300 employees. 30M in revenues</t>
  </si>
  <si>
    <t>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ey international marets.
In 2019, we spent 12 billion on films, TV shows, and other exciting content,
much of which will be branded Netflix Originals. As we venture to become the
world s greatest movie studio, we must successfully develop studio tools th
will eep us nimble and effective. To that end, our organization is fast-
growing and is a critical part of the business.
This area owns all applications built internally to assist various Netflix
Content finance teams, and we are looing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tracing, payments, accounting, and financial
reporting).
Los Gatos, California Product Core Engineering Senior Data Analyst - Studio
Finance Engineering 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ey international
marets. In 2019, we spent 12 billion on films, TV shows, and other exciting
content, much of which will be branded Netflix Originals. As we venture to
become the world s greatest movie studio, we must successfully develop stud
tools that will eep us nimble and effective. To that end, our organization is
fast-growing and is a critical part of the business. This area owns all
applications built internally to assist various Netflix Content finance teams,
and we are looing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tracing, payments, accounting, and financial reporting).
Build reports and visualizations to support finance and content teams
Understand and own our financial data to connect data sets across our studio
suite of applications
Wor on SQL, Hive, Spar, Presto, R, Python, etc to drive analysis.
Create and monitor errors and alerts to maintain data quality
Partner with product managers and non-technical users to translate loose
business questions into actionable reports and insights
Partner with engineering teams to understand our data
Analytical sills with an excellent grasp of SQL, R, Python, etc.
Experience and expertise with at least 2 reporting tools such as tableau,
Looer, etc
You enjoy woring with data to identify patterns, anomalies and opportunities
You love to use data to drive decision-maing.
Focus on accuracy as these reports are used for ey business decision-maing
and external reporting.
Exposure to Machine learning, Data science models is a bonus
Experience with ETL is a plus
Experience with visual / UI design a plus
Show moreShow less</t>
  </si>
  <si>
    <t>Role Name System AnalystData Analyst Location San Jose, CA Duration FulltimeW21099 Job Description Meet and coordinate with internal and external staeholders to establish project scope, system goals, and requirements Develop, analyze, prioritize, and organize requirement specifications, data mapping, diagrams, and flowcharts for developers and testers to follow Translate highly technical specifications into clear non-technical requirements Should be able to write complex PLSQL queriesBhavesh SharmaXcutives Global Headhunting FirmSr. Talent Acquisition SpecialistPh no 1-470-891-5812E-mail bhaveshxcutives.com www.xcutives.com httpwww.xcutives.com</t>
  </si>
  <si>
    <t>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ey Responsibilities
Define, measure and trac ey metrics to guide execution across multiple teams in the org
Build dashboards and reports for teams and business leaders and staeholders to promote transparency and enable smart decisions
Build qualitative and quantitative models to deepen understanding of platform operational performance, and predict potential delivery riss
Leverage analytics to drive process improvement
Communicate in clear and concise manner for actionable changes focused on improving velocity, predictability, and efficiency
Qualifications
7+ years' experience in data analysis within tech industry
Technical expertise in data modeling, system and data base design development, and data mining techniques
Proficient in writing SQL queries on SQL Server, MySQL , Oracle.
Strong experience woring on Business Intelligence tools: Power BI is a MUST, Tableau desired.
Need to have experience in creating calculated measures and columns with DAX in Power BI Destop. (Aggregate, Date, Logical, String, Level of Detail etc)
Expert in setting up the necessary connection details and scheduling reports on Power BI Report Server, providing row level security, creating boomars etc.
Strong nowledge of programming/scripting language highly desirable
Strong analytical sills and detail oriented: ability to get to the root cause of problems and devise an analytical approach to reach actionable answers
At AYGEN, we are always looing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 with you to find you the best opportunity. For more information please visit us at www.aygen.com.</t>
  </si>
  <si>
    <t>Data AnalystLocation: Sunnyvale, CADuration: 6 monthsPosition Overview:* Development and maintenance support for ey data infrastructure supporting the Chrome OS client team, specifically the channel/customer sales teams. The Analyst will have very strong SQL sills, strong time management and self-direction, be comfortable cleaning up tech debt and maintaining pipelines, strong attention to detail, and strong documentation sills.Top 3 Daily ResponsibilitiesSill/Experience/Education:Mandatory:* 1-3 years developing SQL worflows.* Project management experience.* Must be a strong self-directed contributor.Sill Matrix:Sill Name: SQLLevel: 4Years: 0-3 yearsMandatory: YesDescription: Must have a high level of comfort writing and maintaining SQL pipelinesAs an equal opportunity employer, ICONMA prides itself on creating an employment environment that supports and encourages the abilities of all persons regardless of race, color, gender, age, sexual orientation, citizenship, or disability.</t>
  </si>
  <si>
    <t>Data Analyst
San Jose, CA
Fulltime
Job Description:-
ey Responsibilities
‚Ä¢ Define, measure and trac ey metrics to guide execution across multiple teams in the org
‚Ä¢ Build dashboards and reports for teams and business leaders and staeholders to promote transparency and enable smart decisions
‚Ä¢ Build qualitative and quantitative models to deepen understanding of platform operational performance, and predict potential delivery riss
‚Ä¢ Leverage analytics to drive process improvement
‚Ä¢ Communicate in clear and concise manner for actionable changes focused on improving velocity, predictability, and efficiency
Qualifications
‚Ä¢ 7+ years' experience in data analysis within tech industry
‚Ä¢ Technical expertise in data modeling, system and data base design development, and data mining techniques
‚Ä¢ Proficient in writing SQL queries on SQL Server, MySQL , Oracle.
‚Ä¢ Strong experience woring on Business Intelligence tools: Power BI is a MUST, Tableau desired.
‚Ä¢ Need to have experience in creating calculated measures and columns with DAX in Power BI Destop. (Aggregate, Date, Logical, String, Level of Detail etc)
‚Ä¢ Expert in setting up the necessary connection details and scheduling reports on Power BI Report Server, providing row level security, creating boomars etc.
‚Ä¢ Strong nowledge of programming/scripting language highly desirable
‚Ä¢ Strong analytical sills and detail oriented: ability to get to the root cause of problems and devise an analytical approach to reach actionable answers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worforce across all levels in the company.</t>
  </si>
  <si>
    <t xml:space="preserve">89-151 </t>
  </si>
  <si>
    <t>Job Description
Hi
Hope you are doing great
Please go through the below JD and let me now your Interest
Job Role : Data Analyst
Location : Santa Clara, CA
Description/ Required Sills:
We are currently looing for a Data Analyst with 9 plus years of experience.
Candidate must have baning experience.
Can write BRD and FRD with UAT testing.
8+ years of Data Analytics experience with Data Mapping, Data Lineage.
Must have 8+ years of Informatician and SQL experience.
AWS is nice to have.
The Data Analyst will gather data from Various lines of business and transfer from the Data Lae to the AWS cloud platform.
They will be required to complete the data lineage, data quality, and data mapping to ensure that none of the data is lost in the transfer.</t>
  </si>
  <si>
    <t>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ey international marets.In 2019, we spent 12 billion on films, TV shows, and other exciting content, much of which will be branded Netflix Originals. As we venture to become the world's greatest movie studio, we must successfully develop studio tools that will eep us nimble and effective. To that end, our organization is fast-growing and is a critical part of the business.This area owns all applications built internally to assist various Netflix Content finance teams, and we are looing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tracing, payments, accounting, and financial reporting).</t>
  </si>
  <si>
    <t>We are hiring Data Analyst for our client in Redwood City, CA.
Job Title: Data Analyst
Duration: 12 Months
Job Location: Redwood City, CA
Candidates must have 9+ years of experience.
Candidates preferable USC, GC &amp; H1B.
Job Description:
The ideal candidate will have wored in depth in data analysis, including experience extracting and manipulating data using SQL and Python. The candidate will have the opportunity to redefine the CRM Analytics for Auto Industry which will include data from multiple sources lie telematics, campaigns, web, Service OLTP. The candidate will have the full opportunity for showing their creativity by owning the analysis, design and QA of data exploration and ETL. This is a hands-on individual contributor role. The candidate will be part of the Data Engineering team and wor very closely with various product and engineering team members including the Product owners, Architect, DBA, and Application developers. To be successful, the candidate will have to be self-driven and a very strong team player.
Principle Responsibilities:
5+ years experience in SQL and manipulating large data sets in a database
2+ years of expertise of data analysis using Python, Spar in AWS Cluster.
2+ year of expertise analyzing and developing ETL data map for Oracle DB as source and target.
5+ year of QA expertise in ensuring quality of data in Data Warehouse loaded from various data sources.
Preferred expertise in building ey data pipelines using AWS analytical services lie S3, EC2, EMR, Glue, Athena.
2+ year of experience in woring with DBA team to fix query performance issues in Oracle Data Warehouse.
2+ year of experience in providing production support for any data quality issues in Data Warehouse.
Expert level nowledge of both OLTP and Dimensional schema.
Excited to learn new technologies and analytical methodologies relating to business intelligence and data analysis.
Bonus Sills:
nowledge of AWS cloud configuration.
nowledge of full and incremental ETL using Informatica Power Center.
nowledge of multi-tenant data warehouse for SaaS.
Application Requirements:
Interested candidates should submit resume/CV in both plaintext and PDF format, including desired salary range.
BS in Engineering and 10+ years development experience.
Position is on-site in the Redwood City/Redwood Shores area of California.
Thans &amp; Regards,
Raghu Singh</t>
  </si>
  <si>
    <t>Posted: Apr 14, 2020
Role Number:
200165385
Imagine what you could do here. At Apple, new ideas have a way of becoming phenomenal products, services, and customer experiences very quicly.
Bring passion and dedication to your job and there's no telling what you could accomplish.
In the growing Apple Media Products Analytics Engineering team you will perform data analysis and dig into rich user experience big data, finding out the root cause of data issues.
You will collaborate with leading data scientists, crafting out data curations and annotations for building data science and machine learning solutions.
Your insights will contribute to the team‚Äôs data products and platforms quality improvement for Apple‚Äôs growing service sector such as Apple Music, Apple TV and Apple Arcade
ey Qualifications
We expect strong woring experiences and nowledge about data analytics with proficient SQL language sill
Understanding the business implication of metrics based on web/app user experience event data such as clicstream, play, commerce transactions.
Strong sense of initiative and ability to drive projects run by multi-functional team to completion
Excellent communication sills
Experience with Hadoop, Spar, Hive or other big data processing technologies desired
We would love to see programming sills in Python, R, Scala or similar languages
Description
We are looing for an individual with a passion for solving complex data problems with attention to detail and logical thining sills.
You will partner with data engineers and project managers to conduct deep data investigation analysis to contribute data quality innovative improvements for Apple‚Äôs growing service products. Based on investigation results and wor with data scientists, you will design data pipeline important metric's so that team can monitor and detect anomalies earlier. This is a phenomenal opportunity to wor on real big data with the latest technologies and contribute Apple‚Äôs data quality and privacy initiatives.
We ideally want someone who can quicly understand the architecture of engineering projects and can explore produced datasets with HDFS command line tool and data querying languages such as Spar SQL.
Based on the understanding of data and engineering architecture, can identify potential areas of riss that could collapse the pipeline or harm a quality of data output.
Has a strong sill of engineering project management. Can facilitate of technical and business discussion to determine what is the right technical resolution to tacle business problems.
Can quicly learn new data analytics tools to eep up with the rapid evolution of big data solutions - from traditional RDB languages (ex. Oracle SQL, MySQL) to the latest big data analytics languages (ex. Spar RDD &amp; Dataframe, Python Pandas/Numpy, R), also being flexible in learning various UI based tools (Splun, Tableau) as it‚Äôs needed.
Education &amp; Experience
Bachelor or Master's degree in related field, such as Data Science, Computer Science, Statistics, Business Administration, Business Analytics, or meaningful industry experience preferred</t>
  </si>
  <si>
    <t>PDS Tech, Inc. is seeing a Data Analyst, in Cupertino, CA.Summary:
‚Ä¢ Strong data and analytic sills, nowledge of excel, numbers and data modeling.
‚Ä¢ nowledge of or experience woring on subscription businesses a plus.
‚Ä¢ Reporting and presentation sills a must. Looing for a person who has a passion for data and numbers.
‚Ä¢ The successful candidate will turn data into information and insights that will help support business decisions.
‚Ä¢ Wor closely with the Data Anlytics team and cross functionally in mareting to produce monthly &amp; quarterly data driven mareting reports.
‚Ä¢ Interpret data, analyze results using statistical techniques and provide ongoing reports.
‚Ä¢ Develop and implement databases, data collection systems, data analytics and other strategies that optimize statistical efficiency and quality.
‚Ä¢ Acquire data from primary or secondary data sources and maintain databases/data systems.
‚Ä¢ Identify, analyze, and interpret trends or patterns in complex data sets.
‚Ä¢ Filter and clean data by reviewing computer reports, printouts, and performance indicators to locate and correct code problems.
‚Ä¢ Wor with management to prioritize business and information needs.
‚Ä¢ Locate and define new process improvement opportunities.
Requirement:
‚Ä¢ Candidates MUST be fluent in German.
Sills required:
‚Ä¢ Data Analyst
‚Ä¢ MacOS
‚Ä¢ iOS
‚Ä¢ 0 - 2 years of experience.
Education:
‚Ä¢ Bachelor's Degree or equivalent wor experience preferred.
PDS Tech, Inc. is an Equal Opportunity Employer. All qualified applicants will receive consideration for employment without regard to race, color, sex, sexual orientation, gender identity, religion, national origin, disability, veteran status, age, marital status, pregnancy, genetic information, or other legally protected status.
Founded in 1977, PDS Tech, Inc. is one of the nation's premier specialty staffing firms with 31 offices nationwide. We offer a full range of benefits including:
‚Ä¢ Health insurance
‚Ä¢ Paid holidays
‚Ä¢ Weely payroll
‚Ä¢ Immediate 401() eligibility
‚Ä¢ Completion Bonuses
‚Ä¢ Training
‚Ä¢ Please note availability of benefits may vary by position
PDS specializes in Engineering and IT arenas including Aerospace, Defense, Electronics, Telecommunications, Automotive, and Energy just to name a few. Our reputation, trac record, and years of continuous growth reflect the commitment to quality that our employees and clients experience first-hand. To find out more about PDS, please visit www.pdstech.com
 PDS pays for referrals! 
Job Requirements:</t>
  </si>
  <si>
    <t>Job Description
Data Analyst
The Data Analyst will utilize analysis and visualization software to assist various engineering groups with evaluation of Semiconductor Wafer Foundry, Assembly, and Wafer Sort and Final Test data for New Products introduction and sustaining products support and business needs.
Responsibilities:
Generating yield reports, TC analysis reports of initial product lots, parametric analysis reports, and data analyses to enhance new product introductions.
Generating engineering reports based on testing and characterization of products in support of ongoing wafer facility management as well as a wafer facility transfers.
Interactively manage and enhance a suite of analysis templates as well as generated new templates upon demand and business needs.
Generation and support of analysis for Operations Support.
Performing other duties upon request
Qualifications:
S. in Electrical Engineering or Computer Science/ Engineering or an equivalent technical discipline is required
nowledge of R, S, or Python is desirable.
nowledge of Tibco Spotfire or another semiconductor yield analysis software pacage is desired.
nowledge of database structures, big data analysis, and a sound fundamental understanding of statistics is desirable.
Ability to wor independently is required.
2-5 years of experience in production/engineering data analysis is desirable.
5+ years of experience in the semiconductor industry is preferred but a suitable new graduate should apply.
Candidates with electronics manufacturing experience are preferred
Clear written and verbal communication sills in English are required</t>
  </si>
  <si>
    <t>Company Description
null
Job Description
Role: Data Analyst
Location: Mountain View, CA
Duration: 3+ Months
Responsibilities:
Ability to analyze and translate data and research findings into ris and business opportunities/ requirements at the level of detail required to solve specific problems
Test into and recommend 3rd party data providers to solve individual/business credit ris, device ris and other types of exposure ris (c/b, ACH return) etc.
Deliver ideas and insights as you collaborate with partner teams that enable specialists to operate efficiently, and provide good user experiences for Intuit‚Äôs merchants.
Develop experiments with our policies or tools to challenge the payments industry status quo as we help enable innovative businesses to flourish online.
Ability to perform quantitative analysis that supports business trade off decisions and create policies to identify ris in payments and payroll.
Build subject matter expertise in credit ris and 3rd party tools to solve for different types of ris in the Intuit ecosystem.
Effectively able to collaborate with product and technology teams to identify ris solutions.
Develop recommendations to optimize the lin between the analysis performed by the Strategic Ris team and the wor performed by the Ris Operations team.
In addition, the candidate should bring a high level of enthusiasm to the projects and the ability to organize and motivate large groups. This includes taing initiative, ownership and responsibility for a project.
Must be a smart, organized analytical thiner, with the ability to perform or direct a detailed, fully considered analysis.
Must have good judgement with the ability to thin creatively and strategically.
Sills:
Strong business acumen with a minimum of 5 years wor experience in related field/position
Bachelor degree in Business, Math, Statistics, Finance, Economics, or a related field. MBA or graduate degree in a related field a plus
Woring nowledge of the fundamentals of payment processing and an understanding of industry fraud and ris trends, including familiarity with scorecard development.
Preferably has experience with payments, ris, or trust &amp; safety
Is curious and eager to build expertise: if something seems off, you want to figure out what is going on, and you naturally absorb and retain information down to the smallest details.
Is decisive, yet open to learning: you will mae many critical choices every day, and you will be wrong some of the time.
Believes in nowing and using the numbers behind a problem, and preferably has familiarity with the basics of statistical analysis and experience with quantitative tools such as Excel, SQL, Python, R, Stata, or data visualization tools.
Must be a smart, organized analytical thiner, with the ability to perform or direct a detailed, fully considered analysis.
Passion for analyzing data and an insatiable curiosity to understand complex business issues and proactively solve interesting problems that enhance the business.
Ambitious and results-driven mindset ‚Ä¶ measures success by outcomes.
Able to thrive in a fast-paced environment and be responsive and available during times of pea fraud activity.
Able to present complex analysis clearly and concisely.
Sills set requirements include analytical, financial, strategic planning, leadership, project management and execution, communication with diverse audiences and staeholders, (written, verbal, and oral), media training a plus.
Strong organization and time management sills and the ability to manage multiple projects and priorities.
Ability to analyze and translate data and research findings into ris and business opportunities at the level of detail required to solve specific problems
Must be able to translate analysis results to recommend rule creation and implementation.
Please send the resume to tansib@infotreeglobal.com</t>
  </si>
  <si>
    <t>Job Description
Accounting Principals is hiring a Data Analyst for a six month project in San Jose, CA. As an Engineering Operations Data analyst you will collect, monitor and analyze data/ This includes financial Forecasts and budgets, contracts and purchasing.
Responsibilities:
Assess financial status by analyzing actual results in comparison with forecasts
Produce reports, which include ey metric trends, financial results, and variance reporting to engineering leaders
Lead budgeting and forecasting processes for the engineering departments
Support engineering leaders with managing contracts and purchasing for equipment, services and contractors
Optimize contract management processes for the engineering departments
Assemble and summarize data on operational metrics such as cost of services, project accounting, and product quality
Develop data models, perform analysis, identify trends and riss, and recommend actions on operational metrics
Sills:
2+ years of relevant experience in corporate business or financial planning &amp; analysis, or other related fields
Proficient in spreadsheets, data models and large datasets
Hands on experience with statistical analysis
Excellent analytical and problem solving sills
Outstanding verbal and written communication sills
Bachelor‚Äôs degree in business, economics, computer science or similar experience
Employment Type: Temporary, 40 hours per wee
Company Description
Allow us to introduce ourselves, We're Accounting Principals--a leader in finance and accounting staffing. In fact, since 2010, we've been part of Adecco Group, a Global 500 company and leader in staffing services around the world. But this isn't staffing as usual. We tae quite a different approach than most staffing agencies. A people-focused approach. We believe in forming real relationships with both our clients and our candidates. We want to understand the needs on both sides. It's not enough to match a resume to a job opening. We want to find the right balance between sills and requirements, career goals and business objectives, and personality and team culture. That way, everyone wins.
Equal Opportunity Employer/Veterans/Disabled
To read our Candidate Privacy Information Statement, which explains how we will use your information, please visit https://www.accountingprincipals.com/privacy-policy/
The Company will consider qualified applicants with arrest and conviction records.</t>
  </si>
  <si>
    <t>Sunnyvale, California
Sills : Data Analyst,SQL,Data Pipeline
Description :
Position Description
Development and maintenance support for ey data infrastructure supporting the Chrome OS GTM team, specifically the channel/customer sales teams. The Analyst will have very strong SQL sills, strong time management and self-direction, be comfortable cleaning up tech debt and maintaining pipelines, strong attention to detail, and strong documentation sills.
Top 3 Daily Responsibilities
Sill/Experience/Education
Mandatory
1-3 years developing SQL worflows.
Project management experience.
Must be a strong self-directed contributor.
Data Analyst,SQL,Data Pipeline</t>
  </si>
  <si>
    <t>Prior experience in using Tableau and different DB data sources.
Ability to understand technical issues at a high level.
Problem-Solving and Critical Thining Sills.
Create clear and concise documentation.
Experience woring with virtual and remote team participants.
Strong interpersonal and written communication and presentation sills.</t>
  </si>
  <si>
    <t>Job Description
Commerce Data Analyst Contractor
The data analyst will be responsible for building reporting and dashboards, and act as a nowledgeable liaison between technical teams and business staeholders. The ideal candidate has experience with building data pipelines and dashboards and will be comfortable woring through ambiguity by using data. This is a contractor role for a year and is located in our Menlo Par office.
Responsibilities
Create data tools that trac ey indicators and unloc insights for performance
Developing dashboards and pipelines to allow for quic and accurate data access and reporting across different lines of business
Define ey metrics and provide analytical support, PIs visibility, and business trends/drivers support via SQL, reporting and data visualization tools
Communicate with cross-functional staeholders, including Product, Engineering, and business staeholders, to drive dashboard design and ey metrics analysis
Be a ey point of contact for business staeholders on all questions &amp; related requests
Minimum Qualifications
BA or BS degree
2+ years of experience woring in an analytical capacity developing insights, defining metrics, and maing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lie Tableau
Experience in financial modeling, ROI analysis, data analysis, and experience seeing beyond numbers to drive sound decision-maing from complex datasets
Proven staeholder management experience - including multiple cross-functional
Presentation and communications experience with extracting insights from technical data sets to varied audiences including communicating with senior management
Preferred Qualifications
2+ years of experience with pacages such as Python, R, SAS, etc
Experience with creating dashboards forecasting</t>
  </si>
  <si>
    <t>Data Analyst
Share
Job ID: FA-0100-618
Open Since: 2020-02-05
City: San Jose
State: California
Country: United States of America
Job Description:
Frontend Arts brings together the brightest minds to create breathrough technology solutions, helping our customers gain a competitive advantage. At Frontend Arts, we are continuously evolving how we wor and how we loo at the business challenges, so we can continue to deliver measurable, sustainable solutions to our clients.
We are looing for a self-motivated "Data Analyst" with excellent communication and customer service sills.
Job Sills:
Experience with data management, specifically with validating and auditing data and reports from multiple systems
Experience manipulating large data sets through statistical software
Experience processing and analyzing data sets, interpreting them for maing business decisions
3+ years of experience with R, Python, or a similar scripting language
Minimum Experience: 8 Yrs
Education:
Bachelor‚Äôs degree from an accredited college/university or equivalent wor experience</t>
  </si>
  <si>
    <t>Importing and exporting data to a database, and writing SQL queries to extract the appropriate data
Writing code in R, Python, or similar languages that reads in flat files, processes the data in various ways, and summarizes results in output files, charts, and graphs
Writing formulas in Excel and Google Sheets
Communicating with senior management and other internal staeholders to quicly grasp reporting requirements, and present results must be self-driven to tae on new tass and deliver results on time.
Requirements
Bachelor's Degree In Data Science preferred
Healthcare nowledge required
3-5 years of experience creating dashboards and views in Business Intelligence (BI) tools lie Tableau
Strong Analytical and Communication Sills required
Detail orientated, self-driven to tae on new tass and deliver results timely.
Benefits
Health, Dental, and Paid Time off
Opportunity to mae the world a better place</t>
  </si>
  <si>
    <t>Are you the type of person who feels they could solve any problem if they just had the right data? Are you someone who can spot the hidden trends in metrics and come up with compelling arguments to explain them?
We are seeing a strong Finance &amp; Accounting Data Analyst to help us better understand and manage the Poshmar maretplace through rigorous business analysis and insights. This role provides a unique opportunity to analyze business critical problems, and present recommendations and insights to the executive team at Poshmar.
The ideal candidate will bring a strong business mindset for approaching problems in a quantitative way, and will have the technical sills for data extraction and manipulation. This is the perfect opportunity for someone with 2-3 years experience to gain valuable experience and drive decisions at a high-growth company.
Responsibilities
Provide data driven insights, forecasts and actionable recommendations to ey staeholders. Understand and meet their analytics needs on a continual basis.
Monitor existing metrics, analyze data, and partner with internal team members to identify opportunities for improvement. Develop ey metrics and performance indicators to evaluate business performance
Perform exploratory data analysis to identify trends, patterns, correlations, and insights and provide business recommendations to the leadership team in a simple, clear and compelling manner
Thin and wor independently, demonstrate creativity and deliver quic results, yet demonstrate a team-player attitude
Wor effectively with cross-functional teams, learn and apply best practices from other teams and always strive for high quality deliverables
Identify data quality and process improvement opportunities
Maintain required documentation to ensure inventory of all ey findings from trends and growth opportunities
Identify the right metrics needed to appropriately manage our business, and wor with the Data Engineering team to implement the data collection needed.
Identify the opportunities for automated monitoring and wor with engineering team to get the automation implemented
6 Months Impact
Independently find and deliver analytics insights and forecasts in areas of business operations to drive high staes business decisions
Develop an understanding on PIs and analysis of supply and demand forces within a two sided maretplace
12 Months Impact
Own analytics and be the go-to person for data driven decision maing for at least one business area
Continue to partner on solving business problems, and develop a strong relationship with the staeholders.
Develop insight and nowledge of long term trends and factors influencing the business
Present synthesized data driven analysis and insights on the maretplace to the senior members/ executives
Requirements
Bachelor's degree in Math, Accounting, Finance, Statistics, Business or a related field. MBA or Masters in Analytics is a plus.
B.A./B.S. or equivalent degree with 2 to 3 years of business analysis experience Or M.S. with 1+ years of experience in analytics /business analysis / analytically oriented, data, or quantitative role e.g., business metrics reporting, finance, consulting, or mareting research
Strong data mining sills using SQL
Proficient Excel Sills
Problem solving attitude
Data Visualization through Looer
Understanding of data modeling concept and partnering on building new DW tables
Experience in gathering requirements and formulating business metrics for reporting.
Ability to communicate data, at a level appropriate for the audience
Strong interpersonal sills ‚Äî including written and oral communication sills
Understanding of the Social networ/ eCommerce industry is a bonus.
Thrive in a fast-paced start-up environment!
Why Poshmar?
Poshmar is a leading social commerce platform for the next generation of retailers and shoppers. Through technology, our mission is to build the world's most connected shopping experience, while empowering people to build thriving retail businesses. Since launching in 2011, Poshmar has become a vibrant social shopping community with seven million Seller Stylists helping 60 million users discover items they love from over 100 million listings. The company is baced by the world's leading investment firms including Mayfield, Menlo Ventures, GGV Capital, Temase, Inventus Capital, Uncor Capital, Union Grove Venture Partners, Shea Ventures and AngelList. For more information, please visit www.poshmar.com, or find us on Instagram, Faceboo, Twitter, Pinterest and YouTube.
About Us:
At Poshmar, we're constantly challenging the status quo and are looing for innovative and passionate people to help shape the future of Poshmar. We're disrupting the industry by combining social connections with e-commerce through data-driven solutions and the latest technology to optimize our platform. We're nothing without our amazing team who deliver an unparalleled social shopping experience to the millions of people we connect each day.
We built Poshmar around four core values: 1) focus on people to create empowered communities that drive success; 2) together we grow to support each other to strive for our dreams; 3) lead with love to foster genuine connections built upon a foundation of respect; and 4) embrace your weirdness to accept and empower one another on their own unique journey. We're invested in our team and community, woring together to build an entirely new way to shop. That way, when we win, we all win together. Come help us build the most connected shopping experience ever.
Here's what we'll set you up with:
A team that is invested in your career growth and training
Competitive salary and equity, based on experience
Company sponsors up to 100% cost for your health, dental and vision plans and up to 90% for your dependents
Smartphone reimbursement
Wor alongside world-class talent=
Flexible vacation / paid time off policy
Parental leave
Healthy and exciting catered lunches, snacs and beverages offered daily
Personal style encouraged (or not, whatever you're in to)
Fun company happy hours, parties, and offsite events
Poshmar is an Equal Opportunity Employer. We celebrate diversity and are committed to creating an inclusive environment for all employees.</t>
  </si>
  <si>
    <t>Poshmar
4.8</t>
  </si>
  <si>
    <t>Job Summary:
Company: Artech Information Systems LLC
Position: Data Analyst
Duration: 12 months with possible extension
Location: Sunnyvale, CA
Job Reference Code: 20-23449
Position Overview:
Development and maintenance support for ey data infrastructure supporting the GTM team, specifically the channel/customer sales teams. The Analyst will have very strong SQL sills, strong time management and self-direction, be comfortable cleaning up tech debt and maintaining pipelines, strong attention to detail, and strong documentation sills.
Sill/Experience/Education
Mandatory: 1-3 years developing SQL worflows.
Project management experience.
Must be a strong self-directed contributor.
Niyaz Ansari
Assistant Manager ‚Äì Staffing
Artech Information Systems LLC
360 Mt. emble Avenue, Suite 2000 | Morristown, NJ 07960
Office: 973.967-3588 | Fax: 973.998.2599
Email: Niyaz.Ansari@artechinfo.com | Website: www.artechinfo.com
LinedIn: https://www.linedin.com/in/niyazansari/
Connect with us on - LinedIn | Faceboo | Twitter
About Artech Information Systems LLC
Artech is an employer-of-choice for over 5,800 consultants across the globe. We recruit top-notch talent for over 65 Fortune and Government clients coast-to-coast across the U.S., India, and China. We are one of the fastest-growing companies in the U.S. and this may be your opportunity to join us!
Want to read more about Artech?
Clic here to visit our website or clic on the following lins to read what others are saying about us: The Wall Street Journal, Forbes (1) (2), BusinessWire, Entrepreneur, Better Business Bureau, Hoovers, Diversity Careers(1) (2), The Artech Circle, NJTVOnline, The Business Forum Show, and SIA: ‚ÄúAbove the Crowd.‚Äù
Connect with Artech through Social Media
Learn more about our company including the latest events at Artech, new job opportunities, jobseeer tips, and more. Follow us on Faceboo, Google+, LinedIn, Pinterest, Twitter, and YouTube.\</t>
  </si>
  <si>
    <t>Business Data Analyst (W2 ONLY) San Jose ,CA 5-7 + Years of Experience Tableau not development but accessing datamanipulatinganalyzing (MUST HAVE) Not a tableau developer But this person will be woring with the tableau developer team in India Data validation Connecting with end users User acceptance testing User team creates these dashboards and this person will validate it before it gets published Query databases SQL (MUST HAVE) Will handle any troubleshootingenhancement requests Will need to focus on what the user is trying to accomplish customers are internal employees from the following teams Customer success Account managers System engineers Sales India team that's doing development Adhoc requests for data Admin level responsibilities for certain SAAS tools such as Gainsight agrave only about 10-15 of the role (MUST HAVE SAAS TOOL ADMIN LEVEL EXPERIENCE) Nice to have Python Regards, Rahul Bobbili 9254759970rbobbilibayone.com</t>
  </si>
  <si>
    <t>Title : Data AnalystLocation : Cupertino, CA
Duration : Long Term Contract
Job Description:
‚Ä¢ Candidates MUST be fluent in German
‚Ä¢ Strong data and analytic sills, nowledge of excel, numbers and data modeling.
‚Ä¢ nowledge of or experience woring on subscription businesses a plus.
Job Requirements:
‚Ä¢ Reporting and presentation sills a must.
‚Ä¢ Looing for a person who has a passion for data and numbers.
‚Ä¢ The successful candidate will turn data into information and insights that will help support business decisions.
‚Ä¢ Wor closely with the Data Analytics team and cross functionally in mareting to produce monthly &amp; quarterly data driven mareting reports.
‚Ä¢ Interpret data, analyze results using statistical techniques and provide ongoing reports.
‚Ä¢ Develop and implement databases, data collection systems, data analytics and other strategies that optimize statistical efficiency and quality.
‚Ä¢ Acquire data from primary or secondary data sources and maintain databases/data systems.
‚Ä¢ Identify, analyze, and interpret trends or patterns in complex data sets.
‚Ä¢ Filter and "clean data by reviewing computer reports, printouts, and performance indicators to locate and correct code problems.
‚Ä¢ Wor with management to prioritize business and information needs.
‚Ä¢ Locate and define new process improvement opportunities.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</si>
  <si>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ZJlPZrorO</t>
  </si>
  <si>
    <t>Roles &amp; Responsibilities:-
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
Preferred Qualifications
Minimum Qualifications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sills
Must be able to wor effectively both on teams as well as be self-motivated, tas oriented and organized.
Strong customer focus and obsession with quality
Ability to wor in a fast-paced and agile development environment</t>
  </si>
  <si>
    <t>Data Analyst
Location : San Jose, CA
Contract Type: W2 Contract
Duration: 12 Months+
Responsibilities:
2+ Experience with customer experience data reporting and analytics
Deep subject matter expertise with Tableau is a must
Experience with SQL and Python.
Proactive and inquisitive learner sees out and capitalizes on opportunities for change that enhance the business, rather than reacting to circumstances
Strong analytical and problem-solving sills able to develop and use structured approaches to identify root causes and recommend resolutions.</t>
  </si>
  <si>
    <t>Posted: Feb 24, 2020
Weely Hours: 40
Role Number:
200152107
Imagine what you could do here. At Apple, great ideas have a way of becoming great products, services, and customer experiences very quicly. Bring passion and dedication to your job and there's no telling what you could accomplish.
The Worldwide Channel Strategy &amp; Operations Team provides support to Apple‚Äôs ey partners in the areas of Fixture Installation, Preservation, POS support systems and Merchandising.
We‚Äôre looing for a Financial Data Analyst based in Cupertino. In this role you will be responsible for producing and maintaining highly detailed and meaningful reporting, analysis and forecasting on behalf of the CSO team in order to provide guidance and performance metrics for our programs.
The ideal candidate is a self-starter with strong analytical and technical sills to solve complex problems in various situations. You are able to wor independently and as part of a larger, cross-functional team. You have good communication sills and be able to effectively interact and influence all levels within the organization.
ey Qualifications
Self-starter with innovation, integrity and strong attention to details
Expertise in Tableau, GBI, SAP, SQL, VBA, R and Python, as well as Excel, eynote and FileMaer
Experience woring with global teams
Excellent communication, planning and analytical sills, as well as high technical/systems proficiency
Experience with Financial Purchase to Pay activities (raising PR‚Äôs, processing goods receipts, etc)
Experience with capacity planning at a large scale
Proficiency in Mac OS
3-5 years professional experience
Bi-lingual / Multi-lingual a plus
Description
Create and maintain Tableau dashboards for the CSO team, providing performance and forecast data in a meaningful actionable way for end-users
Execute capacity plans for the Channel Contact Center team, advising on complex conditions such as language, volume and headcount
Assist on cross-functional, system-heavy initiatives, such as an a data consolidation
Database management and ad-hoc reporting as needed by various business units
Support design of data induction Apple vendors into Apple GBI
Collect reporting requirements from world wide and regional Apple sales teams
Wor on reporting automation and identify ey areas to call out in order to increase team efficiency
Assist as necessary in the completion of financial processing duties such as quarter close-out, including accruals and re-classes
Education &amp; Experience
B/A in Finance, Mathematics or related wor experience</t>
  </si>
  <si>
    <t>Posted: May 18, 2020
Weely Hours: 40
Role Number:
200161665
The Product Mareting Customer Analytics team is seeing a Sr. Data Scientist with deep technical and consultative experience in business analytics and analytic engineering.
ey Qualifications
Excellent understanding of analytical methods and machine learning algorithms including regression, clustering, classification, optimization, regularization, dimensionality reduction and other advanced analytic techniques.
5+ years of industry experience building data science driven solutions to solve business problems.
3+ years of hands-on coding sills (Python, R, and Spar preferred) processing large-scale data, deriving ey insights, developing machine learning models on structured and unstructured data, and maintaining production machine learning pipelines that are part of a production-type analytic solution.
Solid technical database and data modeling nowledge (Oracle, Hadoop, Teradata), and experience optimizing SQL queries on large dataset.
2+ years of experience woring with Tableau or other data visualization technologies.
Outstanding written, verbal, and presentation sills with the ability to develop and present conclusions and recommendation to senior executives.
Able to wor effectively on sometimes ambiguous data and constructs within an fast changing environment, tight deadlines and priority changes.
Team player who enjoys collaborating with others.
Description
Support Product Mareting, Investor Relations, and the Executive Team with analytics for customer product and services engagement.
Conduct regular and ad-hoc analyses, data mining and predictive analytics to provide leadership with actionable insights at tactical and strategic levels related to the active customer and device install base.
Consult and support Product Mareting business analysts with insights and recommendations for iPhone, iPad, Mac, iPod, Apple TV, Apple Watch, and the intersection of customer product and services engagement.
Wor cross-functionally with iTunes, iCloud, Sales, Retail, Apple Online Store, AppleCare and Services teams on collaborative customer analytic projects.
Conceive and design end-to-end optimized data modeling pipelines and customer analytic scripted solutions using Python and/or Spar.
Manage data science projects through all phases, including data quality, data modeling, algorithm/feature development, statistical analysis, and data visualization.
Education &amp; Experience
Graduate degree required in Business (with quantitative emphasis), Statistics, Data Mining, Machine Learning, Analytics, Econometrics, Mathematics, Operations Research, Industrial Engineering, or related field.</t>
  </si>
  <si>
    <t>Company Overview
Lodestone is a best of breed Digital Quality &amp; Solutions company. We are a trusted partner to the world's leading tech companies and we act as digital stewards for products used by half the world's population on a daily basis -- we're honored to be tased with this immense responsibility and we shoulder it with pride, joy, and dedication.
Chec us out at www.lodestoneco.com
Description
Lodestone is looing for self-motivated people with close attention to detail to join our Data Quality Analytics team. As a Data Quality Analyst, you will play a ey role woring with Product, Program, and Operations teams to drive ey Quality initiatives. You will be responsible to provide thought leadership and operational rigor to improve data quality in order and enhance the product experience for users worldwide. You have G-suite experience (docs, spreadsheets, and slides) or MS Office including Excel and Powerpoint.
This is a long-term, and full-time position based out of Menlo Par, California.
Responsibilities:
Conduct large scale reviews of content to determine the quality and importance of data
Become a subject matter expert and thought leader on content
Leverage policies, and more importantly, your own intuition to provide final authoritative decisions
Wor in a highly collaborative team as the last line of defense to improve data quality
Minimum Qualifications:
Ability to follow instructions and guidelines in a detail oriented fashion
Great communication and collaboration sillls and prior experience woring with cross-functional teams
Ability to manage time effectively and prioritize issues while maintaining the level of quality and efficiency
Self-motivated and able to manage worload independently
Preferred Qualifications:
Prior experience with Content moderation
Willing to pic up side projects relating to the field
BA/BS in a critical thining, quantitative field such as business, economics, engineering, math (or related field)
Found the typo in this job description and included it in your application
Experience in data analytics</t>
  </si>
  <si>
    <t>Requisition ID: 258554
Wor Area: Software-Development Operations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maret leader in enterprise application software, we remain true to our roots. That‚Äôs why we engineer solutions to fuel innovation, foster equality and spread opportunity for our employees and customers across borders and cultures.
SAP values the entrepreneurial spirit, fostering creativity and building lasting relationships with our employees. We now that a diverse and inclusive worforce eeps us competitive and provides opportunities for all. We believe that together we can transform industries, grow economics, lift up societies and sustain our environment. Because it‚Äôs the best-run businesses that mae the world run better and improve people‚Äôs lives.
ey Responsibilities &amp; Tass
&gt; Wors in a cross-functional implementation team and is responsible for development focusing on design, coding, testing and quality assurance of specific product features.
&gt; Ability to analyze and solve issues in existing and new code.
&gt; Demonstrates full responsibility for accepted tass and therefore demonstrates a high level of quality, speed, reliability and efficiency.
&gt; Wors closely together with other team members to ensure the team success. Enhances sills beyond own core functional focus and wors on other tass for the benefit of the team.
&gt; Has proficient overall product nowledge incl. relevant business processes &amp; scenarios and a basic understanding of customer needs.
&gt; Has basic nowledge and technical competencies of relevant programming languages and related development tools and processes.
&gt; Wors independently and designs solutions to enhance test automation and processes within own domain expertise.
&gt; Analyzes, defines, implements and executes quality and test related activities according to a given test strategy for the product area.
&gt; Creates a detailed test design incl. test system landscape requirements and product standards, prepares tests (customizing &amp; master data), authors and executes manual and/or automated tests.
&gt; Analyzes test results and taes appropriate follow-up actions.
&gt; Coaches the team in terms of development, quality assurance and test related processes, methods and tools.
&gt; Collaborates with user experience experts and implement proposed designs of specific product features.
&gt; Attends customer interaction activities (conference calls, on-site sessions, escalations) for specific product features and shares learning bac with the implementation team.
&gt; Shares nowledge and helps grow the capabilities of the team through presentations, mentoring, and coaching in your implementation team.
Accountability
&gt;responsible for delivery of outcome of assigned sub projects
&gt;wors independently within given area of responsibility (within defined policies and processes)
&gt;contributes to milestones
Complexity
&gt;contributes and wors on sub projects and activities with moderate level of complexity
&gt;wor is independent &amp; collaborative in nature.
&gt;provides regular updates to manager or project manager on project status
&gt;Decisions/solutions can essentially enhance existing systems &amp; processes
Experience
&gt;strong competence with various tools, procedures, programming languages used to accomplish the job
Communication
&gt;builds collaborative wor relationships with similar functions across SAP
&gt;communicates clearly, in a way that others can understand within defined processes &amp; policies
&gt;communicates relevant messages in a timely manner and with constructive feedbac to colleagues &amp; managers
WHAT YOU GET FROM US
Success is what you mae it. At SAP, we help you mae it your own.
A career at SAP can open many doors for you. If you‚Äôre searching for a company that‚Äôs dedicated to your ideas and individual growth, recognizes you for your unique contributions, fills you with a strong sense of purpose, and provides a fun, flexible and inclusive wor environment ‚Äì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(Americas:Careers.NorthAmerica@sap.com or Careers.LatinAmerica@sap.com, APJ: Careers.APJ@sap.com, EMEA: Careers@sap.com). Requests for reasonable accommodation will be considered on a case-by-case basis. Successful candidates might be required to undergo a bacground verification with an external vendor.
EOE AA M/F/Vet/Disability:
Qualified applicants will receive consideration for employment without regard to their age, race, religion, national origin, gender, sexual orientation, gender identity, protected veteran status or disability.
Successful candidates might be required to undergo a bacground verification with an external vendor.
Additional Locations:</t>
  </si>
  <si>
    <t>Strong data and analytic sills, nowledge of excel, numbers and data modeling. nowledge of or experience woring on subscription businesses a plus. Reporting and presentation sills a must. Looing for a person who has a passion for data and numbers. The successful candidate will turn data into information and insights that will help support business decisions. Wor closely with the Data Anlytics team and cross functionally in mareting to produce monthly &amp; quarterly data driven mareitng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 with management to prioritize business and information needs. Locate and define new process improvement opportunities.
*Candidates MUST be fluent in German**
MacOS
iOS
0 - 2 years of experience.</t>
  </si>
  <si>
    <t>Job Description
Job description
‚Ä¢ Interpret data, analyze results using statistical techniques and provide ongoing reports
‚Ä¢ Develop and implement databases, data collection systems, data analytics and other strategies that optimize statistical efficiency and quality
‚Ä¢ Acquire data from primary or secondary data sources and maintain databases/data systems
‚Ä¢ Identify, analyze, and interpret trends or patterns in complex data sets
‚Ä¢ Filter and ‚Äúclean‚Äù data by reviewing computer reports, printouts, and performance indicators to locate and correct code problems
‚Ä¢ Wor with management to prioritize business and information needs
‚Ä¢ Locate and define new process improvement opportunities
Requirements
‚Ä¢ Proven wor experience as a data analyst or business data analyst
‚Ä¢ Technical expertise regarding data models, database design development, data mining and segmentation techniques
‚Ä¢ Strong nowledge of and experience with reporting pacages (Business Objects etc), databases (SQL etc), programming (XML, Javascript, or ETL framewors)
‚Ä¢ nowledge of statistics and experience using statistical pacages for analyzing datasets (Excel, SPSS, SAS etc)
‚Ä¢ Strong analytical sills with the ability to collect, organize, analyze, and disseminate significant amounts of information with attention to detail and accuracy
‚Ä¢ Adept at queries, report writing and presenting findings
‚Ä¢ Master's in Computer Science or Engineering Management or Project Management or Information Systems/Technology (Preferred)
Powered by JazzHR
SfTXVuhhoM</t>
  </si>
  <si>
    <t>The Document Cloud Insights &amp; Analytics team is looing for a Data Analyst who is passionate about using big data to deliver phenomenal customer experiences and to inform business decisions. Youll develop algorithms that analyze and derive insights from our massive product usage dataset, woring in collaboration with the Journey team, product mareting, product managers, and engineering teams.
The Document Cloud Insights &amp; Analytics team is looing for a Data Analyst who is passionate about using big data to deliver phenomenal customer experiences and to inform business decisions. Youll develop algorithms that analyze and derive insights from our massive product usage dataset, woring in collaboration with the Journey team, product mareting, product managers, and engineering teams.
ey Responsibilities
Partner with various cross-functional teams (Engagement &amp; Retention Journey, Data Science, Product, and mareting) to understand projections and target setting requirements through our Data Driven Operating Model, provide in-depth data analytics support and share associated business insights
Gather, synthesize and interpret disparate quantitative information sources using advanced statistical tools and techniques
Clean and prune data to discard irrelevant information, design analysis-ready datasets, and document all aspects of the data life cycle
Implement engagement and retention business models, test and optimize the customer experience, and monitor the outcomes in support of the Journey teams initiatives
Identify trends and mae projections based on relevant metrics
Perform regular ad-hoc SQL data querying in Hadoop to provide analysis to better understand customer behaviors including acquisition, engagement, conversion, and retention
A strong proficiency in querying and manipulating large data sets for analytical purposes using SQL-lie languages (Hive/Hadoop experience preferred)
Data Engineering experience
Familiarity with big data platforms such as Hadoop
Experience with programming language such as Python, R
Experience with data visualization tools such as Tableau/Power BI
Modelling in Excel or Power Pivot
Understanding of statistical modeling, machine learning, or data mining concepts, and a record of solving problems with these methods.
BA/BS in Engineering, Mathematics or other quantitative fields. Master is preferred. 3+ Years of industry experience
Excellent communication (verbal and written), relationship sills, and a strong team player
BA/BS in Engineering, Mathematics or other quantitative fields. Master is preferred.
Powered by JazzHR</t>
  </si>
  <si>
    <t>The Biomedical Data Analyst I will be directly responsible for ensuring the accurate, complete, and timely collection, delivery and tracing of data from Research, Commercial and Manufacturing laboratories for analysis, reporting, and presentation.
This is a temporary position through approximately the end of the year. Remote wor is possible. This individual does not have to reside in Redwood City, CA.
Write and debug SAS programs of medium to high complexity.
Write and optimize SQL queries against MSSQL database.
Write and debug Python program of medium to high complexity.
Perform accurate, complete, and timely collection, validation, and tracing of research, commercial, and manufacturing data.
Construct datasets and visualizations for reporting.
Maintain accurate documentation of programs and procedures.
Develop programs for collection, extraction, analysis, presentation, or tracing of data.
Other responsibilities as assigned.
Strong communicator with ability to maintain open communication with internal employees, managers, and customers as needed.
Able to integrate and apply feedbac in a professional manner.
Able to prioritize and drive to results with a high emphasis on quality.
Ability to wor as part of a team.
Uphold company mission and values through accountability, innovation, integrity, quality, and teamwor.
Support and comply with the company‚Äôs Quality Management System policies and procedures.
Regular and reliable attendance.
Ability to wor on a mobile device, tablet, or in front of a computer screen and/or perform typing for approximately 90% of a typical woring day.
Considerable periods of time may be spent concentrating and or analyzing data.
Considerable periods of time may be spent communicating verbally and in various written forms; including presentation material and email with other people.
Minimum Qualifications
Bachelor‚Äôs degree in life sciences, computer science, scientific or other relevant discipline.
2+ years of related experience.
2+ years of recent experience with statistical programming with SAS.
2+ years of recent experience writing Python.
1+ years of experience with MSSQL databases and SQL.
Proficient in Microsoft Office to include Excel and Word.
Demonstrated ability to perform the Essential Duties of the position with or without accommodation.
Authorization to wor in the United States without sponsorship.
Preferred Qualifications
3+ years of recent experience with statistical programming with SAS.
3+ years of recent experience writing Python.
Familiarity with web development.
Experience with cloud computing (AWS, Azure).
Familiarity with molecular biology.
Experience woring with LIMS.
#LI-MF1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Company‚Äôs affirmative action program are available to any applicant or employee for inspection upon request.</t>
  </si>
  <si>
    <t xml:space="preserve">69-127 </t>
  </si>
  <si>
    <t>Management Science and Engineering, Computational Policy Lab
The School of Engineering
Stanford Engineering has been at the forefront of innovation for nearly a century, creating pivotal technologies that have transformed the worlds of information technology, communications, health care, energy, business and beyond. Our faculty and students are creative ris-taers who pursue excellence across a breadth of disciplines. Our alumni include some of the world's most successful leaders in technology and business. Our staff are critical to enabling Stanford Engineering to accomplish its mission: seeing solutions to some of the world's most urgent challenges and educating leaders who will mae the world a better place through the power of engineering principles, techniques and systems.
The Department of Management Science and Engineering, in the School of Engineering, leads at the interface of engineering, business, and public policy. The department‚Äôs mission is, through education and research, to advance the design, management, operation, and interaction of technological, economic, and social systems. MS&amp;E website: https://msande.stanford.edu
MS&amp;E is seeing a an experienced data analyst who will perform research with the Computational Policy Lab (https://policylab.stanford.edu/).
Your responsibilities include:
Wor under consultative or self-initiated direction to assess and produce relevant, standard, or custom information (reports, charts, graphs and tables) from structured data sources by querying data repositories and generating the associated information. Distribute and disseminate reports to applicable agencies, researchers, management and other internal end-users.
Devise methods for identifying data patterns, trends in available information sources using a variety of qualitative and quantitative techniques. Determine and recommend additional data collection and reporting requirements.
Design and customize reports based upon data in the database.
Create non-routine databases and their related information summary; develop algorithms and statistical model; and perform statistical analyses appropriate to complex data and reporting requirements.
Serve as a resource for non-routine inquiries such as requests for statistics or surveys.
Lead the implementation of data standards and common data elements for data collection.
Collaborate with technical staff to standardize and systemize routine reports, dashboards, and metrics.
May test prototype software and participate in approval and release process for new software.
*Other duties may be assigned.
To be successful in this position, you will bring:
In-depth nowledge and experience using and applying analytical software, database management system software, database reporting software, database user interface and query software, and data mining software.
Expert ability to collect data using a variety of methods, such as data mining and hardcopy or electronic documentation study, to improve or expand databases.
Basic statistical ability.
Strong listening, verbal and written communication sills.
Ability to manage multiple activities in a deadline-oriented environment; highly organized, flexible and rigorous attention to detail.
Ability to use logic to calculate data; efficiently construct a database or scrutinize the form of a question.
Ability to wor with data of varying levels of quality and validity.
Demonstrated ability to produce data in a clear and understandable manner meeting user requirements.
Ability to wor effectively with multiple internal and external customers.
Ability to tae a leadership role on projects and with users/clients.
*Consistent with its obligations under the law, the University will provide reasonable accommodation to any employee with a disability who requires accommodation to perform the essential functions of his or her job.
*Candidates must be legally authorized to wor in the United States. This position does not sponsor visas.
Why Stanford is for You
Imagine a world without search engines or social platforms. Consider lives saved through first-ever organ transplants and research to cure illnesses. Stanford University has revolutionized the way we live and enrich the world. Supporting this mission is our diverse and dedicated 17,000 staff. We see talent driven to impact the future of our legacy. Our culture and unique pers empower you with:
Freedom to grow. We offer career development programs, tuition reimbursement, or audit a course. Join a TedTal, film screening, or listen to a renowned author or global leader spea.
A caring culture. We provide superb retirement plans, generous time-off, and family care resources.
A healthier you. Climb our roc wall, or choose from hundreds of health or fitness classes at our world-class exercise facilities. We also provide excellent health care benefits.
Discovery and fun. Stroll through historic sculptures, trails, and museums.
Enviable resources. Enjoy free commuter programs, ridesharing incentives, discounts and more!
How to Apply
We invite you to apply for this position by clicing on the ‚ÄúApply for Job‚Äù button. To be considered, please submit a cover letter and r√©sum√© along with your online application. Your one-page cover letter should briefly describe your bacground in customer service and provide examples of your experience with attention to detail, responsiveness, and decision-maing.
The job duties listed are typical examples of wor performed by positions in this job classification and are not designed to contain or be interpreted as a comprehensive inventory of all duties, tass, and responsibilities. Specific duties and responsibilities may vary depending on department or program needs without changing the general nature and scope of the job or level of responsibility. Employees may also perform other duties as assigned.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Additional Information
Schedule: Full-time
Job Code: 4745
Employee Status: Fixed-Term
Grade: I
Requisition ID: 86784</t>
  </si>
  <si>
    <t>Hello,
√Ç
Title
Supply Chain Data Analyst
Location
San Jose, CA
Qualification
Bachelor's degree or equivalent in SCM, business, economics or equivalent
Experience
7+ years
Salary
Maret standards
Sills
5 years or more experience in related fields, inventory management or SCM
Woring nowledge of the supply chain, manufacturing policies and processes as they relate to inventory
Can 'mine' various data sources to create a 'picture' of the current and future inventory position
Strong analytical sills with an ability to resolve issues in effective/practical ways
nowledge of ERP systems
nowledge of SAP - SmartOps or IBP √¢ I
Identify root causes and present solutions
nowledge of Tableau or any other visualization tools
Collect data through interviews, surveys, web search, database search, or other methods
Synthesize and analyze information from various sources to identify trends, opportunities, and dangers</t>
  </si>
  <si>
    <t>Have a passion for maing a difference in the education, careers, and lives of hundreds of thousands of college-level students? zyBoos, a Wiley brand, produces interactive online learning content that replaces college-level textboos, homewor, and even programming lab assignments. We offer the excitement of a young, energetic startup environment with a masterfully engineered platform and high-demand content for the STEM college maret. We are dedicated to the success of college students worldwide, having provided courseware to more than 450,000 students in over 600 universities.zyBoos is looing to hire a full-time researcher and data analyst to lead the internal and external research efforts in STEM education.Responsibilities:* Conduct research on student learning using zyBoos across disciplines* Publish research results at high quality conferences and journals to disseminate findings to the STEM education community* Use data analytics to assist with the continual improvement of zyBoos' content and platform by assessing effectiveness in achieving learning outcomes and reducing unnecessary student struggle* Collaborate with instructors in designing, conducting, and publishing research studies* Collaborate with authors, engineers, and instructors to conduct early studies for new products or significant platform features* Present research findings internally and externally to disseminate research to instructors and to the engineering education communityRequired:* MS or PhD in CS, Engineering, Education, or other STEM fields (PhD is preferred)* Strong record of research papers* Excellent verbal and written communication sills* Commitment to innovation in teaching at the undergraduate levels* Highly motivated and organized* Strong pedagogical intuitions* Teaching experience strongly preferredPreference will be given to candidates woring at the Campbell, CA office. zyBoos has a wor-from-home policy that allows employees to wor remotely one day per wee. Please apply with a resume, cover letter indicating your previous research and/or teaching experience and a writing sample (published research submissions preferred).zyBoos, a Wiley brand, is an equal opportunity employer. We evaluate qualified applicants without regard to race, color, religion, sex, sexual orientation, gender identity, national origin, disability, veteran status, and other legally protected characteristics.</t>
  </si>
  <si>
    <t>At Cadence, we hire and develop leaders and innovators who want to mae an impact on the world of technology.
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Responsible for Quality System Maintenance.
Root cause analysis and implementation of corrective action for process related concerns.
Assist Quality manager in establishing, implementing and maintaining the quality management system.
Responsible for continual improvement activities to enhance the quality system, such as 5S, aizen lean methods, etc.
Develop training to build data analysis and corrective action processes
Interface with Engineering and Operations to ensure transfer to Production of new products are in accordance with approved data.
Conduct audits, including closing out audit findings, creating audits finding reports and determine proper corrective and preventive actions.
Analyze failure, corrective and preventive action to respond to customer complaints.
Create and maintain related procedures to data analysis and corrective action
Responsible for planning, organizing and managing the overall activities of receiving / outgoing quality functions.
Continuously improving QA receiving inspection process and procedures.
Ensure timely resolution of supplier failure, corrective actions and preventive actions.
Manage suppliers performance and conduct audits.
Perform measurement of the customer satisfaction index
Wor with supply chain and materials management to manage supplier quality issues
Develop the suppliers scorecard and present to the suppliers
Provide customers report and analysis
Wor with internal manufacturing and suppliers to improve product quality and reliability
Prepare and manage the management review meetings
Prepare the quality instructions, procedures and customers requested reports
Requirements &amp; Qualifications
BS or Master degree in science or 10 years related experience
A hands-on understanding of manufacturing and operations processes and procedures especially for Telecommunications industry.
Demonstrating the ability to organize, prioritize, manage staff, solve problems,
Achieve an understanding of the current process and procedures used in the electro-mechanical assembly area for standard product assembly
Develop reliability measurements (MTBF, DOA, IRR, YRR)
Determines quality improvement parameters by identifying statistical methods relevant to manufacturing processes.
Establishes statistical confidence by identifying sample size and acceptable error; determining levels of confidence
Were doing wor that matters. Help us solve what others cant.</t>
  </si>
  <si>
    <t>Role Objective
To audit ads that consist of visual, text and audio per shared guidelines. The ads will be usable for the client's ad networ and are viewed by our users/advertisers. Therefore it calls for consistent accuracy and an excellent review.
Data Analyst will provide feedbac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 of reviewed data
Sills/Qualifications
Excellent analytical sills such as attention to detail
Excellent communication sills (both written &amp; oral)
Ability to produce high quality wor
Flexible and highly motivated
Team player
Time management sills: must be able to perform tass quicly and accurately
Linguistic sills should include morphology and syntax (correct grammatical, spelling, typographical, or compositional errors, but also include the ability to 'play' with words)
Excellent organizational sills
High proficiency in English
Excellent technical sills
Required: Professional fluency in both speaing, reading and writing in the supported language and English
Preferred Attributes:
nowledge of Google Adwords/Ad products is a plus
Advanced degree in Linguistics, Mareting/Communication etc.</t>
  </si>
  <si>
    <t>Posted: Jun 29, 2020
Weely Hours: 40
Role Number:
200159997
We are seeing a Data Analyst with an aim to turn the huge amounts of data generated by these applications into business insights that improve customer experience. You will have a bent for applied research with expertise in pattern mining, anomaly detection, predictive modeling, classification and optimization. You will tae pride in implementing and sustaining end-to-end analytical solutions that have direct and measurable impact. The role requires both a broad nowledge of existing analytics algorithms and creativity to invent and customize when necessary.
Deep expertise in data processing, analysis and evaluation including hands-on experience with big data sets is required to analyze and mine our extensive database for worldwide points-of-interest, rich content and related information.
ey Qualifications
Experience with with at least one scripting or programming language (Python, R, JavaScript, or Scala)
Hadoop experience (MapReduce, Hive, Spar) is a huge plus
Experience with Postgres, including PostGIS is a plus
Strong data analysis sills and business presentation sills /story-telling
Capable of woring with large sets using internal and industry standard tools.
Delivery-oriented, able to lead and execute analysis efforts from start to finish
Ideal candidate should be self-motivated with a can-do attitude
Great teammate, strong interpersonal sills, go-getter
Description
- Perform analysis &amp; UAT of map data validation tools
Identify validation gaps and advocate with staeholders &amp; engineering groups to fill those gaps
Perform root cause analysis of production system anomalies
Communicate complex data concepts and the results of the analyses in a clear and effective
manner to management
Wor with large volumes of data; be able to extract and manipulate large datasets
Build visual reports and dashboards
Develop prototype or proof of concept analysis tools
Education &amp; Experience
BS in computer science or equivalent.
Apple is an equal opportunity employer that is committed to inclusion and diversity. We tae affirmative action to ensure equal opportunity for all applicants without regard to race, color, religion, sex, sexual orientation, gender identity, national origin, disability, Veteran status, or other legally protected characteristics. Apple is committed to woring with and providing reasonable accommodation to applicants with physical and mental disabilities. Apple is a drug-free worplace</t>
  </si>
  <si>
    <t>Commerce Partnerships Data Analyst Contractor
The data analyst will be responsible for building reporting and dashboards, and act as a nowledgeable liaison between technical teams and business staeholders. The ideal candidate has experience with building data pipelines and dashboards and will be comfortable woring through ambiguity by using data. This is a contractor role for a year and is located in our Menlo Par office.
Responsibilities
Create data tools that trac ey indicators and unloc insights for performance
Developing dashboards and pipelines to allow for quic and accurate data access and reporting across different lines of business
Define ey metrics and provide analytical support, PIs visibility, and business trends/drivers support via SQL, reporting and data visualization tools
Communicate with cross-functional staeholders, including Product, Engineering, and business staeholders, to drive dashboard design and ey metrics analysis
Be a ey point of contact for business staeholders on all questions &amp; related requests
Minimum Qualifications
BA or BS degree
2+ years of experience woring in an analytical capacity developing insights, defining metrics, and maing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lie Tableau
Experience in financial modeling, ROI analysis, data analysis, and experience seeing beyond numbers to drive sound decision-maing from complex datasets
Proven staeholder management experience √¢ including multiple cross-functional
Presentation and communications experience with extracting insights from technical data sets to varied audiences including communicating with senior management
Preferred Qualifications
2+ years of experience with pacages such as Python, R, SAS, etc
Experience with creating dashboards forecasting
Powered by JazzHR</t>
  </si>
  <si>
    <t>PRO Unlimited @ Faceboo</t>
  </si>
  <si>
    <t>About the company
Robinhood is democratizing finance for all. With customers at the heart of our decisions, Robinhood is lowering barriers, removing fees, and providing greater access to financial information. Together, we are building products and services that help create a financial system everyone can participate in.
Robinhood is a fast-growing company and was recognized as a CNBC Disruptor 50 and a LinedIn Top Startup in 2019. We're continuing to grow and are looing for incredible talent that can help us achieve our mission.
Robinhood is headquartered in Menlo Par, California, with offices in Lae Mary, Florida, Denver, Colorado, and London, U.
About the role
Robinhood is looing for a silled Financial Data Analyst to join our rapidly growing Finance and Accounting team. We are seeing a driven individual who can thrive in a fast-paced environment and can manage multiple priorities ‚Äì a self-starter who can wor independently but who is also a good team-player. This role will report to the Corporate Accounting Senior Manager and will need to be able to pic things up quicly and be able to meet deadlines with multiple tass.
Your day-to-day will involve:
Wor with Accounting and cross-functionally to ensure the continued accuracy of financial data used for accounting close entries and financial reporting
Wor with Accounting and Business Automation teams to help with the automation of high volume transactions into the accounting boos and records
Provide general financial data support to other ey staeholders within the Finance team, including Payroll and Stoc Administration
Wor with Accounting and engineering teams to understand new product requirements and ensure necessary data for financial reporting is built into the product from day one
Perform analysis of datasets, build accurate data maps, and conduct regular data validation to support the Company's control framewor
Ensure the development of an automated reporting process that covers metrics as well as financial results, and connects the two in an appropriate and accurate manner
Some things we consider critical for this role:
BA/BS with 4+ years of experience in finance, accounting, business, consulting, or analytics
Proficiency in SQL with 2+ years of woring with large data sets
Strong analytical and organizational sills
Experience with system implementations &amp; integrations
Experience with Looer
Experience with Oracle Fusion
Feeling ready to give 100% to democratizing finance for all? We'd love to have you apply, even if you feel unsure about whether you meet every single requirement in this posting. At Robinhood, we're looing for people invigorated by our mission, not just those who simply chec off all the boxes.</t>
  </si>
  <si>
    <t>Situated in Stanford's
highly dynamic research environment, the Moding Laboratory
(modinglab.stanford.edu), led by Everett Moding, MD, PhD is seeing a Bioinformatician/Research
Data Analyst 1 to manage and analyze high throughput sequencing and clinical
data from cancer patients under the direction of
project researchers and investigators. The
Moding Laboratory performs translational cancer research by analyzing human
tissue and blood samples with next-generation sequencing. Using a combination
of state-of-the-art computational and experimental techniques, we aim to
identify critical mediators of treatment resistance that can be validated in
preclinical models and targeted to enhance the efficacy of cancer therapy. The
Moding laboratory is administratively situated within the Stanford University
School of Medicine‚Äôs Department of Radiation Oncology. As an NCI-designated
Comprehensive Cancer Center the Stanford Cancer Institute is a dynamic and stimulating
place to wor as it maintains the highest level of scientific rigor,
institutional support and coordination for the complete range of cancer-related
research, including basic, translational, clinical and population-based
science.
Duties include:
Collect, manage and clean datasets.
Employ new and existing tools to
interpret, analyze, and visualize multivariate relationships in data.
Create databases and reports,
develop algorithms and statistical models, and perform statistical analyses
appropriate to data and reporting requirements.
Use system reports and analyses to
identify potentially problematic data, mae corrections, and determine root
cause for data problems from input errors or inadequate field edits, and
suggest possible solutions.
Develop reports, charts, graphs and
tables for use by investigators and for publication and presentation.
Analyze data processes in
documentation.
Collaborate with faculty and
research staff on data collection and analysis methods.
Provide documentation based on
audit and reporting criteria to investigators and research staff.
Communicate with government
officials, grant agencies and industry representatives.
Develop machine learning and image
processing software for research.
* - Other duties may also be assigned
DESIRED
QUALIFICATIONS:
Bachelor's, MS, or PhD
degree in Bioinformatics, Computer Science or a related field with two years of
relevant experience.
Strong bacground in
bioinformatics and biostatistics, including experience with analysis of
next-generation sequencing data.
Experience and comfort
in woring within a UNIX/Linux environment.
Bacground in
programming languages such as Python, R, Matlab, Perl.
Good communication and
team sills and fluency in both spoen and written English.
nowledge of techniques
for analyzing tumor purity and clonal heterogeneity.
A bacground in
evolutionary biology and familiarity with phylogenetics techniques.
nowledge of Monte Carlo
based statistical methods.
Bacground in cancer
biology.
Familiarity with
predictive modeling and machine learning.
EDUCATION
&amp; EXPERIENCE (REQUIRED):
Bachelor's degree or a combination of
education and relevant experience. Experience in a quantitative discipline such
as economics, finance, statistics or engineering.
NOWLEDGE, SILLS AND ABILITIES (REQUIRED):
Substantial experience with MS
Office and analytical programs.
Strong writing and analytical
sills.
Ability to prioritize worload.
Sills in machine learning and data
analysis software.
PHYSICAL REQUIREMENTS*:
Sitting in place at computer for
long periods of time with extensive eyboarding/dexterity.
Occasionally use a telephone.
Rarely writing by hand.
* -
Consistent with its obligations under the law, the University will provide
reasonable accommodation to any employee with a disability who requires
accommodation to perform the essential functions of his or her job.
WORING
CONDITIONS:
Some wor may be
performed in a laboratory or field setting.
WOR STANDARDS:
Interpersonal Sills: Demonstrates
the ability to wor well with Stanford colleagues and clients and with external
organizations.
Promote Culture of Safety:
Demonstrates commitment to personal responsibility and value for safety;
communicates safety concerns; uses and promotes safe behaviors based on
training and lessons learned.
Subject to and expected to comply
with all applicable University policies and procedures, including but not
limited to the personnel policies and other policies found in the University's
Administrative Guide, http://adminguide.stanford.edu.
Additional Information
Schedule: Full-time
Job Code: 4751
Employee Status: Regular
Grade: G
Department URL: http://radonc.stanford.edu/
Requisition ID: 86757</t>
  </si>
  <si>
    <t>As the leader in Lead-to-Account Matching, Routing and Mareting Attribution solutions, LeanData drives growth for business. We help many of the world's fastest-growing enterprises automate, simplify and accelerate revenue.As a ey part of our Operations team, you'll be our first Business Intelligence hire. You will be able to manipulate and analyze large data sets to find trends, identify errors, and solve business challenges that are presented. You'll be a ey member in maintaining high level Company Metrics and Dashboards to ensure that goals and targets are being met. You'll build insightful dashboards and provide expert analysis and forecasting using LeanData's technology stac. You'll have exceptional analytical sills, strong collaboration and communication sills. You will have the opportunity to wor directly with the executive team and mae a large impact via data driven analyses.What you'll be doing:* Review data dumps and reports to identify opportunities for business improvements* Assist Revenue Operations to insure that sales data remain accurate as new processes are applied* Create a single source of truth for ARR, renewals, pipeline, and other revenue related data* Assist Engineering and Product to analyze trends in product usage* Build and deploy standardized Metrics and Dashboards for the Company leadership team* Support the Customer Success team in accurately tracing quarterly net retention metrics and expiring ARR* Define, trac and create ey business metrics to help assess the overall health of the business* Wor effectively with cross-functional teams* Perform ad-hoc and in-depth analysisRequirements:* 2-5 years experience in business or data analytics* Experience in building dashboards and models* Strong capabilities in using Excel to manipulate data sets and identify errors* Ability to wor independently and as a member of various cross-functional teams* Proven ability leveraging analytical and problem-solving sills in a fast paced environment* Strong communicator, both written and verbalBonus points if you have:* Experience woring with Salesforce.com* Experience woring at growth-stage companyWhy wor at LeanData:* LeanData covers employee insurance premiums up to 90%* Stoc options in LeanData for all full-time employees* Flexible PTO* 401 planWe warmly welcome into the LeanData family all persons without regard to ethnic and racial identity, indigenous heritage, national origin, religion, gender, gender identity, gender expression, sexual orientation, age, disability, marital status, veteran status, genetic information, or any other legally protected status.</t>
  </si>
  <si>
    <t>PETADATA is looing for a Data Analyst to wor with one of our Clients in San Joes, CA. Experience 7-10 Years of Education Wor Authorization Those authorized to wor in the United states are encouraged to apply.We are able to sponsor H1-B at this time. Job Description As a Data Analyst in the Commerce product management team, you responsible for leading this data-driven movement to change the way we operate radically. You need to be able to rise above the numbers and focus on the most important questions and insights. You enjoy finding relationships among disparate data and generate absolute clarity out of a muddied data environment. You are highly proficient in statistical methods, well-versed in visualization techniques, building dashboards, and feel at ease with a cloud-based big data environment. While you rely on data to prove your point, you also love to solve problems creatively. You thrive operating in an ambiguous environment, and you are excited by the challenge of unveiling new insights. To be successful, you regularly as essential questions, remove noise in the data, always learning and fine-tuning your analysesdashboards, and see opportunities to share nowledge with others. If you fit the description, join us on this exciting journey! Responsibilities Acquire data from primary or secondary sources, and maintain databases and dashboards to unloc operational and exploratory analyses Dig in deep to analyze root causes to unusual trends, dips, and spies for all Commerce metrics Summarize your findings in an accurate, concise, easy-to-understand manner Handle the detail execution of data gathering, dashboard implementation, and bug fixing Foster a culture of having easy access to data and autonomy in obtaining answers by implementing tools that help others Maintain existing data visualizations, data pipelines, and dashboards Requirements Proven trac record as a high-performing data analyst, and can thrive in a fast-paced environment Comfortable woring with proxy data, incomplete data, normalizing and joining datasets from different sources Well verse with databases (MySQL, SQL Server, Hadoop) and adept with modern Business Intelligence and Visualization tools (Microsoft Power BI, Tableau, Amazon QuicSight) Familiar with web analytics technologies and techniques (Adobe Analytics, Google Analytics, digital pixel tracing, site tagging, etc.) Strong analytical abilities Collect, prioritize, analyze, and disseminate critical information with attention to detail and accuracy Excellent communication sills with expertise in data visualizations, trend analysis, forecasts, statistical testing and data-storytelling Collaborate with others to understand, identify and translate business challenges into data projects Bachelors and Masters degree specializing in Statistics or Data Science. If you are interested and meet the above job requirements, please submit your resume. After carefully reviewing your experience and sills, one of our Hiring team members will contact you on the next steps.</t>
  </si>
  <si>
    <t>Posted: May 4, 2020
Weely Hours: 40
Role Number:
200168490
Do you love solving sophisticated challenges and are passionate about data? Are you an inventive, self-starter who taes pride in seeing ideas come to life on a global scale? If so, come chec out our Apple Cloud Services team! We get to influence data led decisions that touch billions of Apple‚Äôs customers every day!
This is a hands-on full stac data analyst role that provides data driven insight to improve revenue, margin and the customer experience of iCloud services. You will build data engineering assets and statistical models to surface meaningful business insights and communicate results and ideas to ey decision maers.
You will wor closely with multi-functional teams such as mareting, finance, product engineering teams, understand their processes and analytic needs and provide insights that benefit Apple.
This is a small and outstanding technology team passionate about addressing all the big-data processing needs for iCloud. We are developing a platform that can accomplish any tas with an intuitive, simple to use user interface, and easy deployment to production. Come chec us out!
ey Qualifications
- 5+ years of experience in analyzing data and reporting
- Strong data mining and statistical modeling bacground
- Experience in data engineering in Big Data systems
- Expertise in designing Data Models for high performance and scalability
- Experience with Spar, Hadoop or other distributed framewors
- Recent experience in woring with complex analytical SQL queries on big Data and Scala
ADDITIONAL SUCCESS FACTORS
- Understanding Subscription based business
- Excellent written and verbal communication
- Self motivated, independent and proactive
- Ability to wor with cross functional teams, set priorities and prioritize multiple projects simultaneously on tight deadlines
Description
- Performing adhoc data analysis
Build data engineering assets using Scala, Python and other big data SQL technologies
Operationalize the data engineering worflows
Build visualizations to communicate insights and analytics findings.
Presenting findings to other groups and senior management.
Education &amp; Experience
- BA/BS/BE in a quantitative field (Statistics, Computer Science, Ops Research etc.)
APPLE IS AN EQUAL OPPORTUNITY EMPLOYER THAT IS COMMITTED TO INCLUSION AND DIVERSITY. WE ALSO TAE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</si>
  <si>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Data Analyst
If you are a Data Analyst with experience, please read on!
Job Title: Data Analyst
Job Locations: Redwood City, CA
Job Type: 45-50/hr
Requirements:
1.) 3+ years experience creating dashboards in Business Intelligence (BI) tools (i.e. Tableau)
2.) Experience writing code in Python, R or similar language
3.) Bachelor's Degree
4.) Experience writing SQL Queries, and Excel Formulas
What You Will Be Doing
As a member of our team, you will be writing code that is readable in flat files, and processing data in several different ways and you will responsible for summarizing data results into files, charts, and graphs.
What You Need for this Position
Requirements:
1.) 3+ years experience creating dashboards in Business Intelligence (BI) tools (i.e. Tableau)
2.) Experience writing code in Python, R or similar language
3.) Bachelor's Degree
4.) Experience writing SQL Queries, and Excel Formulas
Preferred Sills:
1.) Salesforce experience
2.) Healthcare/Health Plan Analytics experience
What's In It for You
- Competitive Compensation 40 - 50/hr
- Benefits (Medical, Dental)
- PTO
So, if you are a Data Analyst with experience, please apply today!
-
Applicants must be authorized to wor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 In compliance with federal law, all persons hired will be required to verify identity and eligibility to wor in the United States and to complete the required employment eligibility verification document form upon hire.</t>
  </si>
  <si>
    <t>Location
Cupertino, CA
Position
We‚Äôre looing to add a Technical Data Analyst to our team with strong communication and client sills. In order to succeed in this role, you‚Äôll have a mix of data engineering, data analysis, and data visualization experience. You should be actively engaged and passionate about the technologies you are using, quic to learn, and excited to collaborate. The right person for this role is inspired by a wor environment in which requirements and technologies vary from project to project, driven by a balance of the client‚Äôs needs and our expertise and experience.
Requirements
Deep understanding of BI methodologies, Data Architecture principals, Master data and metadata.
Proficiency in Tableau, Excel and Essbase
Woring coding experience with Python, SQL and UNIX shell scripts required
Experience with developing ETLs from raw to curation layers including cleansing, transforming, deriving and aggregating data ( Tableau Prep, Airflow )
Experience woring with relational databases, query authoring as well as woring familiarity with a variety of databases ( Teradata , PostgresSQL )
Proven experience developing data visualizations, dashboards, and reporting in Tableau required
Ambitious, with the ability to wor independently, or collaboratively within a cross functional team
Excellent written and verbal communications sills, attention to detail, and critical thining
Benefits
Competitive compensation, including a retirement plan and an excellent healthcare pacage with vision and dental.
Two main Bay Area offices full of friendly people: one in the center of Oaland (near BART) and one in the heart of Cupertino.
Support for employee productivity and continued learning in the forms of hardware, software, learning materials, training, and conferences.
Beez contribute in all the ways they want and can. Beezwax is committed to employee growth, and encourages Beez to develop new ways to contribute.
We are an equal opportunity employer and value diversity at our company. We do not discriminate on the basis of race, religion, color, national origin, gender, sexual orientation, age, marital status, veteran status, or disability status.
Looing forward to hearing from you!
Apply
Do you now someone who might be interested? Let them now!</t>
  </si>
  <si>
    <t>We have Job Opportunity for Data Analyst at Redwood Shores, CA with direct client
Duration: 3-6months. Contract only
Job description:
¬∑ Interprets results using a variety of techniques, ranging from simple data aggregation via statistical analysis to complex data mining.
¬∑ Designs, develops, implements and maintains business solutions.
¬∑ Wors directly with clients and project and business leaders to identify analytical requirements.
¬∑ Requires a bachelor's degree in area of specialty and 0-3 years of experience in the field or in a related area.
¬∑ Has nowledge of commonly-used concepts, practices, and procedures within a particular field.
¬∑ Relies on instructions and pre-established guidelines to perform the functions of the job.
¬∑ Wors under immediate supervision. Typically reports to a supervisor.
If you have the above qualification and interested to apply please reply with your updated resume, contact no. and expected pay rate and I will contact you to discuss further.</t>
  </si>
  <si>
    <t>Job Description
Title: Program Manager I
Location: Sunnyvale, CA
Projected Duration: 7 Months
Pay Range: 42.00 - 49.00/ HR W2 + Expanded Benefits Pacage to include: Health Insurance, 401, Tuition Reimbursement, (8) Paid Holidays, (8) Paid Sic Days, and more!!!
Exciting Program Manager opportunity for our client in Sunnyvale, CA. In this role you will oversee the response to a subset of low-ris privacy incident reports related to inadvertent data sharing. If you have BA/BS degree and 1+ years of related wor experience please apply right away as this job will fill quicly!
Responsibilities
Triage incoming reports to ensure reporters have provided all information required for assessing the issue
Oversee response to incoming reports in accordance with predefined worflows
Coordinate remediation with reporters to ensure required steps are completed
Escalate incoming reports to Security &amp; Privacy and Legal teams as needed
Document report and remediation details in internal tools
Contribute to worflow improvement as needed
Required Education &amp; Sills
1 year relevant wor experience
Minimum of bachelor's degree (BA/BS)
Company Description
Aorbi is a Global Language Solutions Company handling Translations and Interpretations world wide. We offer solutions to the language industry in providing the best quality of service with our interpreters.</t>
  </si>
  <si>
    <t>AORBI Language Solutions</t>
  </si>
  <si>
    <t>Job DescriptionUS Tech Solutions is seeing a Data Analyst for a Long Term contract with a client in Sunnyvale, CA
Core Functions include:
‚Ä¢ Design and build reports, scorecards and dashboards to support all Compliance functions.
‚Ä¢ Generate insights, trends and actionable recommendations to support Operations, Product and Business teams.
‚Ä¢ Generate reports and create presentations for ey staeholders, including Compliance and Executive leadership team.
Position Description:
‚Ä¢ This position is part of Analytics team responsible for performing analytics to support the business. An individual in this position is expected to perform additional responsibilities and duties as assigned and/or necessary.
‚Ä¢ Analyze and interpret information related to ris mitigation by identifying industry data trends (ex: reputational metrics, seller scorecard indicators) and benchmars.
‚Ä¢ Analyze data to identify trends, patterns, insights, and discrepancies in data; ensure data accuracy, synthesize compliance data in support of strategic business objectives; translate results into actionable recommendations/plans.
‚Ä¢ Utilize industry new technologies and best practices to provide insights to ey staeholders based on your research.
‚Ä¢ Communicate compliance data insights and global trends related to the business; design, coordinate, and implement new reporting, analysis, and data-management solutions; provide recommendations based on insights and research.
‚Ä¢ Propose improvements for strategic and tactical initiatives (ex: driving experience scores, ris mitigation measures).
‚Ä¢ This role is required to wor in both San Bruno (Temporarily replaced by San Mateo) and Sunnyvale locations.
Minimum Qualifications:
‚Ä¢ Bachelor's degree in Statistics, Analytics, Mathematics, Systems, Information Technology, Computer Science, or related field.
‚Ä¢ 2+ years experience in analytics, systems, information technology (IT), data management.
‚Ä¢ 1+ year experience with Python/R (Python preferred).
‚Ä¢ 1+ year experience in Tableau/Looer or any other visualization tools (Tableau preferred).
‚Ä¢ nowledge on predictive modeling is a plus.
‚Ä¢ Experience with Hadoop, Hive, Spar, afa.
‚Ä¢ 2+ year experience with SQL, RDBMS, Hive and No-SQL databases (for example Cassandra) is a plus.
‚Ä¢ Masters degree or certificate in business analytics, data mining, or statistical analysis is a strong plus.
Prior eCommerce experience is a plus.
About US Tech Solutions:
Your talent, our opportunities - This is the premise behind US Tech Solutions.
You have the sill we have the opportunity. As a team, we wor passionately for you to get the right career opportunity across industry verticals and functions. For past sixteen years, leading Global
Companies and Fortune 500 come to us to get the right talent. Whether you want to wor as full-time, contractor or part-time, technical or non-technical our talent consultants will connect with the right career opportunity globally.
Connect with our talent team today.
USTECH was founded in 2000 by Manoj Agarwal. Today, we are a global firm offering talent solutions to 150 customers including 20% of Fortune 500 across Financial Services, Healthcare, Life Sciences, Aerospace, Energy, Retail, Telecom, Technology, Manufacturing, and Engineering. We are headquartered in New Jersey with 40 global locations across the USA, Canada, Europe, and India. Deloitte has recognized USTECH as one of the fastest growing private businesses for the past five consecutive years and INC 500 for the past three. We have also been rated The Top Business in the US" by Diversity Business since 2011. To learn more about how US Tech Solutions visit our website: www.ustechsolutions.com.
US Tech is an Equal Opportunity Employer" and US Citizens &amp; all other parties authorized to wor in the US are encouraged to apply."
Apply: Interested candidates are requested to send their resume to Pawan at pawans@ustechsolutionsinc.com
Job Requirements:
Job Description
US Tech Solutions is seeing a Data Analyst for a Long Term contract with a client in Sunnyvale, CA
Core Functions include:
‚Ä¢ Design and build reports, scorecards and dashboards to support all Compliance functions.
‚Ä¢ Generate insights, trends and actionable recommendations to support Operations, Product and Business teams.
‚Ä¢ Generate reports and create presentations for ey staeholders, including Compliance and Executive leadership team.
Position Description:
‚Ä¢ This position is part of Analytics team responsible for performing analytics to support the business. An individual in this position is expected to perform additional responsibilities and duties as assigned and/or necessary.
‚Ä¢ Analyze and interpret information related to ris mitigation by identifying industry data trends (ex: reputational metrics, seller scorecard indicators) and benchmars.
‚Ä¢ Analyze data to identify trends, patterns, insights, and discrepancies in data; ensure data accuracy, synthesize compliance data in support of strategic business objectives; translate results into actionable recommendations/plans.
‚Ä¢ Utilize industry new technologies and best practices to provide insights to ey staeholders based on your research.
‚Ä¢ Communicate compliance data insights and global trends related to the business; design, coordinate, and implement new reporting, analysis, and data-management solutions; provide recommendations based on insights and research.
‚Ä¢ Propose improvements for strategic and tactical initiatives (ex: driving experience scores, ris mitigation measures).
‚Ä¢ This role is required to wor in both San Bruno (Temporarily replaced by San Mateo) and Sunnyvale locations.
Minimum Qualifications:
‚Ä¢ Bachelor's degree in Statistics, Analytics, Mathematics, Systems, Information Technology, Computer Science, or related field.
‚Ä¢ 2+ years experience in analytics, systems, information technology (IT), data management.
‚Ä¢ 1+ year experience with Python/R (Python preferred).
‚Ä¢ 1+ year experience in Tableau/Looer or any other visualization tools (Tableau preferred).
‚Ä¢ nowledge on predictive modeling is a plus.
‚Ä¢ Experience with Hadoop, Hive, Spar, afa.
‚Ä¢ 2+ year experience with SQL, RDBMS, Hive and No-SQL databases (for example Cassandra) is a plus.
‚Ä¢ Masters degree or certificate in business analytics, data mining, or statistical analysis is a strong plus.
‚Ä¢ Prior eCommerce experience is a plus.</t>
  </si>
  <si>
    <t>TEsystems, Artech Information Systems, PDS Tech</t>
  </si>
  <si>
    <t>Global Tech Company is looing for a Data Analyst to join the team!Responsibilities:
‚Ä¢ Interpret data, analyze results using statistical techniques and provide ongoing reports.
‚Ä¢ Develop and implement databases, data collection systems, data analytics and other strategies that optimize statistical efficiency and quality.
‚Ä¢ Acquire data from primary or secondary data sources and maintain databases/data systems.
‚Ä¢ Identify, analyze, and interpret trends or patterns in complex data sets.
‚Ä¢ Filter and clean data by reviewing computer reports, printouts, and performance indicators to locate and correct code problems.
‚Ä¢ Wor with management to prioritize business and information needs.
‚Ä¢ Locate and define new process improvement opportunities.
Qualification:
‚Ä¢ Fluency in German
‚Ä¢ Strong data and analytic sills, nowledge of excel, numbers and data modeling.
‚Ä¢ nowledge of or experience woring on subscription businesses a plus.
‚Ä¢ Reporting and presentation sills a must.
‚Ä¢ Looing for a person who has a passion for data and numbers.
‚Ä¢ The successful candidate will turn data into information and insights that will help support business decisions.
Apply today to be considered!
Job Requirements:</t>
  </si>
  <si>
    <t>HR Data Analyst (Worday EIB)</t>
  </si>
  <si>
    <t>Job Description
The Data Analyst will need to analyze various data sets and provide directive insight based on trending. This role will assist with the migration of data to support the implementation of a new Job Architecture at the company, data conversion/translation of data/documents into Worday and interface with members of the People Operations and Engineering teams.
Daily Responsibilities:
Pull the data from a variety of websites and then organize it in pivot tables in Excel.
Interface with the Worday team to ensure data is compatible with the platform
Continued partnership with the Worday team to ensure data is populating correctly
Sill/Experience/Education
Mandatory
BA/BS Degree or equivalent experience
2-3 years of related experience
nowledge/Experience with Worday EIB templates and data uploads
Ability to build and maintain large data sets in Excel/our client Spreadsheet
Familiar with Excel/our client sheets import/export, formulas and scripts
Familiarity with HR Jobs/Requisition
Data concepts and conversion
High levels of organization and orientation to detail
Experience with the company's tools
Desired
Related consulting experience
Powered by JazzHR
6VwjD9AbJs</t>
  </si>
  <si>
    <t>OverviewMilestone Technologies, Inc. is a leading IT Managed Services and IT Professional Services solutions provider headquartered in the Bay Area and serving clients globally. Our unique approach to IT Managed Services includes Contact Center Services, Internal IT Support, Data Center Operations, Worforce Solutions, and IT Professional Services.Our unique approach to IT Managed Services includes Contact Center Services, Internal IT Support, Data Center Operations, Worforce Solutions, and IT Professional Services.* Please note for this role woring onsite at this client location is required Mon-Fri.ResponsibilitiesDrive data accuracy and consistency across teams by identifying gaps and issues in data sources and dashboards.Organize project charters, scorecards, and other documentation for the overall roadmap.Generate monthly reporting and ad hoc analysis to support leadership decision-maing.Drive data annalistic projects from initial as, score definition, testing, development, deployment, and support.Gather and document requirements from cross-functional teams and projects and align on visualization expectations. Coordinate data analytics requests from business partners and IT.Data mining of multiple audit and compliance findings to generate standardized corrective action and management of vendor tool. Analyze data for corrective action, create and manage tass through completion.Ability to extrapolate data from multiple sources of information, and understand its value.Trac metrics on multiple discipline levels within the team.Create platform(s) and tools for the organization to leverage.Continually improve and automate existing methods for parsing data and incorporating into real-time models, analysis, and actions.Write queries, perform ad hoc data analysis, and create data visualizations to eep the nerve center of our operations engine running at full speed.Build best practices of marrying financial and operational data. Data sources include MS Excel, SQL, internal forecasting and planning tools.Build dashboards and visualization of complete data sets and calculations.Design and develop analytics and data visualizations that help Team mae data-driven decisions.Support efforts to develop core data sets that empower operational analyses.Drive efforts to analyze, visualize, and provide analytics on data to build reporting solutions to support department-wide, regional, and global iniatives. Proactively develop new metrics to identify trends in all regions of operations.QualificationsExperience:5 - 7+ years experience in data analytics.Strong analytical and critical thining sills.Written and verbal communication sills.Development experience in at least one scripting language (R or Python) required.Systems:Proficient with Tableau, MS Excel, SQL (Oracle, Hive, MySQL) and other analytical applications. Woring SQL experience.Woring Tableau experience for developing data visuals.Education:Bachelor's degree in Computer Science, Statistics, Math, Engineering, Business and/or 5+ years of wor experience in the field.Additional Requirements:Security:* Programs: CCure, Genetech Facilities:* Understanding of Real Estate, Facility or Transportation Operations. Financial:* Understanding and woring nowledge of US GAAP and Accounting processing.* Job description is subject to change.Milestone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maes reasonable accommodations for disabled applicants and employees.#LI-AT1</t>
  </si>
  <si>
    <t>Situated in Stanford\'s highly dynamic research environment, the Moding Laboratory (modinglab.stanford.edu), led by Everett Moding, MD, PhD is seeing a Bioinformatician/Research Data Analyst 1 to manage and analyze high throughput sequencing and clinical data from cancer patients under the direction of project researchers and investigators. The Moding Laboratory performs translational cancer research by analyzing human tissue and blood samples with next-generation sequencing. Using a combination of state-of-the-art computational and experimental techniques, we aim to identify critical mediators of treatment resistance that can be validated in preclinical models and targeted to enhance the efficacy of cancer therapy. The Moding laboratory is administratively situated within the Stanford University School of Medicines Department of Radiation Oncology. As an NCI-designated Comprehensive Cancer Center the Stanford Cancer Institute is a dynamic and stimulating place to wor as it maintains the highest level of scientific rigor, institutional support and coordination for the complete range of cancer-related research, including basic, translational, clinical and population-based science.
Duties include:
Collect, manage and clean datasets.
Employ new and existing tools to interpret, analyze, and visualize multivariate relationships in data.
Create databases and reports, develop algorithms and statistical models, and perform statistical analyses appropriate to data and reporting requirements.
Use system reports and analyses to identify potentially problematic data, mae corrections, and determine root cause for data problems from input errors or inadequate field edits, and suggest possible solutions.
Develop reports, charts, graphs and tables for use by investigators and for publication and presentation.
Analyze data processes in documentation.
Collaborate with faculty and research staff on data collection and analysis methods.
Provide documentation based on audit and reporting criteria to investigators and research staff.
Communicate with government officials, grant agencies and industry representatives.
Develop machine learning and image processing software for research.
* - Other duties may also be assigned DESIRED QUALIFICATIONS:
Bachelor\'s, MS, or PhD degree in Bioinformatics, Computer Science or a related field with two years of relevant experience.
Strong bacground in bioinformatics and biostatistics, including experience with analysis of next-generation sequencing data.
Experience and comfort in woring within a UNIX/Linux environment.
Bacground in programming languages such as Python, R, Matlab, Perl.
Good communication and team sills and fluency in both spoen and written English.
nowledge of techniques for analyzing tumor purity and clonal heterogeneity.
A bacground in evolutionary biology and familiarity with phylogenetics techniques.
nowledge of Monte Carlo based statistical methods.
Bacground in cancer biology.
Familiarity with predictive modeling and machine learning.
EDUCATION &amp; EXPERIENCE (REQUIRED):
Bachelor\'s degree or a combination of education and relevant experience. Experience in a quantitative discipline such as economics, finance, statistics or engineering.
NOWLEDGE, SILLS AND ABILITIES (REQUIRED):
Substantial experience with MS Office and analytical programs.
Strong writing and analytical sills.
Ability to prioritize worload.
Sills in machine learning and data analysis software.
PHYSICAL REQUIREMENTS*:
Sitting in place at computer for long periods of time with extensive eyboarding/dexterity.
Occasionally use a telephone.
Rarely writing by hand.
* - Consistent with its obligations under the law, the University will provide reasonable accommodation to any employee with a disability who requires accommodation to perform the essential functions of his or her job.
WORING CONDITIONS:
Some wor may be performed in a laboratory or field setting.
WOR STANDARDS:
Interpersonal Sills: Demonstrates the ability to wor well with Stanford colleagues and clients and with external organizations.
Promote Culture of Safety: Demonstrates commitment to personal responsibility and value for safety; communicates safety concerns; uses and promotes safe behaviors based on training and lessons learned.
Subject to and expected to comply with all applicable University policies and procedures, including but not limited to the personnel policies and other policies found in the University\'s Administrative Guide, http://adminguide.stanford.edu.
Additional Information
http://radonc.stanford.edu/
Requisition ID: 86757</t>
  </si>
  <si>
    <t>Ref ID: 00420-9502600417Classification: Data Analyst
Compensation: DOE
Emphasis query codes experience. Python, R and SQL.
BA with coding experience. Data transformation
Please send resumes to Trupti Deshpande.
Job Requirements:
This individual will create, run, maintain and review a variety of reports including enrollment/sales, forecast, grading, business trend, and financial. The position requires a strong understanding of systems, applications, and data structure with an ability report solutions for evolving business needs. This individual should thrive in a fast-paced, collaborative and dynamic environment. ‚Ä¢ Data transformation experience with Python libraries such as Numpy, SciPy and pandas ‚Ä¢ Successfully and quicly fulfill requests for development of ad-hoc reports. ‚Ä¢ Quicly learn business and system data structures for customized applications.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 with local maret expertise help you find the technology jobs that match your sills and priorities fast. By woring with us, you have access to challenging opportunities, competitive compensation and benefits, and training to enhance your sill sets.
From philanthropy to environmental stewardship to employee programs, Robert Half is proud to have an active role in the communities in which we live and wor. Our company has appeared on FORTUNEs Most Admired Companies list every year since 1998.
Download our mobile app to tae your job search on the go!
Contact your local Robert Half Technology office at 888.490.4429 or visit www.roberthalf.com/jobs/technology to apply for this job now or find out more about other job opportunities.
All applicants applying for U.S. job openings must be authorized to wor in the United States. All applicants applying for Canadian job openings must be authorized to wor in Canada.
¬© 2020 Robert Half Technology. An Equal Opportunity Employer M/F/Disability/Veterans.
By clicing 'Apply Now' you are agreeing to Robert Half Terms of Use.</t>
  </si>
  <si>
    <t>PaymentsFinanceAccounting Industry Bacground Great communication sills. Experience woring with Agile Methodology. Bacground Woring nowledge of Hadoop Development Platform. Excellent Data Analysis sills. Must be comfortable with querying and analyzing large amount of data on Hadoop HDFS using Hive and Spar. Excellent collaborative and influencing sills. Must be able to wor with teams of Data Engineers and Analysts and resolve dependencies. 6+ years of experience in Reporting Analytics nowledge in Financial accounting is preferred. Sashini Dissanayae Technical Recruiter Technosoft Corporation One Towne Square, Suite 600 Southfield, MI 48076 Direct 248 603 2612 Mobile +1 248 631 9330 www.technosoftcorp.com httpwww.technosoftcorp.com</t>
  </si>
  <si>
    <t>Conceive, design and implement business technology solutions that solve significant scientific or business problems through the integration, visualization, and analysis of large and complex data. Routinely demonstrate initiative and creativity in developing technology solutions.
Demonstrate high proficiency across a wide range of technologies related to the storage, transfer, integration, visualization, and analysis of large and complex data sets. Expertise in software development, data warehousing, statistics, and machine learning.
Demonstrate deep nowledge of the pharmaceutical and healthcare business, and utilize this nowledge in the rapid advancement of agile, impactful, and cost-effective solutions
Highly autonomous and productive in performing activities, requiring only minimal direction from or interaction with supervisor.
May initiate new areas of investigation that are meaningful, reliable, and can be incorporated directly into a scientific or business activity.
Direct mentorship of others.
A primary author of publications and presentations.
Understand and adhere to corporate standards regarding applicable Corporate and Divisional Policies, including code of conduct, safety, GxP compliance, and data security.
Bachelor‚Äôs Degree or equivalent education and typically 10 years of experience, Master‚Äôs Degree or equivalent education and typically 8 years of experience, PhD and no experience necessary. Bacground in life sciences or wor experience in the pharmaceutical industry preferred.
Possess thorough theoretical and practical understanding of own discipline.
Proven implementation of creative technology solutions that advanced the business.
Excellent written and oral English communication sills.</t>
  </si>
  <si>
    <t>Title Master Data AnalystStart Date ImmediatelyRate NegotiableDuration 6 MonthsLocation San Jose, CAResponsibilities Develop master data creationupdate processes for core master data objects (customer, vendor, material) and core financial data objects (profit center, cost center, fixed asset, GL accounts etc.) Run worshops with cross-functional groups to define, review approve processes Define a shared service model to maintain master data Onboard and train offshore team Operationalize MDM support including escalation performance monitoring Education Experience Undergraduate degree in Statistics, Engineering, Computer Sciences, Finance, Accounting, or related field 3+ years of business experience with financial operations and reporting processes Minimum 3 years of experience in master data management practices. Ability to engage and communicate at the manager level and above to provide clear, concise explanations of data governance concepts, programs and initiatives Demonstrable experience woring within complex, federated data and system architecture Experience woring both automated and non-automated master data operations models Desired Sills Prior experience of implementing SAP MDG (as part of an S4 implementation) Woring experience in SAP Data Services and Information Steward Experience with Salesforce (SFDC) master data Design and use of Google Forms, ServiceNow, or similar for change management Worshop planning leadership Prior experience with matchmerge and survivorship rules for master data Process mapping, data cataloging Understanding and use of process metrics to monitor and maintain the effectiveness of operations Please apply through our on-line portal with your resume and contact information. Applications will be reviewed and assessed against position requirements. Qualified candidates will be contacted by the lead recruiter within 48 hours of submittal. No phone calls please. You may also apply for this position by mail. Send your cover letter and resume to Corporate StaffingMethod360 Inc.1 Post Street, Suite 550San Francisco, CA 94104 Method360 is proud to be an Equal Opportunity Employer</t>
  </si>
  <si>
    <t>Maret Data Analyst - Global Securities Master (GSM)</t>
  </si>
  <si>
    <t>Location: San Jose, California
Position Description
We are seeing 5 maret data analysts to join our team
to provide validation, cleansing, and management of global reference and maret data to financial institutions including security, pricing, and corporate action data. We provide first level of support for our client‚Äôs referential and historical data which is used by traders, developers, and other end-users.
GSM addresses the challenges facing financial institutions in the reference data management arena. GSM delivers data management, verification and research services for all reference data asset classes and data types that are used and processed by financial institutions. We manage data for all traded asset classes, including fixed income, global equities, derivatives, money marets, and OTC instruments. We cover all data types such as client/counterparty, legal entity hierarchy, descriptive data, pricing, and corporate actions. GSM manages data from original acquisition through validation, cleansing, enrichment, enhancement, and maintenance - to ensure the highest quality data.
ey Responsibilities
Maret Data Research
Daily interaction with Maret Data vendors;
Research and correction of global securities, price, and corporate action data;
Develop pro-active checs to ensure the problems are handled before they reach the users community; and
Maintain the integrity of multiple data sources and data sets
Client Support
Perform special requested projects;
Provide ad-hoc research/support on all client and management inquires;
Apply ad-hoc adjustments to client data sets to reflect corporate actions; and
Interface with traders, end-users, and developers to resolve data and system problems.
Requirements
Experience in similar role for a financial institution a plus
College degree or equivalent wor experience with emphasis in financial services
nowledge about securities including equities and fixed income
Detail oriented
Time management sills
Ability to multi-tas
Dedicated and responsible
Some familiarity with program scripting a plus
Strong organizational and people sills
Ability to wor independently and in a team environment
Apply in confidence by emailing resume with a cover letter to careers@sraoss.com.</t>
  </si>
  <si>
    <t>Hi
Hope you are doing great
Please go through the below JD and let me now your Interest
Technical Business/Data Analyst
Location: Santa Clara, CA or Phoenix, AZ
Duration : 12+month contract
Only W2
We are currently looing for a Business/Data Analyst with 10 plus years of experience. Required Sills:
Candidate must have baning experience.
10+ years of business/Data Analytics experience with Data Mapping, Data Lineage with strong SQL and UAT testing experience.
Must have 10+ years of Informatician and SQL experience.
AWS is nice to have.
The Business/Data Analyst will Create SQL Queries to pull the data than transfer the data from Data Lae to the AWS cloud.
Use SQL Queries to gather data from Various lines of business and transfer from the Data Lae to the AWS cloud platform.
They will be required to complete the data lineage, data quality, and data mapping to ensure that none of the data is lost in the transfer. Than the BA/DA will complete the UAT and Data Validation testing.</t>
  </si>
  <si>
    <t>Posted: Feb 20, 2020
Weely Hours: 40
Role Number:
200146100
Imagine what you could do here. At Apple, new ideas have a way of becoming great products, services, and customer experiences very quicly. Bring passion and dedication to your job and there's no telling what you could accomplish.
As the Senior Data Analyst within the Worldwide Business Process Re-engineering organization, you will own and be part of global projects from Inception through Benefits Realization. As a data and reporting leader you will drive transformational data and analytics initiatives for improving the effectiveness and efficiency for sales business functions. Having the right blend of technological depth, Sales process and systems expertise along with program management sills is ey to the success of the role. You will be expected to manage end to end delivery of large to small scale projects in the data &amp; analytics area through active leadership and partner management, both at strategic and tactical levels. Very Strong presentation sills and executive presence, with effective communication to create impact and influence both at executive and mid-level management.
ey Qualifications
Deep understanding of BI methodologies, Data Architecture principals, Master data and metadata.
Ability to support the creation of single source of truth for performance monitoring leveraging agreed upon data definitions, create a common data foundation, and semantic layers to be consumed by business.
Deliver highly available, reliable, innovative large-scale data warehousing solutions to facilitate data induction, build optimized aggregates and building reporting solutions.
Provide leadership and expertise to define solutions architecture and strategies at all layers, for next generation reporting platform with high performance and scalability.
Experience with a broad range of technology capabilities in BI and DW, with industry trends and new age platforms.
Deep nowledge and hands-on experience woring with database technologies lie Teradata, MySql, Oracle and Vertica and multiple BI platforms such as Business Objects, Tableau, and others.
Strong understanding of operational processes, systems and data in multiple areas of Sales &amp; operations; Sales B2B, B2C, Forecasting, Quote to Cash, Pipeline management.
Understanding of data design and architecture principles for complex business scenarios.
Identify patterns, attribute hierarchies and data relationships and organize into data dictionaries, create standardized definitions for metrics and critical metrics.
Analytical and problem-solving experience, exposure to large-scale systems and some experience writing code.
Strong business analysis sills - capturing and documenting requirements, understanding business impacts and tradeoffs, conducting interviews and worshops, proposing solutions, documentation and process mapping, etc.
Literacy with MS Word, MS Excel, and basic project planning tools.
Wor in a matrix organization and navigate effectively through Communication and relationship building.
Define and drive the long-term vision &amp; develop strategic roadmaps to achieve the vision and goal.
Bring a strong sense of execution and accountability for the overall success of the program.
Experience planning, managing, delivering medium (6-8 month) to large (8-12+ month) programs/projects.
Experience across multiple industry sectors is preferred, with High Tech a must have.
Broad Sales B2C, B2B, and supply chain management expertise
Articulate the technology, requirements, goals and landmars of the program woring with multiple teams.
Provide technical guidance, direction and problem solving to engineering team members. Drive technical excellence in software development and solution design.
Use and help chip in to standard software engineering processes(Waterfall/Agile), improve development methodologies over time. Engage with architects, engineers, BI developers across regions and departments to deliver the program.
Description
This role will be part of Sales BPR team that supports Worldwide Sales at Apple and the role requires a deep understanding of sales &amp; supply chain functions to handle complex, global initiatives supporting a wide range of capital and non-capital initiatives. You will be responsible for leading cross-organizational teams to define, build and roll-out innovative data solutions that improve strategic and operational decision maing capability, builds customer satisfaction, drives revenue and increases efficiency.
The role will wor with senior management and global teams to define technological and capability roadmaps, driving improvements of the organization, processes and use of systems and data for Apple's Sales organization. This effort is directly lined to our customer strategy and needs to be forward-looing.
THIS MAY INCLUDE:
Excellent understanding of business intelligence technologies, data architecture concepts and methodologies
Understanding future strategies and directions to anticipate needs.
Building internal and external expertise driving standard methodology and innovation.
Translate complex business requirements into scalable technical solutions meeting Data Warehousing standards
Solid understanding of analytics needs and proactive-ness to build generic solutions to improve the efficiency.
Proposing and driving new solutions that may be implemented WW or addressing local processes.
Strong data and BI analysis sills - detailed analysis and definitions of important metrics, measures, business logic and calculations, hierarchies and aggregations, source system analysis, reporting requirements, etc.
Ability to understand and influence the technical solution and scalability concerns.
ESSENTIAL DUTIES AND RESPONSIBILITIES:
In partnership with the business function, BPR (Business Process Re-engineering) and IS&amp;T (Information Systems &amp; Technology), this individual will:
Serve as liaison to Sales teams to develop solution capabilities to support business analytics requirements.
Partners with ey teams to solicit business user feedbac to identify improvement opportunities for implementation.
Consults business partners and team members within Sales, Sales Finance, Operations and Finance partners.
Define and drive programs and projects relevant to the delivery of BI, reporting, and analytics capabilities.
Drives the design, development, implementation and management of projects/programs
Lead change. Implement new ideas effectively within the Apple culture. Influence decisions and change management through collaboration, leadership and a customer- focused approach
Develop and maintain ey project governance documentation to ensure the proper amount of structure is applied to enable project success
Addresses critical issues, quicly assess and develop root cause analysis and problem solution for operations issues
Education &amp; Experience
Bachelor‚Äôs degree is required. MS or MBA is preferred
7+ years of experience developing DW/BI solutions with 5+ years of managing programs in the data space
Strong process focus, ability to continuously improve and find opportunities for improvement in the business.</t>
  </si>
  <si>
    <t>We are looing for Sr. Data AnalystEngineer to support a Finance initiative for a leading technology company in San Jose, CA. Experience in requirements gathering, Data Analysis and building pipelines using ETL solutions such as Python and SQL. Expert level understanding in Data models, Complex SQLs, ETLELT ingestion methods. Experience in AWS Cloud platforms and databases such as Snowflae, Redshift Conversant with business users, business processes and SaaS applications such as Salesforce, etc. 8+ years experience developing complex SQL 3+ years experience programming in Python Experience in Agile methodology (2+ years)</t>
  </si>
  <si>
    <t>TEsystems, Araya, Intelliswift</t>
  </si>
  <si>
    <t xml:space="preserve">51-93 </t>
  </si>
  <si>
    <t>Zoom is an award-winning worplace. We have been recognized by Comparably as #1 CEO, Company Happiness, Benefits, Compensation, Diversity, and more! Not to mention we've been awarded by Glassdoor as the 2nd Best US worplace &amp; Best Large Company US CEO in 2018, Wealthfront, and Business Insider. Our culture focuses on delivering happiness, our commitment to transparency, and the tangible benefits we provide our employees and our customers.Our Ideal CandidateYou have excellent communication, organizational, time management and analytical sills. You have a positive, "can do" attitude, who is ready to jump in, connect the dots, and mae things happen. You excel in a fast-paced environment and exceed goals. When something isn't woring, you shift gears quicly, and come up with a new approach and renewed energy to tacle any challenge. You have a strong inclination of building standard, simple and fully automated processes. This position will be part of the revenue team located in San Jose.Responsibilities* Have a good understanding of the order-to-cash process and information flows* Support future strategic initiatives as the order-to-cash systems SME* Build and maintain various financial performance (example: revenue) and reconciliation models to support financial reporting* Analyze and interpret huge data sets to support accounting conclusions (ASC 606 standalone selling price)* Support revenue reporting, billing, and finance operation initiatives in planning, execution and impact measuring* Build/modify/maintain dashboards, SQL queries, and reports to regularly communicate results, monitor ey metrics, perform analytics, and automate manual processes in scalable waysRequirements* Bachelor's Degree in Business/Economics, STEM (Science, Technology, Engineering, Mathematics) Degrees or similar fields, accounting and data science bacgrounds preferred* 5+ years of experience using data to facilitate business decisions; high growth, technology (B2B SaaS is a plus), management consulting, Big4 Accounting, or business intelligence bacground preferred* Experience with ASC 606 Revenue from Contracts with Customers required* Excellent Excel sills required. SQL sills highly preferred.* Inherently curious and believe in the power of data to drive decisions* Strong communication and organization sills* Self-driven with the ability to wor in a self-guided mannerZoom Video Communications Company Culture Highlights:* Winner of Comparably's Award for Best Company Wor-Life Balance 2019* Winner of Comparably's Award for Best Company Compensation 2019* Winner of Comparably's Award for Best Company Happiness 2019* Winner of Comparably's Award for Best Company Pers &amp; Benefits 2019* Sales Department is raned in the top 5% of companies for Diversity on Comparably.* Zoom Video Communications is raned in the top 5% of companies for Professional Development on Comparably.* Zoom Video Communications is raned in the top 5% of companies for Overall Culture on Comparably.Chec us out on Comparably: https://www.comparably.com/companies/zoom-video-communicationsGet an inside loo at the San Jose office culture here: https://youtube/U8GMcBn9ecwChec us out with a free download: zoom.us/download</t>
  </si>
  <si>
    <t>About Enjoy
Enjoy is the next generation of retail. We pride ourselves on delivering a new ind of buying experience where our friendly Experts bring the best of the store directly to the door, along with personalized solutions, so you get the most out of your tech. We offer same-day delivery, setup and help for today's premiere mobile devices; pairing the convenience you'd get from shopping online with the confidence you'd get from a store, all in the comfort of your own home.
Enjoy is a fast-growing startup, currently operating in 50+ US locations and the U.., with more expansion on the horizon. We're a mission-driven organization focused on bringing joy to people's lives while creating great jobs for a digital world. This requires a spirit of winning together and a strong growth mindset. We value people who choose indness and are obsessed with delivering amazing experiences.
Enjoy is founded and led by Ron Johnson, former head of Apple Retail, along with an executive team from leading retail, technology, and design organizations, including: Apple, Faceboo, Starbucs, Tesla, and Amazon.
About the role
As an Enjoy Data Analyst, you'll provide deeper analysis and valuable insights to unloc opportunities and drive informed business decisions. Evolve the data platform with user-friendly tools, solutions and dashboards so that relevant information can be efficiently gathered and easily interpreted by business teams. In addition to having a strong data analytics bacground, an ideal candidate for this role should have experience coordinating with a cross-functional business team, external partner teams, and ability to inspire confidence in data-driven decision maing.
Responsibilities
Own data insights roadmap and deliverables woring with business partners.
Partner and align with leadership team, product managers, engineering teams, to set priorities based on business priorities, deeper analysis and outcomes
Build trusted relationships with internal business teams and with external partner teams.
Effectively use data to tell stories, communicate ey insights through internal reports, presentations and dashboards to drive business decisions
Lead business reviews meetings with leadership teams and external partners.
Evaluate and quantify the effect of experimentations and various tests through data analysis and statistical methods, and maes data-driven recommendations
Share weely business performance with business
Assist business and product teams to define, trac and optimize processes, tools, and dashboards for better planning and management of the business
Goes above and beyond a specific problem to finding all possible explanations
Collaborate with onshore and offshore data team members to build and implement data solutions, help drive strategic business decisions leveraging insights, and iterate to drive bias to action and also create consistency in analysis and reporting.
Requirements
At least 5 years of being a data analyst
BS or MS in Engineering, Math, Statistics, Analytics, or Finance
Experience leading a team of data engineers/analysts
Hands-on expertise with SQL, python and any other programming language
nowledge of statistics and experience using statistical pacages for analyzing datasets (Excel, SPSS, SAS etc)
Experience woring with data-warehouse, business intelligence technologies, and databases
Experience with running A/B tests and familiar with experimentation platforms
Experience woring in a fast paced environment as a data analyst or data scientist.
Excellent quantitative sills and a deep understanding of statistical methods, and an ability to inspire confidence in data-driven decision maing
Exhibit general curiosity to go deeper to understand business problems and surface interesting facts
Understanding of eCommerce and Retail will be a big plus
Open to doing limited travel</t>
  </si>
  <si>
    <t>Posted: Jul 10, 2020
Weely Hours: 40
Role Number:
200176847
Imagine what you could do here. At Apple, new ideas have a way of becoming great products, services, and customer experiences very quicly. Bring passion and dedication to your job and there's no telling what you could accomplish.
Do you love thining analytically? Are you passionate about using your financial nowledge to navigate complex challenges? Just as our customers find value in Apple products, the Finance group finds value for both Apple and its shareholders. As part of this group, you‚Äôll play an integral role in ensuring our day-to-day financial health. You and your team will support Apple‚Äôs growth, both top and bottom line, by applying the same level of innovation toward financial matters as we do toward our products and services. You‚Äôll also collaborate with Apple teams across the world to develop more effective investment strategies and ris management. Finance is crucial to upholding our global dedication to excellence, and it is directly responsible for crafting the company‚Äôs future.
Join us, and you will have a meaningful role in continuing Apple‚Äôs legacy of efficiency and success. We are looing for an outgoing professional with high analytical capacity, creativity, and strong communication sills to support the Worldwide Sales Organization. The position requires the ability to understand and wor with sophisticated data set in order to drive insights. The position will wor cross-functionally with Sales, Finance and Technical teams to help develop new tools, processes and analysis for senior sales/finance executives.
ey Qualifications
EY QUALIFICATIONS
At least 8 years project and/or data management experience
Technical understanding with ability to articulate complex technical issues in easy to understand business terms
Self-motivated, driven individual who is comfortable woring in a global, fast-paced environment
Strong team orientation and collaborative style. Flexible demeanor and an ability to get involved in the details while maintaining a wider view
Excellent process management, planning, and organizational sills. Resilient and determined to ensure projects and deliverables are achieved, driving projects from inception to deployment
Strong verbal and written communication sills
Plus: Understanding of data management best practices to ensure quality data
Description
This role is a global role woring on redesigning the way we capture, govern and process data from our channel partners. You will bring new innovative ideas to review the current process/system and to wor on a new design of the process as well as the system. The current dataset is fundamental to manage the business and had gone through a test of time. This is an opportunity to improve and incorporate new technologies and analytics at an enterprise scale, with senior management support.
The ideal candidate is one who has experience on the collection, audit, governance and analytics of omni-channel partner data, ideally in the tech hardware industry. You will be able to wor independently and have experience woring cross-functionally with Sales, Operations, IT, Data Management and Business Re-Engineering teams, in ground-breaing projects.
You are a top performer in your career with a consistent trac record of accomplishments. You should feel comfortable dealing with complex &amp; ambiguous situations, with high analytical capacity, creativity, and strong interpersonal sills to support the project, managing the balance and prioritization between the various organizations.
Understand current process and system - recognise current challenges and identify areas of improvements. Challenge and create/design new efficiencies within process. Drive process changes and handle change.Ownership to drive multiple deliverables within the project.
Lead cross-functional relationship to drive and innovate new processes and design of solution.
Manage professional relationships with external partners, where required, to negotiate for data and/or improvements to data.
Communicate on status of tass/activities, calling out riss at appropriate times.
Analyze large amount of data that team is woring with and being able to present findings to partners.
Education &amp; Experience
Bachelor's degree of a quantitative nature (Finance, Statistics, Computer Science, Mathematics, Engineering, etc.)</t>
  </si>
  <si>
    <t>Job Description
Job #: 1075618
Apex Systems is searching for an experienced Data Analyst to fill a contract role with our Fortune 500 client in Menlo Par, CA!
Data Analyst
Location: Menlo Par, CA
Contract Length: 12 months
Pay Rate: 51.75/hour
Commerce Partnerships Data Analyst Contractor
The data analyst will be responsible for building reporting and dashboards, and act as a nowledgeable liaison between technical teams and business staeholders. The ideal candidate has experience with building data pipelines and dashboards and will be comfortable woring through ambiguity by using data. This is a contractor role for a year and is located in our Menlo Par office.
Responsibilities
Create data tools that trac ey indicators and unloc insights for performance
Developing dashboards and pipelines to allow for quic and accurate data access and reporting across different lines of business
Define ey metrics and provide analytical support, PIs visibility, and business trends/drivers support via SQL, reporting and data visualization tools
Communicate with cross-functional staeholders, including Product, Engineering, and business staeholders, to drive dashboard design and ey metrics analysis
Be a ey point of contact for business staeholders on all questions &amp; related requests
Minimum Qualifications
BA or BS degree
2+ years of experience woring in an analytical capacity developing insights, defining metrics, and maing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lie Tableau
Experience in financial modeling, ROI analysis, data analysis, and experience seeing beyond numbers to drive sound decision-maing from complex datasets
Proven staeholder management experience ‚Äì including multiple cross-functional
Presentation and communications experience with extracting insights from technical data sets to varied audiences including communicating with senior management
Preferred Qualifications
2+ years of experience with pacages such as Python, R, SAS, etc
Experience with creating dashboards forecasting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</si>
  <si>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Responsible for Quality System Maintenance.
Root cause analysis and implementation of corrective action for process related concerns.
Assist Quality manager in establishing, implementing and maintaining the quality management system.
Responsible for continual improvement activities to enhance the quality system, such as 5S, aizen lean methods, etc.
Develop training to build data analysis and corrective action processes
Interface with Engineering and Operations to ensure transfer to Production of new products are in accordance with approved data.
Conduct audits, including closing out audit findings, creating audits finding reports and determine proper corrective and preventive actions.
Analyze failure, corrective and preventive action to respond to customer complaints.
Create and maintain related procedures to data analysis and corrective action
Responsible for planning, organizing and managing the overall activities of receiving / outgoing quality functions.
Continuously improving QA receiving inspection process and procedures.
Ensure timely resolution of supplier failure, corrective actions and preventive actions.
Manage suppliers' performance and conduct audits.
Perform measurement of the customer satisfaction index
Wor with supply chain and materials management to manage supplier quality issues
Develop the supplier's scorecard and present to the suppliers
Provide customers report and analysis
Wor with internal manufacturing and suppliers to improve product quality and reliability
Prepare and manage the management review meetings
Prepare the quality instructions, procedures and customers requested reports
Requirements &amp; Qualifications
BS or Master degree in science or 10 years related experience
A hands-on understanding of manufacturing and operations processes and procedures especially for Telecommunications industry.
Bacground in quality engineering bacground and familiarity with boards and system assembly
Develop reliability measurements (MTBF, DOA, IRR, YRR.)
Demonstrating the ability to organize, prioritize, manage staff, solve problems,
Achieve an understanding of the current process and procedures used in the electro-mechanical assembly area for standard product assembly
Determines quality improvement parameters by identifying statistical methods relevant to manufacturing processes.
Establishes statistical confidence by identifying sample size and acceptable error; determining levels of confidence</t>
  </si>
  <si>
    <t>Software Test Engineer - Data Analyst
Verb Surgical - a Google and Johnson &amp; Johnson joint venture!
The mission of this role is to develop tools for analysis and testing R&amp;D algorithms and prototypes, and identify the improvements to a surgical system. We are looing for a strong engineer who is passionate about surgery and robotics and preferably experienced in clinical procedures, surgeon needs and clinical environment. This position will support developing tools for data acquisition and performing post processing of data including system performance characterization and accuracy assessment across various technical projects at Applied Research Team at Verb.
Professional Experience/Bacground to be successful in this role:
Bachelors Degree in Computer Science, Data Science/Engineering or equivalent experience
3-4 years hands-on experience in software product development. Prior research wor is an added benefit
Demonstrated programming sill in C++
Learn, develop, and modify Python and Matlab scripts for data collection and analysis
Familiar with Pythons Sciit-learn library
Experience with software configuration management systems, such as Subversion and Git
Woring with Linux and Windows
ey Accountabilities:
Own development of test processes from component-level to overall system
Design, and implement interfaces for data exchange with other systems
nowledge of clinical environment and procedures
nowledge of robotics and common sensors (encoders, load cells, optical tracers, etc.)
Strong Math sills
Strong level of ownership, accountability, and drive for exceeding expectations
Bias towards action, great sense of accuracy, and perform well under pressure
Designing clinically relevant cases/scenarios/ usage cases to characterize/improve system components, and executing these cases in both full and sub-system level
Design of experiments for the optimal test strategy, time and effort
Developing modular test scripts in Matlab and/or Python to automate test data collection from various sensors
Familiar with querying data from cloud-hosted services
Analysis of test data to create understanding of system performance and user behavior, and to extract ey performance metrics and insights for design improvements.
Debug new hardware and software issues that pop up in the lab and in the field.
Preparation and documentation of test protocols and results
Effective communication of results across multiple teams at Verb in a well-organized manner.
Teamwor attitude, and ability to multitas and prioritize
Excellent written and verbal communication sills
Fast learner in high tempo environment
Expected Outcomes:
Clinically relevant test protocols that evaluate the sub-systems of the Verb platform as well as the entire system performance.
Perform post processing of data to capture information from raw data and perform comparison against clinical requirements.
Growing dataset driving the development of algorithms on user behavior, and prediction of user intent for improved safety.
Who is Verb Surgical?
Verb Surgical is shaping the future of surgery. A new future, a future unimagined even a few years ago, which will involve machine learning, robotic surgery, instrumentation, advanced visualization, and data analytics. A future of surgery that aims to achieve improved patient outcomes, lower costs, and greater hospital efficiency.
Verb Surgical was founded with technology, expertise, and funding from Verily (formerly Google Life Sciences) and Ethicon, a medical device company in the Johnson &amp; Johnson family of companies. This company will continue in strong partnership with Verily and Johnson &amp; Johnson (Google and Johnson &amp; Johnson Team for Robotic Surgery) to advance the surgical tools and capabilities available to surgeons and OR professionals today.</t>
  </si>
  <si>
    <t>About Our Company:
MentorX provides a critical solution to address the most challenging problem that hinders the overseas Chinese students. MentorX employs the latest technologies that bring qualified mentors who are experienced industry specialists to guide students to meet tomorrow‚Äôs job requirements. The one-on-one career mentor sessions are designed for each student for which no school offers today. MentorX provides an indispensable part of learning for college students and empowers them to be successful in their careers.
www.mentorx.net
Position summary:
1. Help students plan their courses and career path
2. Help students to improve their professional nowledge, help them get ready to the job maret
3. Ready for online meetings
4. Have a flexible time to either wor onsite or remotely
Requirements:
1. Bachelors degree or higher, advanced degrees preferred
2. Excellent communication sills in both Chinese and English
3. Enthusiasm in education and mentoring students
4. Able to wor onsite or remotely. Time flexible retired preferred
5. 3+ years of industry woring experiences
Mentors wor on a part-time basis with a decent negotiable hourly rate
Job Type: Part-time
Salary: 60.00 to 100.00 /hour
Job Type: Part-time
Pay: 60.00 - 100.00 per hour
Experience:
Communication Sills: 1 year (Preferred)
Education:
Bachelor's (Preferred)
Language:
English (Preferred)
Chinese (Preferred)
Schedule:
Other</t>
  </si>
  <si>
    <t>Independently design and develop business technology solutions to answer scientific or business questions through the integration, visualization, and analysis of data. Demonstrate proficiency across a range of technologies related to the storage, transfer, integration, visualization, and analysis of large and complex data sets.
Understand the broad objectives of the project as well as his/her role in achieving those objectives, and modify approach when required.
Learn, understand and master new methods and technologies, and act as a resource or mentor for others.
Demonstrate nowledge of the pharmaceutical and healthcare business, and utilize this nowledge in the rapid advancement of agile, impactful, and cost-effective solutions
Effectively organize and present project objectives and progress. Contribute to technical publications and presentations.
Understand and adhere to corporate standards regarding applicable Corporate and Divisional Policies, including code of conduct, safety, GxP compliance, and data security.
Bachelor‚Äôs Degree or equivalent education and typically 7 years of experience, Master‚Äôs Degree or equivalent education and typically 5 years of experience. Bacground in life sciences or wor experience in the pharmaceutical industry preferred.
Ability to multitas and wor within timelines.
Demonstrated ability to learn, understand and master new technologies.
Strong written and oral English communication sills.
Additional Information
Significant Wor Activities and Conditions: N/A
Travel: No
Job Type: Experienced
Schedule: Full-time
Job Level Code: IC</t>
  </si>
  <si>
    <t>#COVID-19Greetings to all ! Introlligent Inc. is currently looing for a Data and User Acceptance Testing Analyst to wor under a very reputed technological industry client. The detailed Job description is given below for your reference.
Job Description (including duties, sills, education):
Complete Description :
We are looing for candidates with:
‚Ä¢ Good Analytical sills with Tableau and Excel ‚Ä¢ Python experience ‚Ä¢ Should have the ability to effectively communicate ‚Ä¢ Project manager experience
This is a contract opportunity in Cupertino, CA for 9 months under W2.
Candidates must email the following:
‚Ä¢ Your detailed resume and contact numbers.
‚Ä¢ Availability in terms of date.
Note: Only US citizens and Green Card holders are eligible to apply under W2 contract.
Please visit us at www.introlligent.com for more information. For more information, please call at 916 679 4221.
Job Requirements:
‚Ä¢ Should have the ability to effectively communicate
‚Ä¢ Project manager experience</t>
  </si>
  <si>
    <t>El Grove, CA</t>
  </si>
  <si>
    <t>The Machine Learning (ML) Services team within AWS is responsible for setting the strategy and delivering machine learning services across multiple segments and requirements to AWS customers.
Amazons ML services team is seeing a Senior Data Analyst to help with business intelligence and reporting initiatives. Amazon has a culture of data-driven decision-maing, and demands business intelligence that is timely, accurate, and actionable.
The Team operates in a fast paced environment where every day brings new challenges and new opportunities. As a Data Analyst, you will be supporting BI infrastructure to address some of the unique challenges. You will be responsible for managing consistent data flows among sources and BI platform, looing into Data Quality issues and addressing them on day to day basis. You will also be woring closely with Product Managers, Software Development Managers and Finance teams to handle the growing business needs.
Responsibilities
You now and love woring with business intelligence tools including Tableau, Excel spreadsheets and SQL to model multidimensional datasets, and can partner with cross-functional teams to answer ey business questions. You are analytical and creative. You will also have the opportunity to display your sills in the following areas:
¬∑ Interface with other technology teams to extract, transform, and load data from a wide variety of data sources using ETLs, PL/SQL and SQL.
¬∑ Interface with business customers to gather requirements.
¬∑ Understand Data Models and metadata to support ad-hoc and pre-built reporting.
¬∑ Respond to high priority requests from business users.
¬∑ Own the maintenance of ongoing metrics, reports, analyses and dashboards etc. to drive ey business decisions.
¬∑ Recognize and adopt best practices in reporting and analysis: data integrity, test design, analysis, validation, and documentation.
¬∑ Write ad-hoc reporting queries.
¬∑ Analyze and solve problems at their root, stepping bac to understand the broader context.
¬∑ Use data mining, model building, and other analytical techniques.
¬∑ Learn and understand a broad range of Amazons data.
¬∑ Continually improve ongoing reporting and analysis processes, automating or simplifying self-service support for secondary datasets
Amazon is an Equal Opportunity-Affirmative Action Employer Minority / Female / Disability / Veteran / Gender Identity / Sexual Orientation
Basic Qualifications
¬∑ 7+ years of experience in relevant business domains, including data warehousing and business intelligence tools, techniques and technology, or experience in analytics, business analysis or comparable consumer analytics solutions.
¬∑ Bachelors degree in Computer Science, Engineering, Math, Finance, Statistics or related discipline.
¬∑ nowledge and expertise with SQL, Oracle or OLAP. Redshift, any other databases.
¬∑ nowledge of data warehousing concepts.
¬∑ nowledge and direct experience using business intelligence reporting tools. (OBIEE, Business Objects, Cognos, Tableau, MicroStrategy, SSAS Cubes, Datanet etc.)
Preferred Qualifications
¬∑ MBA
¬∑ Ability to understand the data and handle data quality issues and respond to customer queries.
¬∑ Experience in using Python, R, Julia, or Matlab or other statistical/machine learning software
¬∑ Strong communication and presentation sills
¬∑ Experience with statistical modeling / machine learning</t>
  </si>
  <si>
    <t>Quicen is committed to helping people lead healthy financial lives. We have been the #1 personal financial management software for over 30 years and are fueling our growth with new business models and products to become the most used, most loved personal finance brand.We are in search of a detail-oriented Data Analyst to join our Mareting Analytics team. If obscure Excel functions permeate your dreams, or you view your life as a series of complex joins, then this might be the role for you. You'll be responsible for supporting our product, mareting &amp; business teams in maing better decisions.Responsibilities:Lead the design, analysis, and interpretation of experiments that shape decision-maing around acquisition and retention mareting* Proactively perform data exploration to discover future testing opportunities by channel, product mix, customer segment* Challenge assumptions and push teams to as the right questions, and then deliver the right answers* Tae the initiative to find patterns &amp; propose experiments against core product, mareting &amp; business goals* Drive innovation by developing new experimentation methodologies, statistical techniques, and causal-inference approaches that could sharpen our mareting decision-maing process* Present your research and insights to all levels of the company* Be a strategic partner and wor with business staeholders to connect analysis to ey decisions that affect the business to influence and drive impact to the business* Mine product usage data, to identify interesting usage data that can be used in thought leadership campaignsSome initial projects might include:* Build mareting dashboards in QuicSight for executive and channel level views to help the team better understand results and trends that are impacting the business* Evaluate &amp; create a better user engagement metric(s): what user behavior is better predictive of strong engagement and retention?* Conversion funnel analysis by channel and customer type /Reconcile data across different sources/platforms to offer a consolidated view of user journey, ey conversion points* Build a predictive churn model, to identify users at ris of attrition and proactively mitigate the ris* Upgrade our Life Time Value (LTV) model based on the above improvements* Identify High Value Users to invite to our Loyalty program* Near term - Help identify influencing channel touches or cross-channel behavior (Future - Wor with channel owners to implement and draw insights from multi-touch attribution tool)Qualifications:* Have the confidence to mae quic decisions &amp; the courage to fail forward in doing so* Have 4+ years of experience as a mareting or growth data analyst. Experience with both consumer and advertising technologies is a big plus* In-depth nowledge of inferential statistics and experimentation design and analyses* Have the ability to teach a masterclass in query writing and data visualization, with an emphasis on choosing the best approach and tools for the job* You are comfortable woring with large data sets and analyzing complex data with SQL (a must) and potentially other tools such as Python or R* Have a strong understanding of hypothesis testing and experiment design* You are an expert at taing vague questions and crystallizing them into impactful experiments, statistical analysis or models for the business* You are able to multitas and wor on multiple ongoing projects, with minimal oversight, documentation, and defined process* You have nowledge of QuicSight or similar Data visualization tools, and are a quic learner. You will be building out a set of QuicSight dashboards at the start.* You have exceptional communication sills and can manage staeholder priorities directly* Have a Bachelor's degree in Statistics, Mathematics, Economics (quantitative) or equivalentQuicen is excited to be building a team of innovative and talented people that are dedicated to helping people improve their financial lives. We believe in giving our employees the benefits and pers to eep them happy and healthy. Whether it's generous healthcare benefits, a 5% matching 401() Plan, a gym subsidy, or unlimited snacs, we believe happy employees are successful employees. (Benefits and pers may vary based on location.) Come join our Quicen team!Quicen is proud to be an equal opportunity employer and considers qualified applicants without regard to race, color, religion, sex, national origin, ancestry, age, genetic information, sexual orientation, gender identity, marital or family status, veteran status, medical condition or disability.</t>
  </si>
  <si>
    <t>QUICEN INVESTMENT SERVICES, INC.</t>
  </si>
  <si>
    <t>POSITION: Data Analyst / Senior Data Analyst
FUNCTION: Medical Affairs
LOCATION: Redwood City, CA
POSITION SUMMARY: The Data Analyst / Senior Analyst will be responsible for designing and delivering advanced quantitative data analyses to support the various aspects of clinical development, medical communications and the development and progression of the Medical Affairs narrative. The Analyst will:
Wor with internal partners to understand and address critical issues
Perform complex data analyses in support of both ongoing and ad-hoc projects
Support the process of evidence generation
Conduct analyses to support scientific and medical publications
Develop presentation material to succinctly and effectively communicate the output of these analyses for internal and external audiences
This role requires advanced technical sills, experience woring with large datasets (EMR, clinical trial data, data cleaning and building analysis models, etc.) and demonstrated ability to derive actionable insights from quantitative data analyses.
PRIMARY RESPONSIBILITIES:
Apply strong technical/analytical expertise to analyze data, understand complexities, and generate reports/presentations, including use of analytical databases/tools lie Microsoft Excel and statistical and visualization programs (GraphPad, Tableau, etc.)
Ensure consistency of analytic techniques and delivery against data review requirements
Develop framewor for post-hoc analyses to streamline delivery of data to internal staeholders
Interpretation of data and understanding of implications in order to generate insights and answer a variety of business questions
Partner with Clinical and Medical Affairs teams to spearhead end-to-end data releases and plan for analysis of data
Facilitate data communications and prioritize areas of further analysis
Excellent communication sills, both written and verbal with strong attention to quality control
QUALIFICATIONS &amp; EXPERTISE:
Bachelors degree in statistics, bioinformatics, computer science, engineering, math, business, life sciences or equivalent field. Masters degree preferred.
Preferred 2+ years of experience in management consulting, investment baning, data analytics or similar roles in biotech / pharma / finance / consulting
Proven analytical bacground, and the ability to simplify complex insights and findings to business partners through compelling communication and presentation sills
Extensive experience with PowerPoint presentations in consulting or baning preferred. Experience creating data slides with embedded data charts is preferred
Expertise in Excel is required to conduct complex data analysis (e.g., INDEX, MATCH, LOOUP, AVERAGEIFS, COUNTIFS functions, etc.). Experience with advanced database manipulation tools and/or statistical programs (GraphPAD, SAS, R, etc.) is preferred
Demonstration of successful execution in a fast-paced environment managing multiple priorities
Team player with strong interpersonal, collaboration and communication sills
This position is located in Redwood City, CA.
The salary is competitive and commensurate with experience and qualifications.
Please apply to careers@allaos.com
Allaos is an equal opportunity employer. Allaos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t>
  </si>
  <si>
    <t>Allaos</t>
  </si>
  <si>
    <t>JOB TITLE:Documentation/Data Analyst
GOVERNMENT AGENCY: U.S. Department of Justice - Drug Enforcement Administration
POSITION INFORMATION: Full-Time/ Permanent Position
LOCATION:Pleasanton, CA
SALARY:52,000 + benefits (401, PTO, medical, dental, vision)
***Important: Please read the job vacancy carefully before applying. Any ey requirement(s) not met will automatically disqualify you as a candidate for this position***
TASS:
Processing incoming agency property/collection forms from field offices and sending out receipts once case information is entered in the agency database
Contacting customers for corrections or additional information on obligation forms via telephone or e-mail.
Tracing, monitoring and sending out all agency receipt forms.
Monitoring status of agency property disposition forms for permanent transfers
Receiving, reviewing and processing all administrative steps for agency property disposition forms/records
Contacting agency personnel for corrections involving agency property disposition forms
Creating and Sending out required agency reports
Monitoring and responding to email correspondence in the office's designated email inbox
Responding to phone or email queries on case, analysis, and/or destruction status
Maintaining updated contact listings for office customers
Disseminating Baclog Prioritization lists and processing responses
Evaluating and flagging incoming submissions against established program criteria
Administratively closing cases in agency database
Maintaining the File Room filing documents and preparing case records for archival
Monitoring, tracing, updating, and disseminating bul evidence lists
Other administrative tass as assigned
REQUIRED:
***Applicants selected will be subject to a Government bacground investigation and must meet eligibility and suitability requirements***
nowledge of financial, procurement, property and fleet practices, policies and procedures
Ability to process accounting transactions and invoices
Ability to utilize accounting systems
nowledge of a variety of documents and transactions related to procurement
nowledge of and ability to use Excel and Oracle
Ability to communicate in writing to prepare various reports and documents
Ability to communicate orally to provide response to inquiries
Experience with processing invoices
Experience preparing requisitions
Experience dealing with vendors
Experience performing receptionist duties
Experience with time and attendance sheets
Benefits:
Health, Dental and Vision, 401(), Flexible Spending Account (FSA), 11 Paid Federal Holidays, PTO
IT Coalition, Inc. is an information technology and consulting company focused on servicing the needs of the Federal Government. IT Coalition's mission is to apply earned expertise in information technology and information assurance/security to assist this client in achieving its mission. IT Coalition is located in Alexandria, VA and offers outstanding compensation and benefits plan and a challenging and rewarding professional wor environment.
IT Coalition, Inc. is an equal opportunity/affirmative action employer and will not discriminate against any application for employment on the basis of age, race, color, gender, national origin, religion, creed, disability, veteran status, marital status, sexual orientation, genetic information, military status, disability, or sex including pregnancy and childbirth or related medical condition or on any other basis prohibited by law.</t>
  </si>
  <si>
    <t>Should be creating the functional specification document for integration jobs and validating the CCPA related each and every data
Should wor with clients integration lead and clients dev team to understand the technical details of the existing jobs and document them
Should be able to read SQL statements and understand the functional flow
Should have minimum of 5 years of experience and high volume data management system
Should be coordinating with client and sharing the same the details to offshore development
Should be testing the development activity as part of integration along with client team</t>
  </si>
  <si>
    <t>Tachyon Technologies√Çis a Digital Transformation consulting firm that partners with businesses to implement customer-focused business transformation. Aligned with SAP's digital core, Tachyon Technologies collaborates with its clients to transform their business by leveraging existing IT investments and leading-edge digital solutions to positively impact their customers' experience. From initiation through realization, Tachyon Technologies understands what it taes for a consulting partner to be effective and strives to deliver a meaningful solution that exceeds its clients' expectations.
Title:Data Analyst with Tableau/Power BI
Location:Sanjose,CA
Duration:12 Months
JD:
The Cloud Tech SLC Operations team is looing for a data visualization engineer who is passionate about data science, result-oriented, and can wor independently in a fast-paced environment.
ey Responsibilities
√¢ Define, measure and trac ey metrics to guide execution across multiple teams in the org
√¢ Build dashboards and reports for teams and business leaders and staeholders to promote transparency and enable smart decisions
√¢ Build qualitative and quantitative models to deepen understanding of platform operational performance, and predict potential delivery riss
√¢ Leverage analytics to drive process improvement√Ç
√¢ Communicate in clear and concise manner for actionable changes focused on improving velocity, predictability, and efficiency
Qualifications
√¢ 5+ years' experience in data analysis within tech industry
√¢ Technical expertise in data modeling, system and data base design development, and data mining techniques
√¢ Hands on sills to retrieve and analyze data; strong nowledge of/experience with Jira and Tableau is a must
√¢ Strong nowledge of programming/scripting language highly desirable
√¢ Adept at queries, report writing and presenting findings
√¢ Strong analytical sills and detail oriented: ability to get to the root cause of problems and devise an analytical approach to reach actionable answers
Disclaimer:√ÇThe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</si>
  <si>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Job Description
DUTIES:
Act as the liaison between the Program Manager and project team to define business requirements, build test scenarios and establish a business requirements traceability matrix.
Wor closely with Project Management, Product Owners, Developers, Quality Assurance and Application Engineering teams to complete and/or support project deliverables related to business case, business analysis, use cases, delivery management, test plans &amp; test cases, test execution, user training guide, post go live support management, and project management &amp; communications activities.
Support teams to implement software requirements and communicate system enhancements.
Manage deliverables for initiatives and adhere to development methodologies.
Assist in the development of user story scenarios and high level business requirements and detailed system &amp; functional requirements.
Conduct research and analysis into the nature, effect and results of system problems.
Consult frequently with internal users to ensure a complete understanding of their needs and concerns.
Conduct meetings and presentations with staeholders and business users.
Effectively communicate insights and plans to cross-functional team members and management.
Minimum Qualifications
Bachelor‚Äôs degree in a technical or business related field required.
4+ years of experience in a successful and professional business/systems analysis and project/program management roles.
4+ years of well developed verbal, written and listening sills
3+ years of relevant experience in MDM, Data Governance, and Data Quality domains
Advanced competency in G-Suite applications, primarily Slides &amp; Sheets.
Excellent documentation, planning, organization, and communication sills to achieve stated objectives.
Experience creating detailed reports and giving presentations.
Nice to have - 3+ years of supply chain experience
Company Description
Macin Talent is a full service consulting firm that has expertise in a number of ey areas, including contract labor, which is a ey resource when helping clients scale. We also value our employees and wor hard to provide them with some of the best employee benefits in the industry. To find out more, visit our website at macintalent.com.</t>
  </si>
  <si>
    <t>Macin
3.4</t>
  </si>
  <si>
    <t>Senior Data Analyst (Remote O)</t>
  </si>
  <si>
    <t>ABOUT US
Lar is the world's largest A.I. healthcare provider, servicing more than a million patients suffering from, or at ris of, chronic disease with A.I. Nurses. We're on a mission to improve people's health and happiness through our digital health coach. We are the only A.I. nurse ever to become fully medically reimbursed to 100% replace a live nurse because we achieved equivalent health outcomes to live healthcare professionals - which allows for infinitely scalable healthcare. Since launch, Lar has continued to receive awards and accolades for both our product, and our leadership, including:
Apple's Top 10 Apps in the World
Business Insider's most innovative companies in the world along with Uber and Snapchat
A CEO who was recognized as the #1 in Top 10 Women in Tech to Watch by Inc.
CDC recognition of our Diabetes Prevention Program.
Lar is open to someone woring remote for this role in the United States.
We are looing for an experienced Senior Data Analyst to join our growing team in Mountain View, CA. You will wor cross-functionally with the data, product and business teams to analyze user behavior cohorts, and give recommendations on the best action to tae for improving outcomes for our users, and for the business. The person who will succeed in this role is someone who has wored in a fast-paced startup environment analyzing complex product datasets
ABOUT THE ROLE
What You'll Do:
Duties &amp; Responsibilities
Analyze the impact of recently deployed features to determine their impact on user engagement
Design and analyze A/B tests, including hypothesis testing and causal inference
Build reports for clients and dashboards for internal usages
Analyze the performance of various cohorts and develop insights about user behavior that can be used to maret the product
What You'll Need:
nowledge &amp; Sills
Confidence using a variety of techniques to analyze large streams of data to come to conclusions
Must be an expert in SQL and Python
Analytics experience around consumer applications, with a focus on user engagement and retention being a plus
Credentials &amp; Experience
BS/MS in quantitative or STEM-related field, PhD preferred
5+ years of prior experience analyzing complex product datasets a MUST
Must have data analytics experience across multiple platforms including Python, Jupiter, AWS, Snowflae, NoSQL, Spar
Strong communication sills and a highly collaborative wor-style
Prior experience around SAAS and consumer applications, with a focus on user engagement and retention being a plus
JOIN US
Our team wors with cutting edge tools and technology related to Artificial Intelligence and Machine Learning. We are using NLP to process millions of meals, and accelerometer data to compute activity and sleep amounts from users' phones. Our chat A.I. is the most sophisticated digital health engagement tool in the world. Join us and mae it even better!
Lar is an Equal Opportunity Employer. Lar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</si>
  <si>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Lar Health
3.9</t>
  </si>
  <si>
    <t>This is a 6 month temporary assignment.
The Mizuho OSI Way
In 1978, we set out to change the way patients undergo surgery. As a Mizuho OSI customer, you can expect our commitment to the following‚Ä¶
We commit to your satisfaction. If you are dissatisfied, we will strive to mae it right.
We do things the right way. We commit to hire people with competence, generosity and a caring attitude. We motivate our employees to use their individual strengths to provide creative solutions, changes, and innovations. We anticipate your needs through customer experiences, thus nurturing our relationships.
Collectively, this creates an environment that enables and inspires healthcare professionals to improve the lives of patients.
Dare to go further. Care to do more.
TOP REASONS TO JOIN THE MIZUHO OSI TEAM
Privately held company with a tradition of maret leadership and best-in-class innovation
Fast-paced entrepreneurial culture focused on dramatically improving patient outcomes through personal empowerment
Emphasis on continuous improvement and celebration of our values of R.E.S.P.E.C.T. and the Mizuho Way.
Create innovative solutions designed and manufactured at our HQ in Northern California
POSITION OVERVIEW
The ideal candidate will have a minimum of 1 to 2 full life cycle SAP implementations and have participated or have led roles in blueprint activities, creating SOP, wor instructions and training users to maintenance and sustain the master data. In addition be a savvy self-directed and capable individual who‚Äôs accustomed to delivering time critical wor products.
Bachelor's degree in business, and or in systems applications such as SAP Modules or equivalent wor experience
Experience with full life cycle SAP implementations
Formal training or experience with ASAP implementation methodology
Excellent written and oral communication sills
We are looing for you, if you have the ability to:
Hold meetings on Material Master and Item Master Data Management.
Assist with refining Business Process Design for Item Material Master including tactical MDM process.
Coordinate with functional disciplines in OPS/SCM and their IT counterparts.
Identify MDM Classifications of data and assist with identifying local data attributes.
Assist with the MDM governance model, including documenting processes with identified data owners, master process owners and SAP module owners.
Assist with identifying PIs to improve quality and productivity.
Assist with worflows within MDM tool.
Here is what you will do day-to-day
Analyze business process requirements, design a solution approach in close collaboration with business teams
Write functional specifications and advise business teams of feasible solution designs
Wor with IT in unit test efforts and with business in regression test efforts
Deliver BPP and solution documentation for implemented solutions
Wor with functional teams (SD, MM, PP, FICO, QM)
Application Configuration and Support
Support SAP modules to meet business needs.
Unit test SAP software applications, including customizations and interfaces
Application Analysis and Design
Assist SAP users analyze and identify business process requirements.
Develop SAP functional application designs and specifications, individually or collaboratively.
Wor as a member of cross-functional teams and add value by providing a technical perspective.
Guide Application Developers by recommending ways to design and unit-test applications. (SAP - PLM)
Change Management and Support
Provide QA function by reviewing/testing developer‚Äôs wor.
Guide users in integrated testing, conference room pilot activities and applications startup activities.
Facilitate the process of change by clarifying new procedures and training system users.
Project Management and Control
Manage small projects, with responsibility for the quality and timeliness of project deliverables
Direct project resources and/or recommend and create internal development procedures and methodologies.
Understand scope and planned estimates of undertaen activities and manage actual time relative to the planned estimates.
Problem Solving:
Plays a ey role in the Order to Cash team in the full project lifecycle, from the business blueprint of the project to post support.
Wors with business analysts, business SMEs and various process owners to analyze their requirements: prepare and participate in worshops, requirement documentation, functional specifications and configuration documentation.
Provides support for Data extraction, data cleansing and loading
Wors closely with IT resources for non-standard SAP objects.
Supports the development of test scripts and provide process expertise during test execution.
Assists and supports training document creation.
Finalizes the MDM configuration element s and triggers and support the solution after implementation.
Understand, follow and support Mizuho OSI‚Äôs internal Quality System policies, procedures and wor instructions including but not limited to applicable external regulations (21 Code of Federal Regulations Part 820 Quality System Regulations and applicable International Standards).
What you will need to be successful in this role:
A minimum of 5 years of SAP process and configuration experience in Sales &amp; Distribution, Materials Management, Production Planning and Quality Management modules and MDM.
Experience in at least 2 full life cycle implementations of SAP.
Experience in supporting all phases of SAP project life cycle including blueprint, design, build, test, deployment and support.
Experience in developing blueprint documentation, functional designs, test plans and scenarios as well as executing the tests.
Experience in and data validations during testing and implementation
Strong nowledge/experience in 1 additional SAP module is a must.
Experience with integration testing and implementation.
Thorough business understanding of Supply Chain processes.
Familiarity with SAP architecture.
Strong verbal and written communications sills, with an ability to express complex business concepts in technical terms.
Strong analytical, problem solving, and conceptual sills.
Strong interpersonal sills; ability to wor well on cross functional project teams.
Experience in the construction and distribution industry.
What you need to be prepared for:
The physical demands are representative of those needed to perform the essential functions of the job in an office environment. Reasonable accommodations may be made to enable individuals with disabilities to perform the essential functions.
NOTE: This job description in no way states or implies that these are the only duties or functions to be performed by the incumbent. Employees will be required to follow any other job-related instructions and to perform any other job-related duties/functions requested by their supervisor.</t>
  </si>
  <si>
    <t>Sytron, STERIS, Hill-Rom</t>
  </si>
  <si>
    <t>Join us as we pursue our disruptive new vision to mae machine data accessible, usable and valuable to everyone. We are a company filled with people who are passionate about our product and see to deliver the best experience for our customers. At Splun, we're committed to our wor, our customers, having fun, and most importantly to each other's success. Learn more about Splun careers and how you can become a part of the journey!RoleThe People Analytics team ensures data driven decision-maing throughout the People organization. We provide critical support to the business around issues of organizational health, employee engagement, measurement of program effectiveness and blue sy thining for all things related to People. As a member of the team, you'll be detail-oriented and conscientious, analytical and curious. You're a strong problem-solver, who uses both quantitative and qualitative methods to get things done. And most importantly, you are someone who wonders "What if?" and are relentless in seeing out the solution. You will play an important role in how we "bring data to everything" with your expertise and passion to help address the data and analytical needs of teams and clients across the globe. Your nowledge of People data, along with deep business context, will enable you to provide action-oriented analyses to ensure our People organization and Business Leaders are well-informed and able to mae thoughtful, data-driven People decisions.Responsibilities* Empower leaders and organizations by providing high quality and timely reporting, analyses and actionable insights.* Manipulate and analyze large and complex data sets to distill insights from data; connect disparate ideas into cohesive, well-grounded recommendations using creative, effective, structured and analytical thining.* Design, develop and automate self-service dashboards and analytics solutions for Business Leaders and Managers at scale.* Orchestrate expert level data visualizations and internal presentations that translate analytic insights into tangible, actionable solutions for business partners to implement.* Enable Leaders with insights to continue to mae Splun a more diverse and inclusive worplace.* Serve as ey thought leader internally with People team COEs to deliver analytics and insights on programs for Performance, Rewards and Talent Development.* Continually develop new models and methods for evaluating existing data or correlating new to existing data sources for intuitive reporting solutions.* Drive strategic use of data to help increase value of the People Analytics function.* Be disruptive in your space by finding creative ways to provide innovative solutions despite limited data resources.Requirements* Bachelor's degree in Economics, Statistics, Finance, Social Science, Psychology, or another field that uses quantitative analysis or equivalent practical experience* 8+ years of experience within a Talent or People Analytics function* 5+ years Worday experience including experience with advanced reporting and calculated fields* Experience with analytics and visualization tools, such as Tableau or Worday Prism* Strong experience with regression analysis and other statistical modeling techniques* Familiarity with data warehouses, SQL and the ability to query, join and transform data from multiple sources* Experience owning complex projects involving multiple teams* Experience managing relationships with clients and presenting to audiences at different levels Ability to wor cohesively in a team-oriented environmentFor job positions in San Francisco, CA, and other locations where required, we will consider for employment qualified applicants with arrest and conviction records.We value diversity at our company. All qualified applicants will receive consideration for employment without regard to race, color, religion, sex, sexual orientation, gender identity, national origin, or any other applicable legally protected characteristics in the location in which the candidate is applying.</t>
  </si>
  <si>
    <t>Splun
4.1</t>
  </si>
  <si>
    <t>Worday EIB Data Analyst</t>
  </si>
  <si>
    <t>Job Description
The Data Analyst will need to analyze various data sets and provide directive insight based on trending. This role will assist with the migration of data to support the implementation of a new Job Architecture at the company, data conversion/translation of data/documents into Worday and interface with members of the People Operations and Engineering teams.
Daily Responsibilities:
Pull the data from a variety of websites and then organize it in pivot tables in Excel.
Interface with the Worday team to ensure data is compatible with the platform
Continued partnership with the Worday team to ensure data is populating correctly
Sill/Experience/Education
Mandatory
BA/BS Degree or equivalent experience
2-3 years of related experience
nowledge/Experience with Worday EIB templates and data uploads
Ability to build and maintain large data sets in Excel/our client Spreadsheet
Familiar with Excel/our client sheets import/export, formulas and scripts
Familiarity with HR Jobs/Requisition
Data concepts and conversion
High levels of organization and orientation to detail
Experience with the company's tools
Desired
Related consulting experience
Powered by JazzHR
0yMaOF3XEM</t>
  </si>
  <si>
    <t>Course Hero is scaling! Help us build a world where every student graduates, confident and prepared, through innovative applications of Analytics and Data Science.
Are you our dynamic Senior Data Analyst (Product Analytics)? You will build statistical models, drive actionable insights, and tacle high-impact business problems. You will tell the story behind your insights ‚Äì painting a picture to our cross-functional partners, explaining what the numbers are telling us, and recommending new and enhanced product features and A/B tests for implementation.
Responsibilities:
Define and regularly monitor PIs, success metrics, and other analytics to maximize our conversion rate across our digital channels
Lead the analytics roadmap for one of our core business units
Set up and evaluate A/B tests results and push forward next steps at a rigorous pace
Deliver reports and strategic insights through analysis and manual data extractions from various ad platforms, data tools, and internal tracing to drive ORs
Estimate the value of different mareting strategies
Effectively communicate findings to internal and external team members
Manage research, development, and delivery of analytical models to be used for strategizing and testing new product enhancements and features
Requirements:
5+ years of experience conducting quantitative product/business analysis
Highly proficient with SQL and visualization tools (e.g. Tableau) and at least one scripting/statistical language (R, Python preferred)
Create analytical framewors to measure team success: partner with cross-functional teams to define success metrics, create approaches to trac the data and troubleshoot errors, quantify and evaluate the data, then develop a common language for all colleagues to understand these PIs
Excellent communication sills, both written and oral. You are able to establish causal relationships and meaningful insights using statistical methodologies and data
Hands-on experience with experimentation, including design, implementation, and methodologies (e.g. hypothesis testing and regression analysis) for analyzing and interpreting results to staeholders
Experience in querying and manipulating raw datasets for analysis
Comfortable functioning in spaces with high ambiguity and adapt easily to changing environments
Bonus Points:
You understand end-to-end user journeys for web platforms and the challenges of managing user funnels that have multiple attribution touchpoints
Previous experience in the field of education or e-commerce
BA/BS in a field that emphasizes data analysis and visualization (e.g., computer science, social sciences, physical sciences, math, engineering, or statistics), or equivalent wor experience
About Us:
At Course Hero, we have an awesome team and a truly engaging culture. We are customer-focused, collaborative, responsible, gritty and we love to learn. Our bold mission is to help students graduate confident and prepared!
We are not the only ones that thin we're onto something big. Course Hero has been recognized as the 278th Fastest Growing Company in North America on Deloitte's 2019 Technology Fast 500 and also 2019's One of the Best Places to Wor in the Bay Area by the Bay Area News Group. Read up on some of our recent news coverage, blog, and learn more about usto see what it is lie to wor with our team.
Benefits &amp; Pers!
Competitive salary and stoc options
Full medical coverage (medical, dental, vision)
401() program with match
Education Reimbursement
Quarterly team events and outings (Sporting Events, Escape Rooms, Go-art Racing, araoe, Bowling and much more!)
Free lunches twice a wee, on-site cafe discount, plus an endless snac and drin supply
Onsite gym ‚Äì Pacific Shores Center ‚Äì Classes ‚Äì Pool ‚Äì Spa ‚Äì Roc Wall - Massages!
Commuter benefits, shuttle service from Redwood City
10 Local move benefit to move within 10 miles of our office!
8 hours per quarter paid time for volunteering for a cause of your choice
Front row seat to Master Educator lectures ‚Äì chec out videos on our LinedIn Career Page</t>
  </si>
  <si>
    <t>Our clients Global Sales Analytics team is seeing a smart, dynamic, and strategic Senior Data Analyst to build and deploy dashboards and reporting to mae data-driven decisions that enable our Field Organizations to maximize profitability. You should expect to support their BI infrastructure, manage consistent data flows among different data sources, and loo into Data Quality issues and address them on a day to day basis. Our ideal candidate must have a bacground in both data management (Snowflae) and Analytics (Tableau) with some understanding of Go-To-Maret operations. Responsibilities Leverage business intelligence tools including Tableau, Excel spreadsheets and SQL to create models and dashboards that can be leveraged with cross-functional teams to answer ey business questions. Wor with our Data Technology team to extract, transform, and load data from a wide variety of data sources. Understand Data Models and metadata to support ad-hoc and pre-built reporting. Own the maintenance of ongoing metrics, reports, analyses and dashboards etc. to drive ey business decisions. Recognize and adopt best practices in reporting and analysis data integrity, test design, analysis, validation, and documentation. Analyze and solve problems at their root, stepping bac to understand the broader context. Use data mining, model building, and other analytical techniques. Strong understanding of modern machine learning techniques and their mathematical concepts and real world application 3+ years of professional experience in data science or engineering around build and shipping machine learning or statistical models. Self-starter with a passion and curiosity for solving unstructured mathematical problems and ability to manipulate large data sets Expert SQL sills Strong visualization sills and experience with BI tools (ex Tableau, Looer, Domo) Outstanding quantitative bacground BS in Computer Science, Statistics, Math, Physics or other technical field preferred.</t>
  </si>
  <si>
    <t>Employer: Vaco (Onsite Vendor for client)
Position: Data Analyst
Location: Palo Alto, CA
Role Objective
To audit ads that consist of visual, text and audio per shared guidelines. The ads will be usable
for the client‚Äôs ad networ and are viewed by our users/advertisers. Therefore it calls for
consistent accuracy and an excellent review.
Data Analyst will provide feedbac to client‚Äôs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 of reviewed data
Sills/Qualifications
Excellent analytical sills such as attention to detail
Excellent communication sills (both written &amp; oral)
Ability to produce high quality wor
Flexible and highly motivated
Team player
Time management sills: must be able to perform tass quicly and accurately
Linguistic sills should include morphology and syntax (correct grammatical, spelling,
typographical, or compositional errors, but also include the ability to ‚Äòplay‚Äô with words)
Excellent organizational sills
High proficiency in English
Excellent technical sills
Required: Professional fluency in both speaing, reading and writing in the supported
language and English
Preferred Attributes
nowledge of Google Adwords/Ad products is a plus
Advanced degree in Linguistics, Mareting/Communication etc
Job Type: Full-time
Benefits:
401()
Health Insurance
Schedule:
8 Hour Shift
Monday to Friday
Location:
Palo Alto, CA (Required)
Language:
Italian (Required)
Wor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Wor Remotely:
Temporarily due to COVID-19</t>
  </si>
  <si>
    <t>Intuit's Fraud Prevention team harnesses the power of data, technology, and people to protect our customers, partners, and business from fraud and abuse. The Fraud Prevention team is looing for a Senior Business Data Analyst who is excited to partner with product managers, engineers, and data scientists to deliver fresh insights and solutions to fight fraud.</t>
  </si>
  <si>
    <t>Job #: 56721
Job Type: Full Time
Job Title: Master Data Management Analyst
Date Posted: 7/1/2020
Deadline Date: 5/31/2020
Recruiter: Hicethier, Michelle
Department Name: Supply Chain System Analytics
Division:
Bargaining Unit: NONE
Hospital Location: Palo Alto
Schedule: Standard
Wor Schedule:
FTE: 1.0
BiWeelyHours: 80
SchedOption: 8
Shift: Days
Posting Category: Professional
New/Replace: REPL
Zip Code: 94305
500P:
Job Description:
The Master Data Management Analyst supports Supply Chain Logistics &amp; Sourcing through a comprehensive understanding of Master Data Management, Logistics and Sourcing operational and business needs. This position requires a thorough understanding of MDM concepts, industry data standards and supply chain operations. The Master Data Management Analyst collaborates with ITS, Operational Managers and external vendors to ensure consistent data management and accurate information flow to support core enterprise functions, including Supply Chain Automation, inventory management, vendor and recall management, and Non-Labor Spend Savings initiatives. This individual will wor under the direction of the Data Manager within Supply Chain - Sourcing.
Essential Functions
The essential functions listed are typical examples of wor performed by positions in this job classification. They are not designed to contain or be interpreted as a comprehensive inventory of all duties, tass, and responsibilities. Employees may also perform other duties as assigned.
Employees must abide by all Joint Commission Requirements including but not limited to sensitivity to cultural diversity, patient care, patient's rights and ethical treatment, safety and security of physical environments, emergency management, teamwor, respect for others, participation in ongoing education and training, communication and adherence to safety and quality programs, sustaining compliance with National Patient Safety Goals, and licensure and health screenings.
Employee must perform all duties and responsibilities in accordance with the C-I-CARE Standards of the Hospital. C-I-CARE is the foundation of Stanford's patient-experience and represents a framewor for patient-centered interactions.
Under the direction of the Master Data Manager, day-to-day activities and priorities are based on collaboration with the Supply Chain leaders. These include:
¬∑ Function as the primary point of contact related to the day-to-day execution of MDM related tass. They will wor to answer questions, resolve data issues and provide analysis.
¬∑ Develop the plan with breadown of tass, resources, efforts and deliverables needed to successfully execute and complete the project
¬∑ Oversee and manage the assigned project from start to finish and support other assigned analysts in ensuring completion of deliverables while maintaining integrity and quality
¬∑ Coordinate across teams to ensure ownership of assigned tass across other functional teams
¬∑ Proactively identify and develop PI's for Supply Chain leadership under guidance of SC Systems and Analytics leaders
¬∑ Develop models, ad-hoc reports, sharing observations with leadership and identifying areas for improvement
¬∑ Develop and maintain requirements and definitions for new/enhances analytical reports and dashboards
¬∑ Review and analyze source data and ensure data accuracy and integrity. Guide and advice data analyst's I to implement process and system improvements to enhance integrity and accuracy of master data
¬∑ Wor with staeholders to understand their available data, optimize associated data model and create business insights
¬∑ Develop and implement databases, data collection systems, data analytics and other strategies that optimize statistical efficiency and quality of master data
¬∑ Develop and automate maintenance of master data increasing efficiencies and optimizing collection of data
¬∑ Develop design to extract, transform source data into the ODS/data mart and create, refine and automate data pipelines
¬∑ Assists in developing and maintaining requirements/specifications for new or enhanced functionality to department operational reports.
¬∑ Collaborates with staeholders and wors effectively with Technology Operations/Infrastructure teams, Category Management and other SC Operations teams to ensure continued operations, integrity and maintenance of the data platform
¬∑ Supports and performs master data additions, changes and deletions in accordance with procedures and business rules as needed for day-to-day operations
¬∑ Ensure requests for master data maintenance are properly authorized and approved by woring with appropriate Data Managers and Data Owners.
¬∑ Educate users on master data processes and business rules.
¬∑ Evaluates business and program application systems' functionality to identify gaps, measuring the solution impact to business operations. The MDMA serves as a liaison between the business managers and ITS to improve productivity and developing and delivering improved data quality and analytics.
¬∑ Maintains system applications for ey staeholders under general direction of the Data Manager and with guidance from Lawson team.
¬∑ Filter and cleanse data, review reports and performance indicators to location and correct data and processes where needed.
¬∑ Runs ad hoc and scheduled reports and collects feedbac from customers on creating new reports.
¬∑ Serve as the SME on master data
¬∑ Performs proactive and ad hoc price performance benchmaring.
¬∑ Collaborate with Category Management to define tass and deliverables to supports Non-Labor Saving (expense reduction) initiatives by providing Item/Vendor/Contract and Par Management expertise
¬∑ Under direction of the Purchasing manager, designs and maintains organized system for Pricing Agreements and ensures the accuracy of prices in item file and on POs. Partners with Accounts Payable to ensure accuracy of vendor file.
¬∑ Conducts quality control activities and recommends and/or implements additions/changes to Master Data Management policies and procedures.
¬∑ Monitors ey performance indicators to ensure data accuracy and data management policies are woring as expected.
¬∑ Develop and design improvements to the processes, procedures, tools, rules and metrics to ensure data integrity of master data domains.
Performs other related and incidental duties as needed or assigned.
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Job Qualifications:
Minimum Requirements
Education: Bachelor's Degree in Information Systems, Business Administration or other related field from an accredited college or university is required
Experience:
Four (4) years of progressively responsible and directly related wor experience, preferably in a hospital environment.
Positions supporting SHC require demonstrated proficiency in the use of Infor Lawson Supply Chain Management.
Demonstrated ability to cleanse, analyze and connect data from multiple sources.
Understanding of Master Data Management principles and practices in an enterprise environment.
Demonstrated experience with Infor Lawson Supply Chain Management.
nowledge, Sills, and Abilities
These are the observable and measurable attributes and sills required to perform successfully the essential functions of the job and are generally demonstrated through qualifying experience, education, or licensure/certification.
Ability to be sensitive to the needs of customers through the practice of quality service principles
Ability to communicate effectively, both orally and in writing, to persuade internal and external staeholders
Ability to develop long-range business plans and strategies
Ability to manage complex relationships with critical vendor partners
Ability to strategize, plan and implement change
Ability to understand, draft and negotiate Contractual Agreements and Pricing Agreements
Ability to wor effectively both as a team player and leader
nowledge and understanding of financial and statistical activity reports
nowledge of automated materials management functions
nowledge of basic legal principles
nowledge of project management processes and systems</t>
  </si>
  <si>
    <t>Sutter Health, UCSF Medical Center and UCSF Benioff Children‚Äôs Hospitals, aiser Permanente</t>
  </si>
  <si>
    <t>POSITION SUMMARY:
The Sr. HR Data Analyst position will lead analytical initiatives as well as analyze, interpret data, and mae recommendations in order to support the objectives of the global Cepheid Human Resources department and our business priorities. This position will compile reports, analyze and audit data in order to communicate and ensure accuracy of ey HR metrics to staeholders in HR and in the company. They will also analyze data in order to identify areas of concern or best practices opportunities and partner with HR staeholders to further assess, determine counter measures or establish new processes as needed.
ESSENTIAL JOB RESPONSIBILITIES:
HR Reporting
Manage all PI reporting and dashboards for the Global Human Resources team including but not limited to: Talent Management, Performance Management, Engagement, D+I, Talent Acquisition and Executive management.
Collaborate with ey internal staeholders and management to create/develop dashboards and standard reporting, revisiting these on a regular basis to ensure the data provided is utilized, still value added and actioned upon.
Develop, interpret, and present a point of view and recommendation with respect to analytics/PIs. Present findings and recommendations to staeholders and ey leaders.
Evaluate ongoing analytical needs, recommend approaches, and establish vision and direction for ongoing wor/improvements. Drive annual plan forward throughout the year checing in with staeholders throughout to adjust as needed. May wor on system proposals and/or implementations.
Networ with other Danaher Operating Companies to establish best practices, adopt and implement within Cepheid, where practical and solving an ongoing business problem or data need.
Wor with HR partners to understand data/reporting needs and create standards of wor to streamline/mitigate ad hoc reporting requests.
Interact and collaborate with HR partners to communicate, define and identify data needs, support or participate in Problem Solving Processes, trends/metrics and incorporate feedbac to ensure services are being delivered according to business need.
Generally, the position demand would be prioritized in the following functional areas: 30% Talent/Performance Management support, 30% Standard HR PI management, 20% Talent Acquisition support
HR Project / Audit
Provides data for required external reporting such as, Federal reporting - AAP, EEO, Vets 100, OFCCP
Routinely audit system data and processes to ensure data continuity and process control across HR modules, platforms, and systems such as talent management, internal audit and payroll. Partners with Worday Pro, Payroll, and other partners to assess auditing needs, recommend audit processes, and supporting improvement needs.
Supports continuous improvement projects, such as improving data integrity, processes, and worflows. Partners with others to increase process efficiencies and/or support productivity.
Wors directly with HR partners to resolve issues with daily operations which connect to global PIs and to mae long- term process improvements.
May manage projects requiring coordination with other teams, process improvement projects and may assist in developing and implementing policies, procedures, and training materials to maximize efficiency
20% Audit / Project support
TRAINING RESPONSIBILITIES:
Complete all assigned and required training satisfactorily and on time
MINIMUM REQUIREMENTS:
Education or Experience (in years):
Bachelor's degree required in related or transferable field
8+ years of wor experience in process/analytically focused role, ideally supporting HR processes and metrics
Experience with PowerBI required, Worday preferred
Experience with data integration and manipulation from multiple sources
nowledge and sills:
Able to wor independently and perform wor efficiently in a fast-paced environment under the pressure of competing deadlines
Advanced proficiency in Microsoft Office applications - Word, Excel, Access, Outloo; experience with HR information systems and reporting modules preferred
Must possess business acumen, strong analytical, troubleshooting, problem-solving, and project management sills
Highly efficient and focused on doing whats right for the business with a ey eye on data integrity.
Willing to tae on the tough projects and challenges to mae a strategic impact.
Other:
Position can be based in Cepheid US location or remotely but would then require 25% travel to HQ in Sunnyvale, CA
The statements in this description represent typical elements, criteria and general wor performed. They are not intended to be an exhaustive list of all responsibilities, duties, and sills for this job.
Danaher Corporation and all Danaher Companies are equal opportunity employers that evaluate qualified applicants without regard to race, color, national origin, religion, sex, age, marital status, disability, veteran status, sexual orientation, gender identity, or other characteristics protected by law. The EEO is the Law poster is available here.</t>
  </si>
  <si>
    <t>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Translate business requirements into tangible solution specifications and high quality, on time deliverables.
Partner with different staeholders and execute proof of concepts to assess the value of solutions.
Should be able to do reverse engineering to understand and derive the functional nowledge
Experience in end to end development of a new set of reports, dashboards &amp; PI Scorecards
Analyze large volumes of transactional data to generate insights and actionable recommendations to drive business growth.
Automate data analysis and insight generation.
Collaborate with other team members and lead project development.
Passion for nowing for emerging trends and identifying relevant opportunities.
Demonstrate ability to thin strategically about business, product, and technical challenges
Understanding and implementing best practices of data visualization
Analytical/Problem Solving sills.
Apply quality control, data validation, and cleansing processes to new and existing data sources.
Support User Acceptance Testing for production applications
Support a high-performance worplace
Self-motivated with a proven trac record of innovation and successful delivery.
Ability to wor independently, fast paced and deadline-driven environment.
Excellent communication, presentation and Analytical sills
Drive customer communication during critical events and participate/lead various operational improvement initiatives.
Strong database Fundamentals and SQL, PLSQL. Teradata, SQL Server, Oracle, MySQL, Hive, Cloudera
nowledge of ETL and expertise in any BI tools Power BI, Tableau, SFDC Einstein Analytics, QliSense, Qliview, OBIEE, SAP Analytics Cloud, ibanaetc.,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 to produce an artifact such as an internal Wii, a blog or a best practices document
Actively participating in Department level group activities and events related to learning, formal training, interviewing, special projects, nowledge sharing etc.
At AYGEN, we are always looing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 with you to find you the best opportunity. For more information please visit us at www.aygen.com.</t>
  </si>
  <si>
    <t>Employer: Vaco (Onsite Vendor for client)
Position: Data Analyst
Location: Palo Alto, CA
Role Objective
To audit ads that consist of visual, text and audio per shared guidelines. The ads will be usable
for the client‚Äôs ad networ and are viewed by our users/advertisers. Therefore it calls for
consistent accuracy and an excellent review.
Data Analyst will provide feedbac to client‚Äôs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 of reviewed data
Sills/Qualifications
Excellent analytical sills such as attention to detail
Excellent communication sills (both written &amp; oral)
Ability to produce high quality wor
Flexible and highly motivated
Team player
Time management sills: must be able to perform tass quicly and accurately
Linguistic sills should include morphology and syntax (correct grammatical, spelling,
typographical, or compositional errors, but also include the ability to ‚Äòplay‚Äô with words)
Excellent organizational sills
High proficiency in English
Excellent technical sills
Required: Professional fluency in both speaing, reading and writing in the supported
language and English
Preferred Attributes
nowledge of Google Adwords/Ad products is a plus
Advanced degree in Linguistics, Mareting/Communication etc
Job Type: Full-time
Benefits:
401()
Health Insurance
Location:
Palo Alto, CA (Required)
Language:
Danish (Preferred)
Norwegian (Required)
Wor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 Remotely:
Temporarily due to COVID-19</t>
  </si>
  <si>
    <t>Data and User Acceptance Test Analyst The successful candidate will have the opportunity to wor with our client, a multinational IT company specialized in consumer products (hardware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leading projects. Good analytical sills with Tableau and MS Excel. Experience in Python scripting. Excellent and effective communications. Why elly Registered ? As a worer today, it's up to you to tae charge of your career and loo for opportunities to learn, grow, and achieve your potential. Helping you find what's next is what we're all about. We now what's going on in the evolving world of wor-just as the nearly 500,000 people we employ each year. Connecting with us means getting the support, guidance, and opportunities needed to tae your career where you may have never imagined. About elly Registered At elly, we're always thining about what's next and advising job seeers on new ways of woring to reach their full potential. In fact, we're a leading advocate for temporarynontraditional worstyles, because we believe they allow flexibility and tremendous growth opportunities that enable a better way to wor and live. Connecting great people with great companies is what we do best, and our employment opportunities span a wide variety of worstyles, sill levels, and industries around the world. elly is an equal opportunity employer committed to employing a diverse worforce, including, but not limited to, minorities, females, individuals with disabilities, protected veterans, sexual orientation, gender identity. Equal Employment Opportunity is The Law. ellyGTS</t>
  </si>
  <si>
    <t xml:space="preserve">58-93 </t>
  </si>
  <si>
    <t>Data and User Acceptance Test Analyst
The successful candidate will have the opportunity to wor with our client, a multinational IT company specialized in consumer products (hardware &amp;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 leading projects.
Good analytical sills with Tableau and MS Excel.
Experience in Python scripting.
Excellent and effective communications.
Why elly ¬Æ ?
As a worer today, its up to you to tae charge of your career and loo for opportunities to learn, grow, and achieve your potential. Helping you find whats next is what were all about. We now whats going on in the evolving world of worjust as the nearly 500,000 people we employ each year. Connecting with us means getting the support, guidance, and opportunities needed to tae your career where you may have never imagined.
About elly ¬Æ
At elly , were always thining about whats next and advising job seeers on new ways of woring to reach their full potential. In fact, were a leading advocate for temporary/nontraditional worstyles, because we believe they allow flexibility and tremendous growth opportunities that enable a better way to wor and live. Connecting great people with great companies is what we do best, and our employment opportunities span a wide variety of worstyles, sill levels, and industries around the world.
elly is an equal opportunity employer committed to employing a diverse worforce, including, but not limited to, minorities, females, individuals with disabilities, protected veterans, sexual orientation, gender identity. Equal Employment Opportunity is The Law. #ellyGTS ]]</t>
  </si>
  <si>
    <t>Under general supervision, this position exists to assist the organization in maing strategic data-related decisions by analyzing, manipulating, tracing, internally managing, and reporting data. This position functions both as a senior analyst and as a high-level statistical analytics programmer.
Essential Functions:
- Designs and enhances databases.
- Designs effective and user-friendly menu systems.
- Develops accurate, easy to read, and useful information reports.
- Designs and generates tracing and monitoring tools.
- Participates in the development of outcomes and process measures, including technical specifications to enable population measurement, guideline implementation, and evaluation.
- Tests complex statistical routines using macros, vendor software, and software written by self and others.
- Tests and maintains data integrity.
- May assist with sophisticated statistical models and forecasting tools using these databases.
- Assists with the definition of complex multi-dimensional healthcare issues and develops time tables/processes for decision maing.
- May translate needs, issues, and ideas into effective strategies and action plans.
- May formulate specific implementation plans and evaluates the effectiveness of actions/programs implemented.
- Develops creative alternative solutions.
- May assist in the determination of goals and priorities with team, clients, or project management sponsors.
- May communicate results/recommendations to project sponsors, clients, and various senior level audiences (including physicians for TPMG departments).
Basic Qualifications:
Experience
- Three (3) years of programming in SAS, SQL, VBA, net, or equivalent statistical analytical programming language.
- Minimum two (2) or more years of related analytical consulting experience.
Education
- Bachelor's degree in economics, finance, health care administration, public health administration, statistics, mathematics, operations
research, or related field required OR four (4) years of experience in a directly related field.
- High School Diploma or General Education Development (GED) required.
Licenses, Certifications, Registrations
- N/A.
Additional Requirements:
- Experience mainframe operating systems.
- Microsoft Office sills required.
- Strong analytic and critical thining sills, writing sills, communication sills, consulting sills, and ability to wor within a team.
- Ability to express complex analytical and technical information to senior management or to audiences with clinical training.
- Must be an independent self-starter.
- Must be able to wor in a Labor/Management Partnership environment.
Preferred Qualifications:
- Analytical consulting experience in the healthcare field preferred.
- Experience with MVS/TSO operating systems preferred.
- Experience with analytical manipulation and interpretation of large databases preferred.
- Project management experience preferred.
- Master's degree preferred.
- Broad familiarity with medical practices, especially population management and process and outcomes measurement preferred.
- nowledge of JCL strongly preferred.
aiser Permanente is an equal opportunity employer committed to a diverse and inclusive worforce.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bacground chec/drug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</si>
  <si>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Company Overview
Lodestone is a best of breed Digital Quality &amp; Solutions company. We are a trusted partner to the world's leading tech companies and we act as digital stewards for products used by half the world's population on a daily basis -- we're honored to be tased with this immense responsibility and we shoulder it with pride, joy, and dedication.
Chec us out at www.lodestoneco.com
Description
Lodestone is looing for self-motivated people with close attention to detail to join our Data Quality Analytics team. As a Data Quality Analyst on the integrity team, you will play a ey role woring with Product, Program, and Operations teams to drive ey Quality initiatives. You will be responsible to detect online hate speech, adult content, and spam to improve safety on the platform. In addition, you will also be responsible for providing thought leadership and operational rigor to improve data quality in order and enhance the product experience for users worldwide.
This is a long-term, and full-time position.
Responsibilities:
Conduct large scale reviews of content to determine the quality and importance of data
Become a subject matter expert and thought leader on content
Leverage policies, and more importantly, your own intuition to provide final authoritative decisions
Wor in a highly collaborative team as the last line of defense to improve data quality
Minimum Qualifications:
Fluency in Spanish
Ability to follow instructions and guidelines in a detail oriented fashion
Great communication and collaboration sillls and prior experience woring with cross-functional teams
Ability to manage time effectively and prioritize issues while maintaining the level of quality and efficiency
Self-motivated and able to manage worload independently
Preferred Qualifications:
Willing to pic up side projects relating to the field
BA/BS in a critical thining, quantitative field such as business, economics, engineering, math (or related field)
Found the typo in this job description and included it in your application
Experience in data analytics</t>
  </si>
  <si>
    <t>We are the Gen-Next technology solution provider, solving complex business problems. We assist our happy customers across all spectrum to reimagine their business processes and navigate their digital journey. Our out-of-the-box solutions continue to bridge the gap between ideas and reality, delivering impact through connected data, architecture and experience.
WE ARE ENQUERO - DIGITALLY TRANSFORMING businesses since 2014!
Excellence with Enquero
We are a vibrant and a ridiculously norm-challenging bunch with increasingly diverse teams across the globe. Our open culture enables easy ideation, innovation and delivery. Our voracious appetite for nowledge maes growth organic to us.
If you have a passion for problem solving and quiriness doesn‚Äôt scare you, come be a part of our rapidly growing company. Oh! we do have a life outside wor as well.
As a Lead Consultant in Enquero‚Äôs Transformation Plus unit, you will be expected to provide objective assistance on the strategy, structure, management &amp; operations of an organization, in support of identified business purposes &amp; objectives. You will be expected to focus on a specified business topic, such as new business ventures, cost reduction, mergers or product launches and business process optimizations. You are also expected to be adept in software programming and the development of information systems design, system analysis and information business strategies and be responsible for running a specific area of business activity that deliver strategic objectives.
You will build relationships with staeholders and clients: Provide advice, assistance, and guidance in their area of specialization. You will manage projects through their planning, procurement, provision, delivery and maintenance cycle.Your demonstrated ability to consistently achieve this while continuing to improve your nowledge and sills will define success for your role.
Wor with cross-functional, geographically dispersed teams to improve, define and manage new business processes and help develop overall technology solution design.
Assess existing processes and mae improvement recommendations based on customer experience, cycle time and ris/reward analysis.
Assess and define business problems, identify options, assemble and analyze relevant supporting data, and shape recommendations for management approval
Determining methods and procedures on new tass, establishing these for the assignment and coordinating activities with other employees while leading a small team and demonstrating a good leadership within the team
Coordinate meetings with clients, document and distribute meeting minutes, ensure actions items are completed on time, communicate project status, escalate issues to management as appropriate. The scope of engagement can be highly variable &amp; can include core strategy development, large scale implementation &amp; process optimization.
Collaborate with leaders, business analysts, project managers, IT architects, technical leads and other developers, along with internal and external customers, to understand requirements and develop needs according to business requirements
Be a thought leader, understand the latest trends and capabilities to implement modern and successful solutions and enforce industry standards, principles and practices.
Contributing to your BU/Practice by
Documenting your learnings from the current wor and engaging in the external tech community by writing blogs, contributing in Github, Stac overflow, meetups / conferences etc.
eep updated on the latest technologies with technology trainings and certifications
Actively participate in organization level activities and events related to learning, formal training, interviewing, special projects etc.
Required:
Bachelor‚Äôs Degree
8-14 years of relevant experience
Understanding and implementing best practices of data visualization &amp; data modeling
Strong database Fundamentals and SQL, PLSQL. Teradata, SQL Server, Oracle, MySQL, Hive, Cloudera
Certification in any of the BI tool would be added advantage.
Excellent interpersonal, organizational, and communication sills and the ability to wor effectively in a diverse corporate and client environment
Demonstrated success presenting complex findings in a clear and compelling manner
Ability to document, plan and trac project tass; ensure accuracy and validation of results produced as a result of data analysis.
Perform process modeling, carryout fit-gap analysis and translate requirements to related technology solution design and conduct design worshops for management.
Ability to effectively plan and lead the correct processes to reach conclusions/consensus in a facilitated meeting and positively handle disruptive or hostile participants.
Be a team player on client engagement teams, woring under the supervision of a Principal Consultant/Director, to develop wor product, lead specific project initiatives, and act as a subject matter expert on consulting projects.
nowledge of the various levels of listening, ability to choose the right level depending on the situation &amp; ability to objectively restate the opinions of others.
Ability to select and use appropriate tools for the job and perform technical research as required to supplement and support Enquero methodologies in delivering solutions to clients.
Detail and action-oriented self-starter who is‚ÄØhighly organized and methodical in approaching and processing‚ÄØto data and information.
Basic nowledge of sales and product management principles and practices a plus.
Superb written and oral communication sills.
Expert level Microsoft Excel and financial modeling sills.
Shows a passion for business analytics, modeling and planning.
Aptitude for quicly ramping up on new technology and processes.
Clear understanding of open source technology components and their usage in building technology led capabilities for business use.
Proven trac record of delivering projects on time and on budget while communicating with staeholders.‚ÄØExperience with project management tools/systems a plus.
Outstanding integrity and the ability to always see to do the right thing for the client and the Firm.
Ability to thin globally and discuss multiple aspects and impacts of issues. Ability to respect and appreciate different personality styles, thining, bacgrounds, and cultures.
This job description is intended to describe the general nature of the wor performed by employees in this job. It is not an exhaustive list of all the job's responsibilities. At Enquero, all of our jobs include broad responsibilities for continually improving the processes we use to develop our products.
Enquero is an equal opportunity employer and will consider all applications without regards to race, sex, age, color, religion, national origin, veteran status, disability, sexual orientation, gender identity, genetic information or any characteristic protected by law.</t>
  </si>
  <si>
    <t>Regulatory Data Analyst
Our client‚Äôs Environmental Technologies group is seeing temporary professional services of a Regulatory data analyst to generate an inventory of current product and regulatory compliance data and documentation by product, considering current and future ey global regulatory requirements.The Regulatory data analyst will collaborate closely with regulatory and product analyst personnel at Apple to coordinate the data inventory and engage third parties as needed.
Location:
Cupertino, CA
Duration:
3 to 6 month contract (subject to extension)
Description:
This position is for a for regulatory data analyst is within our client‚Äôs Environmental Technologies group within the Hardware Engineering division. Their mission is to deliver the world‚Äôs leading programs on the elimination of hazardous substances, improved material and energy efficiency, as well as design for environment. Our client believes that major improvements in environmental performance will be delivered through product design
innovations.
The analyst will be supporting environmental efforts for our client‚Äôs products by generating inventory of current product and regulatory compliance data and documentation by product, considering current and future ey global regulatory requirements.The analyst will also support with data collection, verification and preliminary review of compliance documentation. In addition, the analyst will wor with third party services to expand inventory as required.
Education:
BS degree in Sciences/Engineering/ Information Technology or a related field with 2+ years of relevant industry experience.
Requirements:
Experience with product lifecycle management (PLM) systems and Bills of Material (BOM)
Proficient with managing and analyzing large datasets
nowledge on global regulations for chemicals preferred
Experience in the electronics industry
Strong organizational abilities with attention to detail
Advanced MS Excel sills required, experience with Tableau or other reporting tools preferred
Excellent communication and presentation sills
Demonstrated ability to excel in a fast-paced, schedule-driven environment
To Apply:
Send your resume (in Microsoft Word format), to: hr@icg-sj.com along with your salary requirements.</t>
  </si>
  <si>
    <t>Title Sr. BI Business AnalystData Visualization Expert Location Initial Remote then Post Covid at San Jose CA. Rate Open AI ON W2 Duration 12 Months Start Date Immediate Position Type W2 Contract Note Client will not sponsor any Visa. Job Description Business AnalystData Visualization Expert Comfortable gathering and clearly documenting reporting requirements from ey staeholders Strong communication sills and experience woring with technical and non-technical staeholders to solve problems SaaS business analysis experience across multiple business functions (sales, mareting, product management, finance) 6-8 years advanced development experience with Tableau Destop Demonstrated trac record of creating insightful, intuitive, visually appealing report and dashboard content (need to see samples) Demonstrated trac record of detecting data inconsistencies and woring with other teams to change business processes, thereby improving data quality Demonstrated trac record of taing initiative, breaing down roadblocs, woring independently 3-5 years practical experience woring with data warehouses and dimensional models 3-5 years practical experience writing advanced SQL</t>
  </si>
  <si>
    <t>Qualifications:
Required:
Bachelor‚Äôs Degree
5-9 years of relevant experience
Understanding and implementing best practices of data visualization &amp; data modeling
Strong database Fundamentals and SQL, PLSQL. Teradata, SQL Server, Oracle, MySQL, Hive, Cloudera
nowledge of ETL and expertise in BI tools, Power BI, Tableau, QliSense, Qliview, OBIEE, SAP BO
Strong Tableau Administration and dashboard migration experience, Tableau upgrade experience
Preferred:
Certification in any of the BI tool would be added advantage.
Job Type: Contract
Schedule:
Monday to Friday
Experience:
Any of Power BI, Tableau, QliSense, Qliview, OBIEE, SAP BO: 6 years (Required)
dashboard migration experience, Tableau upgrade: 2 years (Required)
Any of Teradata, SQL Server, Oracle, MySQL, Hive, Cloudera: 5 years (Required)
License:
Any BI Tool (Required)
Contract Renewal:
Possible
Full Time Opportunity:
Yes
Wor Location:
One location
Wor Remotely:
Temporarily due to COVID-19</t>
  </si>
  <si>
    <t>Get your career started at eHealth
eHealthInsurance has many exciting career opportunities in a number of locations, across various functions. Come join us today!
Senior Data Analyst
Description
This is a Sr. Data Analyst position in an e-commerce based product
development team. You have proven industry experience in data analysis
and reporting in data driven organizations. You enjoy woring with cross-
functional teams to discover value from data that result in improvements to
our partner products and business with eHealth‚Äôs external partners. You
present data with customizable dashboards, visualizations and reports. You
are the go-to person for data related to eHealth‚Äôs partners. You are solution-
centric, results-oriented, and experienced in Agile Methodology. You are
ambitious, talented, and driven to mae the team and project successful.
Responsibilities:
Create customizable dashboards and reports with visualizations for
external partners who can further customize and create their own
versions
Find new metrics and models to support partner business teams for
growth and retention in our partner channels
Wor with partner success managers and external partners to gather their
data and reporting requirements, propose data and metrics to be
provided, with customizable reports and visualizations to improve
engagement and business between eHealth and its partners
Explore new data sources and drive efforts to mae them available for
analysis
Support partner product team to improve partner products by finding and
analysing metrics, and by creating reports and visualizations to present
them
Administer the BI tool used for reports and visualizations, train partner
integration and success managers who can independently perform their
own data exploration
Required Sills:
Bachelor‚Äôs or Master‚Äôs degree in Computer Science, Math, Statistics or
related field
3+ years of data analytics experience
Excellent SQL sills with experience in writing complex queries
Experience in administering, and developing visualizations and reports
with a BI tool such as Tableau, Looer, Domo, etc.
Excellent communication sills, both written and verbal
Team player, eager to mentor others
Self-directed and self-motivated
Desired Sills:
Programming in a high-level language such as Python, Java, NodeJS
Experience in statistical tools such as Excel, R, SAS
Experience in woring with health data
eHealth is an Equal Employment Opportunity employer. It is our policy to provide equal opportunity to all employees and applicants and to prohibit any discrimination because of race, color, religion, sex, national origin, age, marital status, sexual orientation, genetic information, disability, protected veteran status, or any other consideration made unlawful by applicable federal, state or local laws. The foundation of these policies is our commitment to treat everyone fairly and equally and to have a bias-free wor environment.
If you are interested in applying for employment with eHealth and need special assistance or an accommodation to apply for a posted position contact us at: accommodations@ehealthinsurance.com.</t>
  </si>
  <si>
    <t>Centrillion Bioscience is creating transformative genomic technologies leveraging engineering and biochemistry breathroughs to accelerate discovery and reveal the real genome that has thus far been obscured by its complexity and the limitations of existing technologies. Our team of scientists, engineers and business professionals is committed to maing a new generation of genomic technologies accessible and affordable for multitude of previously unapproachable applications in healthcare, scientific research, agriculture and consumer genomics. Centrillion's Molecular Vision Laboratory (MVL) is a leader in identification of genetic mutations in vision disorders. Centrillion is baced by venture capital and strategic investors and has operations in Silicon Valley, CA, Portland, OR and in Asia Pacific.
Bioinformatics Data Analyst
As a Bioinformatics Data Analyst, you will be responsible for developing algorithms and tools/pipelines for data analysis, including new genome sequencing data, genotyping data and other biomedical data. You will perform data analysis and benchmar analytical algorithms, tools and pipelines; participate in product development and customer support projects; explore new frontiers of data analysis; and tae on other tass that the supervisor sees fit.
Job Description:
Maintaining and improving NGS data analysis pipelines;
Exploring new frontiers of data analysis including machine learning
Requirements:
Bachelor in statistics, applied mathematics, computer science or other computational science
Alternatively, in life sciences with some experience in data analyses
Programming sills with C++, Python and/or R
Fast learner and willing to learn new sills and technologies
Team player with good communication sills
Desirable:
nowledge about next generation sequencing (NGS), genotyping and other genomic technologies
Familiarity with NGS data analysis algorithms and tools/pipelines
Experience in machine learning algorithms
Experience in Next Generation Sequencing (NGS) bioinformatics pipelines/tools
Databases (SQL and NoSQl)</t>
  </si>
  <si>
    <t>We are the Gen-Next technology solution provider, solving complex business problems. We assist our happy customers across all spectrum to reimagine their business processes and navigate their digital journey. Our out-of-the-box solutions continue to bridge the gap between ideas and reality, delivering impact through connected data, architecture and experience.
WE ARE ENQUERO - DIGITALLY TRANSFORMING businesses since 2014!
Excellence with Enquero
We are a vibrant and a ridiculously norm-challenging bunch with increasingly diverse teams across the globe. Our open culture enables easy ideation, innovation and delivery. Our voracious appetite for nowledge maes growth organic to us.
If you have a passion for problem solving and quiriness doesn‚Äôt scare you, come be a part of our rapidly growing company. Oh! we do have a life outside wor as well.
Translate business requirements into tangible solution specifications and high quality, on time deliverables.
Partner with different staeholders and execute proof of concepts to assess the value of solutions.
Should be able to do reverse engineering to understand and derive the functional nowledge
Experience in end to end development of a new set of reports, dashboards &amp; PI Scorecards
Analyze large volumes of transactional data to generate insights and actionable recommendations to drive business growth.
Automate data analysis and insight generation.
Collaborate with other team members and lead project development.
Passion for nowing for emerging trends and identifying relevant opportunities.
Demonstrate ability to thin strategically about business, product, and technical challenges
Understanding and implementing best practices of data visualization
Analytical/Problem Solving sills.
Apply quality control, data validation, and cleansing processes to new and existing data sources.
Support User Acceptance Testing for production applications
Support a high-performance worplace
Self-motivated with a proven trac record of innovation and successful delivery.
Ability to wor independently, fast paced and deadline-driven environment.
Excellent communication, presentation and Analytical sills
Drive customer communication during critical events and participate/lead various operational improvement initiatives.
Strong database Fundamentals and SQL, PLSQL. Teradata, SQL Server, Oracle, MySQL, Hive, Cloudera
nowledge of ETL and expertise in any BI tools Power BI, Tableau, SFDC Einstein Analytics, QliSense, Qliview, OBIEE, SAP Analytics Cloud, ibana 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 to produce an artifact such as an internal Wii, a blog or a best practices document
Actively participating in Department level group activities and events related to learning, formal training, interviewing, special projects, nowledge sharing etc.
Required:
Bachelor‚Äôs Degree
5-9 years of relevant experience
Understanding and implementing best practices of data visualization &amp; data modeling
Strong database Fundamentals and SQL, PLSQL. Teradata, SQL Server, Oracle, MySQL, Hive, Cloudera
nowledge of ETL and expertise in BI tools, Power BI, Tableau, QliSense, Qliview, OBIEE, SAP BO
Strong Tableau Administration and dashboard migration experience, Tableau upgrade experience
Preferred:
Certification in any of the BI tool would be added advantage.
This job description is intended to describe the general nature of the wor performed by employees in this job. It is not an exhaustive list of all the job's responsibilities. At Enquero, all of our jobs include broad responsibilities for continually improving the processes we use to develop our products.
Enquero is an equal opportunity employer and will consider all applications without regards to race, sex, age, color, religion, national origin, veteran status, disability, sexual orientation, gender identity, genetic information or any characteristic protected by law.</t>
  </si>
  <si>
    <t>Job Title:√ÇData warehouse Business Systems Analyst
Location:√ÇSan Jose√Çor√ÇSan Francisco, CA
Contract: Long term
Visa status: USC/GCH/H1B
The candidate will participate in the full project lifecycle from definition through post-deployment for cloud-based data solutions.
Primary responsibility will be to elicit and detail business and functional requirements, assess project progress and monitor the effectiveness of deployed initiatives.
ey to this role is expertise in data mapping, data and reporting reverse engineering and process modeling
Responsibilities:
Wor on Finance data projects√Ç(SAP ERP, FP&amp;A, Tax &amp; Accounting) related to analysing, migrating and transforming data from legacy sources to Enterprise Data Warehouse (Snowflae). Role will be focused on gathering analytics requirements by running user group sessions and analysing source systems.
Acts as the liaison between IT and business staeholders during data analysis, requirements definition and design activities for new solutions/projects.
Collaborates with business staeholders to facilitate and document business requirements, use cases and functional specifications. Provides strategic advice for business processes and solutions.
Interacts with and directs technical partners (Data Engineers, BI Engineers, ERP analysts) to develop solution alternatives.
Generate use cases and participate in unit, regression and user acceptance testing.
Communicate complex data processes clearly and concisely both orally and in writing to technical and non-technical audiences.
Required Sills:
Bachelor's degree in a technical field (e.g., computer science, information systems, engineering, statistics, math or related discipline).
8+ years' experience in√ÇFinance domain (ERP, FP&amp;A, Tax &amp; Accounting)
8+ years' experience woring as a Business Systems Analyst on medium to large sized projects.
Good understanding of√ÇETL concepts of data flow, data enrichment and transformation.
Significant experience with data modeling, data mapping and ability to mine and analyse complex financial data processes.
Proficient in SQL and writing database queries.
Proven experience creating business requirements documents and functional specifications and other BSA artifacts.
We are looing for Data warehouse Business Systems Analyst for a long term project.
After the locdown ends, the consultant can wor from√Çeither√ÇSan Jose√Çor√ÇSan Francisco (must be willing to commute to the alternate location occasionally, as teams sit in both offices). Local candidates only.
Interview: There will be an initial telephonic screen followed by a client interview.</t>
  </si>
  <si>
    <t>Position: Data Analyst - Redwood City via Company Shuttle!
Location: Peninsula Area
Starts: Within 2+ wees
Duration: 9+ Months
Status: Freelance (40 hours a wee)
Rate: 47/hr. - 53/hr. (DOE)
The Bay Area's best-nown search engine giant is seeing a Data Analyst to assist their team.
Top Responsibilities:
-Build and maintain data pipelines and scripts that support pipelines.
-Build and maintain dashboards that report on ey model performance metrics.
-Additional statistical analysis providing insight into program change impact and ey metrics.
Ideal Qualifications:
-SQL, R or Python
-MS/MA Degree
-Technical concentration (Mathematics, statistics, physics, engineering, computer science, etc.)
-2 years relevant experience
-Understanding of machine learning models
This is an onsite freelance contract in Redwood City. Public Transportation accessible via company shuttle.
Submit resume (and samples if applicable) to: cc223@jobalert.creativecircle.com</t>
  </si>
  <si>
    <t>Title
SAP Materials Master Data Analyst (Temp)
EOE Statement Mizuho OSI is an Equal Opportunity Employer and maes business decisions based on job related criteria only. Company policy prohibits unlawful discrimination based on race, color, religious creed, gender, religion, marital status, registered domestic partner status, age, national origin or ancestry, physical or mental disability, medical condition including genetic characteristics, sexual orientation, sexual identity, or any other consideration made unlawful by federal, state or local laws.
Category Operations
Location Mizuho OSI Corporate Office - Union City, CA
Description
This is a 6 month temporary assignment.
The Mizuho OSI Way
In 1978, we set out to change the way patients undergo surgery. As a Mizuho OSI customer, you can expect our commitment to the following‚Ä¶
We commit to your satisfaction. If you are dissatisfied, we will strive to mae it right.
We do things the right way. We commit to hire people with competence, generosity and a caring attitude. We motivate our employees to use their individual strengths to provide creative solutions, changes, and innovations. We anticipate your needs through customer experiences, thus nurturing our relationships.
Collectively, this creates an environment that enables and inspires healthcare professionals to improve the lives of patients.
Dare to go further. Care to do more.
TOP REASONS TO JOIN THE MIZUHO OSI TEAM
Privately held company with a tradition of maret leadership and best-in-class innovation
Fast-paced entrepreneurial culture focused on dramatically improving patient outcomes through personal empowerment
Emphasis on continuous improvement and celebration of our values of R.E.S.P.E.C.T. and the Mizuho Way.
Create innovative solutions designed and manufactured at our HQ in Northern California
POSITION OVERVIEW
The ideal candidate will have a minimum of 1 to 2 full life cycle SAP implementations and have participated or have led roles in blueprint activities, creating SOP, wor instructions and training users to maintenance and sustain the master data. In addition be a savvy self-directed and capable individual who‚Äôs accustomed to delivering time critical wor products.
Bachelor's degree in business, and or in systems applications such as SAP Modules or equivalent wor experience
Experience with full life cycle SAP implementations
Formal training or experience with ASAP implementation methodology
Excellent written and oral communication sills
We are looing for you, if you have the ability to:
Hold meetings on Material Master and Item Master Data Management.
Assist with refining Business Process Design for Item Material Master including tactical MDM process.
Coordinate with functional disciplines in OPS/SCM and their IT counterparts.
Identify MDM Classifications of data and assist with identifying local data attributes.
Assist with the MDM governance model, including documenting processes with identified data owners, master process owners and SAP module owners.
Assist with identifying PIs to improve quality and productivity.
Assist with worflows within MDM tool.
Here is what you will do day-to-day
Analyze business process requirements, design a solution approach in close collaboration with business teams
Write functional specifications and advise business teams of feasible solution designs
Wor with IT in unit test efforts and with business in regression test efforts
Deliver BPP and solution documentation for implemented solutions
Wor with functional teams (SD, MM, PP, FICO, QM)
Application Configuration and Support
Support SAP modules to meet business needs.
Unit test SAP software applications, including customizations and interfaces
Application Analysis and Design
Assist SAP users analyze and identify business process requirements.
Develop SAP functional application designs and specifications, individually or collaboratively.
Wor as a member of cross-functional teams and add value by providing a technical perspective.
Guide Application Developers by recommending ways to design and unit-test applications. (SAP - PLM)
Change Management and Support
Provide QA function by reviewing/testing developer‚Äôs wor.
Guide users in integrated testing, conference room pilot activities and applications startup activities.
Facilitate the process of change by clarifying new procedures and training system users.
Project Management and Control
Manage small projects, with responsibility for the quality and timeliness of project deliverables
Direct project resources and/or recommend and create internal development procedures and methodologies.
Understand scope and planned estimates of undertaen activities and manage actual time relative to the planned estimates.
Problem Solving:
Plays a ey role in the Order to Cash team in the full project lifecycle, from the business blueprint of the project to post support.
Wors with business analysts, business SMEs and various process owners to analyze their requirements: prepare and participate in worshops, requirement documentation, functional specifications and configuration documentation.
Provides support for Data extraction, data cleansing and loading
Wors closely with IT resources for non-standard SAP objects.
Supports the development of test scripts and provide process expertise during test execution.
Assists and supports training document creation.
Finalizes the MDM configuration element s and triggers and support the solution after implementation.
Understand, follow and support Mizuho OSI‚Äôs internal Quality System policies, procedures and wor instructions including but not limited to applicable external regulations (21 Code of Federal Regulations Part 820 Quality System Regulations and applicable International Standards).
Position Requirements
What you will need to be successful in this role:
A minimum of 5 years of SAP process and configuration experience in Sales &amp; Distribution, Materials Management, Production Planning and Quality Management modules and MDM.
Experience in at least 2 full life cycle implementations of SAP.
Experience in supporting all phases of SAP project life cycle including blueprint, design, build, test, deployment and support.
Experience in developing blueprint documentation, functional designs, test plans and scenarios as well as executing the tests.
Experience in and data validations during testing and implementation
Strong nowledge/experience in 1 additional SAP module is a must.
Experience with integration testing and implementation.
Thorough business understanding of Supply Chain processes.
Familiarity with SAP architecture.
Strong verbal and written communications sills, with an ability to express complex business concepts in technical terms.
Strong analytical, problem solving, and conceptual sills.
Strong interpersonal sills; ability to wor well on cross functional project teams.
Experience in the construction and distribution industry.
What you need to be prepared for:
The physical demands are representative of those needed to perform the essential functions of the job in an office environment. Reasonable accommodations may be made to enable individuals with disabilities to perform the essential functions.
NOTE: This job description in no way states or implies that these are the only duties or functions to be performed by the incumbent. Employees will be required to follow any other job-related instructions and to perform any other job-related duties/functions requested by their supervisor.
Open Date 8/12/2019
Full-Time/Part-Time Casual
About the Organization Top Reason To Join The Mizuho OSI Team
‚Ä¢ Privately held company with a tradition of maret leadership and best-in-class innovation
‚Ä¢ Fast-paced entrepreneurial culture focused on dramatically improving patient outcomes through personal empowerment
‚Ä¢ Emphasis on continuous improvement and celebration of our values of R.E.S.P.E.C.T. and the Mizuho OSI Way.
‚Ä¢ Create innovative solutions designed and manufactured at our HQ in Northern California
The Mizuho OSI Way
In 1978, we set out to change the way patients undergo surgery. As a Mizuho OSI customer, you can expect our commitment to the following‚Ä¶
‚Ä¢ We commit to your satisfaction. If you are dissatisfied, we will strive to mae it right.
‚Ä¢ We do things the right way. We commit to hire people with competence, generosity and a caring attitude.
‚Ä¢ We motivate our employees to use their individual strengths to provide creative solutions, changes, and innovations.
‚Ä¢ We anticipate your needs through customer experiences, thus nurturing our relationships.
Collectively, this creates an environment that enables and inspires healthcare professionals to improve the lives of patients.
Dare to go further. Care to do more.
This position is currently accepting applications.
Apply Now</t>
  </si>
  <si>
    <t>Description/Comment:Responsibilities includes but not limited to: Data management Reporting Operational excellence document preparation Maintaining millions of rows of customer and product data Streamlining new processes Identifying areas of automation Woring closely with client staeholders to train on, or develop processes Cross cultural communication
Additional Job Details:Basic Qualifications 2 year experience in sales or data reporting roles 2 year experience in Excel and/or Google Sheets 2 year of public speaing, in client setting</t>
  </si>
  <si>
    <t>Hello,
Hope you are doing great.
One of my clients is looing to fill this position immediately
Looing forward for your Quic Reply...
Job title: Data Analyst with Teradata Exp.
Wor Location: Sunnyvale CA 94085
Duration of the project : 24+ months
Job Description:
Must Have Sills (Top 3 technical sills only) *
Teradata
Python
SAP BOBJ
Nice to have sills
Vertica
SAP HANA
Detailed Job Description
Coordinating with business upholders, application developers, and client management.
Providing essential inputs to the global teams supporting the applications.
Incident management, coordinating periodic system upgrades, compliance related changes for the applications used by business teams for daytoday analysis, and trend reporting.
Reviewing application enhancements and new releases to wor smoothly with the platforms.
Analyzing issues reported by business analysts and providing technical solutions.
Top 3 responsibilities you would expect the Subcon to shoulder and execute
Steadystate maintenance of business intelligence applications
Emergency modifications and data corrections.
Doing different houseeeping activities lie application maintenance, technical version upgrades.</t>
  </si>
  <si>
    <t>Job Description
As the Data Analyst reporting to the Data Governance group under the CDO Org you will provide direction, and ‚Äúhands on‚Äù support for enterprise data governance and data lineage initiatives with the mission to improve the visibility and trust in enterprise data assets. The Data Analyst will manage the framewor required to proactively prevent data issues that would otherwise impact financial, credit, and ris reporting. This framewor includes implementing and supporting repeatable data management processes, assessing regulatory and audit observations, and performing analysis on data issues as prioritized through Enterprise Data Governance. Candidates must be able to quicly understand the systems, controls, processes, staeholders, and uses of finance, ris, and credit data domains. Candidates should be attuned to recent regulations and mandates by Federal Reserve related to data quality, metadata and lineage. Using regulatory compliance needs as a driver, the Data Analyst will partner with other functions internally to lead a vision to transform the data governance practice to support enterprise level programs. Candidate should be experienced with Data analysis tools, Tableau and data lineage/metadata tools.</t>
  </si>
  <si>
    <t>Position: Data Analyst (Fluent in German)
Location: South Bay
Starts: Within a Couple Wees
Duration: 3+ Months
Status: Freelance (40 hours a wee)
Rate: Up to 30/hr (DOE)
One of the HOTTEST companies in the Bay Area is seeing a Data Analyst to assist their team.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Sills/Qualifications:
MUST be able to read, write, and spea fluently in German
Excel, numbers and data modeling
0-2 years of experience
nowledge of or experience woring on subscription businesses a PLUS
Strong data and analytical sills
This Data Analyst role is an onsite freelance opportunity 40 hours per wee in Cupertino - accessible via company shuttle.
Submit resume (and samples if applicable) to: cc223@jobalert.creativecircle.com</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</si>
  <si>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5eFpji9WRx</t>
  </si>
  <si>
    <t>Sr. Analyst, Data Governance ‚Äì Req AMGA679
As Sr Data Analyst in Data Governance Team, you are responsible for supporting the goals of the Data
Governance of transforming data to Company assets by improving data quality and delivering effective use of data and information. You will report to VP, Data Governance and Business Operations and wor across functions.
Essential Functions:
This position is to provide the execution of data governance framewor, policies, standards; and execution of the data stewardship at all levels of the organization.
v
Responsible for the data stewardship according to the data governance framewor, policies, and standards in the applications and manual processes
v
Wor closely with Business Functional Data Stewards of cross functions to improve data quality through upstream and downstream business processes
Operate tools of MDM to comply with data standards, business requirements, comply with data access security requirements, and are active in data management of data enrichment, data merging, deduplication, and other data management operational activates
v
Be accountable for integrity and quality of data at MDM
v
Provide data profile, data quality assessment, data metrics, and business analyses on data statistics
v
Wor with database and system administrators to ensure and maintain the data quality and business analyses availability
Provide Business Intelligence of business analyses demonstrating the data assets and data monetarization
v
Wor with IT and Data Governance team to implement data standards, and create metadata.
v
Wor with IT, Business, and Data Governance team to manage data, data standards, and policies to meet the business needs
v
Wor with IT, Business, and Data Governance team on application implementation or improvement activities
v
Perform ad hoc or interim manual processes to enhance the data usage
Sill Requirements:
v Oracle EDQ and CDM hands on experience
v Excellent verbal and written communication sills
v Ability to wor with all levels of personnel and across functional groups
v Good understanding of databases and data structures
v Ability to perform data profiling and evaluation
v nowledge of basic data management principles and concepts
v nowledge of how to create data standards, determine business data requirements, and business rules
Job Experience Required:
‚Ä¢ 5+ years data quality and governance or similar data analysis experience required
‚Ä¢ 5+ years of Oracle EDQ and CDM experience required
‚Ä¢ 5+ years financial application of SFDC and Oracle experience required
‚Ä¢ Experience of project management of cross functions
‚Ä¢ SQL, Excel, Database, and PowerPoint sills required
Educational Requirements:
‚Ä¢ B.S. degree in information technology, business, or equivalent combination of education and experience required
#LI-JN1</t>
  </si>
  <si>
    <t>Palo Alto Networs, FireEye, Juniper Networs</t>
  </si>
  <si>
    <t>Data Analyst - MP</t>
  </si>
  <si>
    <t>Job Description
Data Analyst
Strong analytic sills to build dashboards/visualizations + building ETL pipelines
Who/what we are looing for:
Excellent communicator (storytelling, reporting, insights presentations)
Strong SQL
Experience with visualization tools (Tableau, Looer or similar), building dashboards
Comfortable with programming (Data Handling)
Familiarity with building ETL pipelines
What they will be doing:
Designing PIs for operations and internal tools
Building Dashboards ‚Äì internal ops, management, PM, client facing
Research projects for operations</t>
  </si>
  <si>
    <t>Senior Maret Research Analyst, Data Insights</t>
  </si>
  <si>
    <t>, 2020
Weely Hours: 40
Role Number:
200171419
At Apple, we wor every single day to build products that enrich people‚Äôs lives. Our Advertising Platforms group maes it possible for people around the world to easily access informational and imaginative content on their devices while helping publishers and developers promote and monetize their wor. Our technology and services power advertising in Apple News and Search Ads in the App Store. Our platforms are highly performant, deployed at scale, and set new standards for enabling effective advertising while protecting user privacy.
The Ad Platforms Data Insights team is seeing a maret research analyst to answer‚Äîwith data and detailed analysis‚Äîthe hard, open-ended questions required to operate, develop, and grow the business. In this role you will wor as a ey member of a data-centric team to identify the ey information problems impacting our partners, build an investigative approach, apply your deep ad industry expertise, unloc the insights our business needs, and develop the action plan that moves the business forward!
A strong maret research bacground is essential. You'll be responsible for conducting innovative qualitative and quantitative research‚Äîinternal research as well as leading independent, 3rd party studies. Impactful research is more than just compiling statistics; you'll use your expertise to interpret findings, be prescriptive, and translate analyses into actionable business recommendations. Successful candidates will offer a strategic perspective, sound business judgment, strong intellectual curiosity, and a collaborative woring style. You'll wor hand in hand with data scientists, engineers, and business staeholders in a multi-functional team that moves fast and delivers results.
ey Qualifications
10+ years of experience in data and maret analysis, consulting, and/or maret research roles in the mareting and digital advertising field. Preferred focus on paid search or performance mareting
Possess a deep understanding of the app landscape, mobile space, and digital advertising
Do you consider yourself highly analytical, intellectually curious, and having a consistent trac record in quantitative and qualitative analysis?
You have experience managing third-party information and research providers (e.g., comScore, eMareter, App Annie)
Proficiency with analytical tools, statistical pacages, and basic data access; experience with programming sills in Python, Java/Scala, and SQL is a plus
Experience woring effectively with business, data science, and engineering partners to meet the data needs of the business. Translating business needs into analytical requirements
Ability to communicate the results of analyses in a clear and effective manner with sales, product, and leadership teams to influence the overall strategy of the product
Ability to operate comfortably and effectively in a dynamic, highly cross-functional, rapidly changing environment.
Strong organizational sills with attention to detail
Proficiency in Spanish or Portuguese is a plus!
Description
- Support Product Mareting, Sales, and the Executive Team with analysis for product performance and customer insight
Empower the global Sales teams with insights to inform and fulfill their strategic objectives and goals for every fiscal quarter
Quantify the impact of product, sales, and mareting initiatives on customer happiness and future behavior
Lead business analytic projects through all phases, including defining investigations, exploring data, analysis, interpretation, and presentation of results and wor you're doing
Design and evaluate experiments that help define opportunities for increased usage, improved maretplace performance, and greater customer happiness
Monitor usage metrics, understanding business-based explanations for large scale trends, and patterns in customer lifecycle behavior
Education &amp; Experience
Bachelor of Arts or Science in a quantitative field of study including business, statistics, math, economics or a related discipline. Graduate degree in a mareting-focused discipline a plus
Additional Requirements</t>
  </si>
  <si>
    <t>Employer: Vaco (Onsite Vendor for client)
Position: Data Analyst
Location: Palo Alto, CA
Role Objective
To audit ads that consist of visual, text and audio per shared guidelines. The ads will be usable
for the client‚Äôs ad networ and are viewed by our users/advertisers. Therefore it calls for
consistent accuracy and an excellent review.
Data Analyst will provide feedbac to client‚Äôs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 of reviewed data
Sills/Qualifications
Excellent analytical sills such as attention to detail
Excellent communication sills (both written &amp; oral)
Ability to produce high quality wor
Flexible and highly motivated
Team player
Time management sills: must be able to perform tass quicly and accurately
Linguistic sills should include morphology and syntax (correct grammatical, spelling,
typographical, or compositional errors, but also include the ability to ‚Äòplay‚Äô with words)
Excellent organizational sills
High proficiency in English
Excellent technical sills
Required: Professional fluency in both speaing, reading and writing in the supported
language and English
Preferred Attributes
nowledge of Google Adwords/Ad products is a plus
Advanced degree in Linguistics, Mareting/Communication etc
Job Type: Full-time
Benefits:
401()
Health Insurance
Location:
Palo Alto, CA (Required)
Language:
Danish (Required)
Wor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 Remotely:
Temporarily due to COVID-19</t>
  </si>
  <si>
    <t>Job description Bachelorrsquos Degree 9 years of relevant experience Understanding and implementing best practices of data visualization data modeling Strong database Fundamentals and SQL, PLSQL. Teradata, SQL Server, Oracle, MySQL, Hive, Cloudera nowledge of ETL and expertise in BI tools, Power BI, Tableau, QliSense, Qliview, OBIEE, SAP BO Strong Tableau Administration and dashboard migration experience, Tableau upgrade experience Preferred Certification in any of the BI tool would be added advantage. RegardsFerveenSr.Technical RecruiterPh-315 995 4303emailferveencloudious.com mailtoemail3Aferveencloudious.com</t>
  </si>
  <si>
    <t>Job Description
Would you lie to wor with one of the highestrated employers in the US offering various great free pers?
We are currently seeing several experienced Jr. Software Data/Operations Analyst (Software Operations Associate) to be a ey resource on a technical services teams. This is a 1 year (Extendable) contract position with in Mountain View, CA. (wor location zip code: 94043). These are positions that will pay on a per hour W2 basis in accordance to the qualifications and experience of the candidate. Below is the job description as given to us by our client.
**Candidates must be able to wor in the US without corporate sponsorship!**
Position Description
Jr. SW Operations Analyst /Software Quality Operations Associate
This is an entry-level position on our software quality operations team, which is responsible for ensuring the quality of self-driving car software. The team performs quality assurance on new software, reports bugs, and helps improve internal tools. This position provides a great opportunity to wor directly with product managers, developers, and engineers, helping to bring to life an innovative product. A great candidate for this position has a curious, analytical mind, and enjoys gaining new nowledge on the go. She or he is dedicated to their wor, quality-focused, can handle repetitive tass, and is willing to tae initiative and go the extra step to help the team. Collaboration and communicating effectively with teammates is important for this role. Team members may be ased to help with training and preparing training material or documentation. Preference for candidates in science, technology, physics, mathematics, statistics, engineering, data analysis or similar fields. New team members will be given extensive training on our internal tools and worflows upon hiring. She or he is expected to eep all project details confidential.
Summary of Duties:
Review and analyze testing data to identify problematic areas
Provide feedbac to developers team
Create test scenarios
Wor closely with engineers ensuring high quality of tests
Identify and report bugs
eep trac of issues.
Requirements:
BS/BA degree
Entry level to 5 years of experience
Deductive / Evaluative Reasoning!!!!!
Attention to detail
Willing to learn new sills
Nice to have:
Bacground or degree in science, technology, physics, mathematics, statistics, engineering, data analysis or similar fields
Company Description
Aorbi is a global company specializing in people, technology and language. We provide enterprise solutions to companies in various verticals, from sole proprietors to Fortune 500 companies. We are recognized as a Women's Business Enterprise, the 13th fastest growing woman-led companies and the 9th largest language service provider in the US.</t>
  </si>
  <si>
    <t>Aorbi
3.5</t>
  </si>
  <si>
    <t>Minimum qualifications:
Bachelor‚Äôs degree in Statistics/Biostatistics, Operations Research, Physics, Mathematics, Computer Science or equivalent practical experience.
7 years of experience in data analysis in a business context.
5 years of experience in advanced data modeling/SQL databases and forecasting.
Preferred qualifications:
3 years of experience with Java script, Python or R.
5 years of experience with utilizing multiple forecasting tools and software, with the ability to manually produce the same results.
Ability to craft engaging and compelling narratives in verbal and written communications for customers (including executive staeholders) reflecting a nuanced understanding of diverse audiences.
About the job
At Google, data drives all of our decision-maing, and our HR organization is no exception. The People Analytics team acts as an internal innovation lab, using analytical approaches to mae sure Google continues to be a great place to wor. The team provides critical support to the business around issues of organizational health and is responsible for not just taing the pulse of our Googlers, but harnessing Googler feedbac to drive change for the better. As an analyst you'll be detail-oriented and conscientious, analytical and curious. You're a strong problem-solver, who uses both quantitative and qualitative methods to get things done. And on top of it all, you're someone who wonders "What if?" and then sees out the solution.
Our team maes it easy for Google managers to engage with the contingent worforce, providing training, standards and guidelines to increase business value and minimize Google‚Äôs ris. We provide processes, tools, now-how, data and insights to support Googlers through the lifecycle of contingent worforce engagements, so our businesses can mae informed decisions.
As a Senior Global Data Analyst, on the Extended Worforce Solutions team, you will use data to inform business and operational decisions across the organization. Using your technical sills, business acumen and creativity, you will develop data reports and visualizations to deliver insights to support the decision maing process within different teams at Google. You‚Äôll be involved from data analysis to design through to delivery, ensuring that the reports are delivering high-quality and relevant data so our businesses and operations can grow efficiently with minimum riss.
Great just isn't good enough for our People Operations team (you probably now us better as "Human Resources"). Made up of equal parts HR professionals, former consultants, and analysts, we're the advocates of Google's colorful culture. In People Ops, we "find them, grow them, and eep them". We bring the world's most innovative people to Google and provide the programs that help them thrive. Whether recruiting the next Googler, refining our core programs, developing talent, or simply looing for ways to inject some more fun into the lives of our Googlers, we bring a data-driven approach that is reinventing the human resources field.
Responsibilities
Wor on data modeling, metric development, data prototyping, and insight generation using advanced business intelligence techniques.
Drive data governance to ensure data integrity between different databases, applying data health and quality framewor to proactively fix or clean existing discrepancies.
Wor with business and operations teams to identify ways to improve operational and cost efficiency and mitigate riss.
Manage data visualization for the management and operations dashboards, presenting in a clear and compelling manner for multiple levels in an organization
Manage an offshore vendor operation that supports our data reporting and visualization
Google is proud to be an equal opportunity worplace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now by completing this form.</t>
  </si>
  <si>
    <t>Job Description
HR Data Analyst/Scientist
Fremont, CA
Temporary to Hire
24-25/hr
HR Data Analyst/Scientist Duties:
Pull headcount numbers with different variables for HR data from SQL
Run reports and projects which will include pulling data from databases and creating reports that are easily digested by support teams.
HR Data Analyst/Scientist requirements:
High level of excel sills, SQL nowledge
Able to manipulate and understand data
Ability to learn and adapt quicly
Comfortable woring on the computer for most of the day
Some MySQL, Tableau and PowerBI nowledge
Company Description
Balance Staffing is a full-service staffing agency that aims to unite talented and hardworing people with excellent worplaces, while building lasting relationships with our employees and our clients. To us, job seeers are more than a resume; they are unique individuals woring to achieve their career dreams and companies aren‚Äôt clients, but partners striving for business success. Our goal is connecting top talent with exceptional employers. Since 1997, that‚Äôs been our guiding purpose, inspiring us to always be at our best, so we can be there for you.</t>
  </si>
  <si>
    <t>Data Analyst III
Location: Redwood City, CA
Duration: 12 months
Description:
Project Overview:
Analyze business operations, tools and trends. Building dashboards, sql queries, scripts and pipelines to support development of insights. Quicly translating analytical ass into insights for management.
Overall Responsibilities:
We are cross-functional data science team looing for strong technical candidates with business acumen. The ideal candidate has experience woring with various stages of data analysis: data querying, building reporting pipelines, running statistical analysis, building dashboards. Should be a self-starter that can 'crunch the numbers', be organized and detail-oriented, partner with senior staeholders, and communicate effectively.
Top 3 Daily Responsibilities:
Analyze business operations, tools and trends. Building dashboards, sql queries, scripts and pipelines to support development of insights. Quicly translating analytical ass into insights for management.
Sill/Experience/Education:
Mandatory:
SQL Education and Experience - MS/MA Degree Required - technical concentration (Mathematics, statistics, physics, engineering, computer science, etc.) 2yrs relevant experience Understanding of machine learning models
Desired:
R or Python experience, PhD with technical concentration (Mathematics, statistics, physics, engineering, computer science, etc.) 2yrs experience as a data analyst or data scientist position
As an equal opportunity employer, ICONMA prides itself on creating an employment environment that supports and encourages the abilities of all persons regardless of race, color, gender, age, sexual orientation, citizenship, or disability.</t>
  </si>
  <si>
    <t>German Speaing Data Analyst J</t>
  </si>
  <si>
    <t>German Speaing Data Analyst J707 ‚Äì Cupertino, CA
We‚Äôre looing for a person who has a passion for data and numbers. The successful candidate will turn data into information and insights that will help support business decisions. Wor closely with the Data Analytics team and cross functionally in mareting to produce monthly &amp; quarterly data driven mareting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Sills: Strong data and analytic sills, nowledge of excel, numbers and data modeling. nowledge of or experience woring on subscription businesses a plus.
Reporting and presentation sills a must.
Education: 2 Years‚Äô experience, Bachelor‚Äôs Degree or equivalent wor experience preferred.
Read, Write and Spea German
For more information contact Jeanne jsharpe@anzuglobal.com
If this isn‚Äôt what you‚Äôre looing for maybe you could refer a colleague? We offer a referral bonus if your colleague is hired.</t>
  </si>
  <si>
    <t>Position Title: Senior Data Analyst / Data Warehouse Consultant
Note: Wor Order will be awarded on an individual basis, based on the specific needs described herein.
Contract Term: 6 months with possibility of extension
Requesting Department: TSS
Schedule: Full-Time On-site All wor hours will be at billed at the same base rate regardless of the number of hours wored per billing period.
Typical Tass:
" Collaborates with vendors, administrators and owners of third-party databases to establish data mapping plans and methods, enabling the sharing of data;
" Develops computer testing and audit policies and assists end users in implementing auditing controls to ensure that defined, mission-critical interfaces are passing data accurately;
" Provides integration and interface design (data mapping, translation and transformation specifications) and architectural services for new and existing projects;
" Analyzes requirements from a technical standpoint and translates them into potential integration points, thereby defining the interface topology for the project;
" Coordinates and maintains electronic interface security;
" Develops data mapping, translation and transformation routines and methods utilizing interface engine toolset and standard query and database tools;
" Evaluates and tests emerging integration technologies
" Analyzes requirements and helps define integration and interface specifications;
" Builds, configures and maintains interfaces;
" Conducts testing of all mapping, translation and transformation routines prior to moving interfaces into production;
" Maintains technical artifacts, interface documentation, and topology diagrams;
" Performs analysis and troubleshooting of integration related issues;
" Maintains a library of all required standard vocabularies and nomenclatures used in normalizing inbound and outbound data feeds;
" Maintains test and production libraries of interfaces and applies appropriate methods, procedures and safeguards to protect the integrity of the interfaces and to ensure their recoverability;
" Performs other related duties as required.
Training and Experience: Sufficient education, training, and experience to demonstrate the possession and direct application of the following nowledge and abilities.
" 6 years of experience with systems integration and building interfaces
" Minimum of 3 years developing Service Development in Software AG webMethods required
" Familiarity woring with an AGILE tas management
" Technical writing experience a plus
" Strong analytical and quantitative sills
" Self-Motivated and can effectively multi-tas
" Experience performance tuning, supporting, and troubleshooting software AG webMethods is plus
Possession of a Bachelor's degree from an accredited college in Computer Science, Information Technology, Mathematics, Engineering, or a related field
nowledge of:
" Industry-specific systems, data manipulation and data transport mechanisms, standards, and protocols;
" Interface standards and protocols, including but not limited to HTML, ASCII;
" Inbound and outbound data integration involving XML, XSLT, JSON and other structured data being transmitted via FTP, API or web services;
" Electronic interface security;
" Data mapping, translation and transformation routines and methods;
" Interface engines and building interfaces on interface engines;
" Interface engines and platforms (i.e. Software AG WebMethods, NextGen Mirth, Corepoint, Orion, Infor, etc.)
" Requirements that define interface specifications;
" Building, configuring and maintaining interfaces;
" Interface testing;
" Technical artifacts, interface documentation, and topology diagrams;
" Analysis and troubleshooting of integration related issues;
" Methods, procedures and safeguards to protect the integrity of the interfaces and to ensure their recoverability.
" Quality of product and service
" Timeliness of performance
" Depth of nowledge
" Interpersonal and communication sills
" Project management sills
" Experience, qualifications, and ability to meet the needs of this engagement
On-Site Requirements: On-call help may be required.</t>
  </si>
  <si>
    <t>At Cadence, we hire and develop leaders and innovators who want to mae an impact on the world of technology. 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 Responsible for Quality System Maintenance. + Root cause analysis and implementation of corrective action for process related concerns. + Assist Quality manager in establishing, implementing and maintaining the quality management system. + Responsible for continual improvement activities to enhance the quality system, such as 5S, aizen lean methods, etc. + Develop training to build data analysis and corrective action processes + Interface with Engineering and Operations to ensure transfer to Production of new products are in accordance with approved data. + Conduct audits, including closing out audit findings, creating audits finding reports and determine proper corrective and preventive actions. + Analyze failure, corrective and preventive action to respond to customer complaints. + Create and maintain related procedures to data analysis and corrective action + Responsible for planning, organizing and managing the overall activities of receiving / outgoing quality functions. + Continuously improving QA receiving inspection process and procedures. + Ensure timely resolution of supplier failure, corrective actions and preventive actions. + Manage suppliers' performance and conduct audits. + Perform measurement of the customer satisfaction index + Wor with supply chain and materials management to manage supplier quality issues + Develop the supplier's scorecard and present to the suppliers + Provide customers report and analysis + Wor with internal manufacturing and suppliers to improve product quality and reliability + Prepare and manage the management review meetings + Prepare the quality instructions, procedures and customers requested reports Requirements &amp; Qualifications + BS or Master degree in science or 10 years related experience + A hands-on understanding of manufacturing and operations processes and procedures especially for Telecommunications industry. + Bacground in quality engineering bacground and familiarity with boards and system assembly + Develop reliability measurements (MTBF, DOA, IRR, YRR...) + Demonstrating the ability to organize, prioritize, manage staff, solve problems, + Achieve an understanding of the current process and procedures used in the electro-mechanical assembly area for standard product assembly + Determines quality improvement parameters by identifying statistical methods relevant to manufacturing processes. + Establishes statistical confidence by identifying sample size and acceptable error; determining levels of confidence We're doing wor that matters. Help us solve what others can't. Cadence plays a critical role in creating the technologies that modern life depends on. We are a global electronic design automation company, providing software, hardware, and intellectual property to design advanced semiconductor chips that enable our customers create revolutionary products and experiences. Thans to the outstanding caliber of the Cadence team and the empowering culture that we have cultivated for over 25 years, Cadence continues to be recognized by Fortune Magazine as one of the 100 Best Companies to Wor For. ?Our shared passion for solving the world's toughest technical challenges, our dedication to pushing the limits of the industry, and our drive to do meaningful wor differentiates the people of Cadence. Cadence is committed to creating a diverse environment and is proud to be an equal opportunity employer. All qualified applicants will receive consideration for employment without regard to race, color, sex, age, national origin, religion, sexual orientation, gender identity, status as a veteran, basis of disability, or any other protected class.</t>
  </si>
  <si>
    <t>Must now Database SQL /Informix /MySQL, should now testing as well
Should have experience in testing of data management system by writing various tools scripts Having CCPA nowledge is added advantage
Should wor with clients integration lead and clients dev team to understand the technical details of the existing jobs and document the requirement and sharing with client management team
Should be able to read SQL statements and understand the functional flow
Should have minimum of 5 years of experience and good experience in testing including functional automation
Should be testing the development activity as part of integration along with client team</t>
  </si>
  <si>
    <t xml:space="preserve">63-116 </t>
  </si>
  <si>
    <t>At GenapSys we are woring to power the world of healthcare and diagnostics with advanced DNA sequencing technology. Our sequencing instrument platform leverages a proprietary electrical microfluidic sequencing chip with a scalable number of detectors, enabling a wide range of applications including targeted sequencing in oncology, pharmacogenomics and genome-wide sequencing in microbiology and others. We believe in a world where every researcher has a compact, scalable, and affordable sequencer in their own lab, empowering the democratization of genetic sequencing. Our novel sequencing method is revolutionizing genomics discovery, biomedical research, healthcare, diagnostics, agriculture, and a variety of other fields.
Our team brings together an incredibly diverse and multidisciplinary set of bacgrounds and sills ‚Äì from electrical and mechanical engineers, physicists, chemists, microfluidic engineers, molecular biologists, bioinformaticians, mathematicians and more. It is a super exciting time to join GenapSys as we recently launched our first product which is generating a tremendous amount of interest.
About the Role:
Signal denoising is the first and one of the most fundamental pieces in our data analysis pipeline that directly influences the quality of the biological signal and in turn the overall performance of our technology. As a Signal Processing Engineer, you would be woring in a cross functional R&amp;D team to improve the performance of the core technology through close collaboration with lab scientists, genomic application scientists, and data scientists. You will develop DOE (design of experiments) for troubleshooting and failure mode analysis, extract information from biomedical sensors, develop DNA sequencing base calling algorithms, present written and oral reports and proposals to peers and management, and play an important role in shaping and productionizing new products and cutting-edge applications.
Qualifications:
MS, or Ph.D. in Electrical Engineering, Physics, Mathematics, Statistics, or equivalent fields.
Expertise in Python and with version control practices and tools, especially Git/Github.
Demonstrated ability to write high-quality, production-ready code (readable, well-tested, with well-designed APIs).
1- 4 years of real-world wor experience in signal processing algorithm and software development on time series data.
Expert in regression analysis, statistical estimation and signal detection theories.
Expert in implementing clustering algorithms, PCA analysis, and Marov models.
Silled in data analysis and characterization of physical systems.
Silled in modeling, simulating and validating dynamical systems.
Innovative, driven, results-oriented and methodical with a successful trac record.
Detail oriented with strong documentation sills.
Strong team player who is flexible, adaptable, can communicate effectively and collaborate within a multidisciplinary organization.
Ability to manage wor within tight timelines.
Bonus Points If:
Experience with biological data (DNA sequences, RNAseq, proteomics, microscopy images, etc.).
Proficiency in Linux environment (including shell scripting), experience with database languages (e.g., SQL, No-SQL).
Familiarity with cloud computing services (AWS or GCP).
Woring nowledge with Deep learning networs and concepts.
Experience with Tensorflow.
What we offer (US based-employees)*:
Competitive compensation and generous stoc options.
Comprehensive, industry-leading medical, dental and vision benefits for employees and dependents.
Pre-tax savings plans for health care, child care, elder care, public transportation and paring expenses.
401() retirement plan with matching employer contribution.
Free daily catered gourmet lunches and snacs.
For those emergency moments - long and short term disability, life insurance (2x salary) and an employee assistance program.
Wor with driven and enthusiastic colleagues in a fast-paced and entrepreneurial environment, the opportunity to wor on problems that matter in a highly collaborative environment.
*Eligible international employees' benefits are specific to their location and dependent on their employer of record
GenapSys does not accept unsolicited agency resumes. Please do not forward unsolicited agency resumes to our website or to any GenapSys employee. GenapSys will not pay fees to any third party agency or firm and will not be responsible for any agency fees absent a formal agreement.
A diverse and inclusive worplace where we learn from each other is an integral part of GenapSys' culture. We actively welcome people of different bacgrounds, experiences, abilities and perspectives. We are an equal opportunity employer and a great place to wor. Join us and help us achieve our mission!</t>
  </si>
  <si>
    <t>Employer: Vaco (Onsite Vendor for client)
Position: Data Analyst
Location: Palo Alto, CA
Role Objective
To audit ads that consist of visual, text and audio per shared guidelines. The ads will be usable
for the client‚Äôs ad networ and are viewed by our users/advertisers. Therefore it calls for
consistent accuracy and an excellent review.
Data Analyst will provide feedbac to client‚Äôs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 of reviewed data
Sills/Qualifications
Excellent analytical sills such as attention to detail
Excellent communication sills (both written &amp; oral)
Ability to produce high quality wor
Flexible and highly motivated
Team player
Time management sills: must be able to perform tass quicly and accurately
Linguistic sills should include morphology and syntax (correct grammatical, spelling,
typographical, or compositional errors, but also include the ability to ‚Äòplay‚Äô with words)
Excellent organizational sills
High proficiency in English
Excellent technical sills
Required: Professional fluency in both speaing, reading and writing in the supported
language and English
Preferred Attributes
nowledge of Google Adwords/Ad products is a plus
Advanced degree in Linguistics, Mareting/Communication etc
Job Type: Full-time
Benefits:
401()
Health Insurance
Location:
Palo Alto, CA (Required)
Language:
Indonesian (Required)
Wor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 Remotely:
Temporarily due to COVID-19</t>
  </si>
  <si>
    <t>Optima Global Solutions Inc.is a valuable IT Services and Solution provider that customers, employees, and staeholders feel proud to be associated with. Optima's Intelligent Automation Solutions leverage robotic process automation, intelligent data capture, and business process management best practices to streamline operations. Our IT Services practice provides organizations with highly personalized, comprehensive, U.S. based recruiting services supported by our internal onsite team of subject matter experts.
Currently, we are hiring for the following position;
Senior Data Analyst/Data Warehouse Consultant
Interested candidates, please apply online with a detailed resume and contact information.
Than you.</t>
  </si>
  <si>
    <t>Information Security Data and Reporting Analyst
Location: Glendale, AZ
Overall 10+ years' experience
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mae informed data-based decisions.
Essential Duties and Responsibilities:
Uses a combination of software tools, statistical analysis, critical thining, programming and/or scripting, and web research to analyze large, complex sets of data related to Information Security data, including vulnerability and compliance scans.
Conducts routine and ad hoc data extraction, analysis, charting, and reporting to inform data-based decision maing for management.
Extracts &amp; integrates information security data from multiple sources to produce requested or required data elements and analyses.
Identifies analyzes and interprets trends, patterns, and outliers in complex data.
Quantifies the impact and assesses the severity of data issues.
Proposes and assists in the development of innovative ways of presenting complex data and metrics.
Partners with business and functional units to create and maintain the info security metrics.
Creates/Maintains vulnerability scans, and then analyze data and integrate into reporting and dashboard creation.
Proven ability to successfully partner with internal clients and vendors to align strategy with deliverables, identify business challenges and develop alternatives to mitigate.
Job Specifications:
Expert in Information Security Data Analytics.
Hands-on Experience in woring in a Data warehouse environment.
Experience with SQL/PLSQL and DataMart concepts.
Strong nowledge of analytical, data reporting tools &amp; techniques, prioritizing and problem-solving sills.
Strong written, oral, and interpersonal communication sills.
Ability to present ideas in user-friendly language to a variety of constituent audiences.
Domain nowledge of Insurance - (Property and Casualty) along with Information Security.
Ability to develop positive and collaborative relationships with business partners and effectively communicate with both business and technology data staeholders.
Capture, develop, and document data definitions, business rules, and data quality requirements
Wored on Security system analysis, development, and database analysis
Create reports and data-driven presentations with impact. Identify trends and occurrences in data and translate findings into various mediums, including text, charts, graphs, displays and tables.
Interpret data, analyze results, and provide insights for creating Metrics and Dashboard Wireframes.
Develop reports and deliverables for management.
Identify and define data quality and reporting improvements.</t>
  </si>
  <si>
    <t>Job Description
Job #: 1071937
Strategic Sourcing Data Analyst Opportunity!!
Apex Systems is currently looing to hire a Strategic Sourcing Data Analyst for a large tech company. Please email an updated resume to eengelen@apexsystems.com if you are interested. Than you!
JOB DETAILS
Location: Menlo Par, 94025
Shifts / Hours: Full time, standard business hours M-F
Rate: 51.09/hr
Description for Strategic Sourcing Data Analyst:
A large tech company is currently searching for a seasoned professional to wor in Finance to be part of the Mareting Sourcing team. This person will wor closely with multiple business groups driving strategic sourcing strategies. They will be analyzing data for media services that support the business to ensure financial compliance. To mae sure contract terms are enforced and business teams understand where they can extract additional value from their vendors.
Job Responsibilities for Strategic Sourcing Data Analyst:
Clean and analyze various data points based on commercial contracts terms and sourcing activities for our Strategic Sourcing Manager for Media.
Review commercial contract terms and develop plan to ensure financial contract compliance through review of POs, invoices, weely/monthly financial reports from vendors that cover media spent and staff plan utilization.
Engage in frequent verbal and written communications with the internal and vendor‚Äôs teams.
Support sourcing projects including preparing RFx‚Äôs, managing competitive bids, obtaining quotes, negotiating, examining and analyzing bids and proposals, etc.
Ensure business activities and contracts comply with internal policies and guidelines.
Specific project wor will vary including various sourcing and source-to-pay activities
Sills Needed for Strategic Sourcing Data Analyst:
Extensive nowledge and experience with data analysis and understanding of commercial contract financial terms
Must be comfortable woring in a fast-paced environment with frequent tight deadlines under minimal supervision and must also be comfortable woring collaboratively, efficiently and effectively with both internal clients and external vendors
Experience partnering with a team of channel, retail, e-commerce, mareting, sales, and product development teams to develop and build alignment around long- and short-term vendor strategies
Proven trac record of implementing process improvement initiatives based on data analysis
Required Qualifications for Strategic Sourcing Data Analyst:
4+ years‚Äô experience in supply chain, procurement, or finance
BS degree in related field
Once again, if interested send updated copy of resume to eengelen@apexsystems.com and I'll give you a call to tal more. We can get you submitted for this role today!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</si>
  <si>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Responsibilities
Audit data pacages for both scientific merit and GDP
Perform timely data review with a high focus on data quality to ensure accuracy, completeness, cGMP compliance of QC test data
Verify data transfer, calculations and documented information such as reagent expiry, instrument calibration, logboo entries, standards, controls, etc are present, complete and accurate
Verify that all analysis performed were as per test method and/or compendial methods, and were in compliance with GMP requirements
Data review included but limited to QC testing data supporting product release, incoming material testing; stability studies, and qualification/validation/verification related studies and laboratory equipment logboos
Complete training for test methods in timely manner
Participate in investigation related to QC testing, root cause analysis, and deviation reporting, etc
Generate new and /or revise existing department related SOPs
Conduct periodic informal laboratory audits to ensure inspection readiness of the labs
Organize and trac QC analyst training records for compliance to department SOPs and project test methods
Utilize nowledge of good documentation practices and good laboratory practices on a daily basis
Wor with contract laboratories as they test and perform method validation
Other duties as assigned
Sills Required
Must be highly organized, detail oriented and able to manage multiple projects
Able to maintain detailed and accurate records
Excellent communication sills both written and oral
Motivated and flexible to wor in a dynamic group
Must wor with a balance of both speed and accuracy
Capable of woring independently
Ability to remember and accurately follow detailed instructions
Education and Experience
BS degree in scientific area or equivalent
8+ years of pharmaceutical experience
5+ years performing data review
USP and GMP experience
QA experience reviewing documentation
Advanced nowledge of analytical methods and testing and related instrumentation
Advanced nowledge of GMPs, safety regulations and data integrity
Physical Requirements
Prolonged periods of sitting at a des and woring on a computer
Must be able to lift up to 15 pounds at times
Must be able to travel</t>
  </si>
  <si>
    <t>Netar Therapeutics, Gilead Sciences, Theravance</t>
  </si>
  <si>
    <t>Job Description
Data Analyst III
Location: Fremont, CA
Duration: 6+ months
Duties:
Our data centers serve as the foundation upon which our software operates to meet the demands of our customers. The Asset Management and Operational Readiness team supports our data centers by developing standardized processes and procedures, asset management strategies and providing regional operational support to ensure maximum readiness of equipment and operating systems.
The ideal candidate for this role will need to be experienced in analyzing large equipment master data sets, problem solving, reporting and collaborating with a large group of staeholders in driving continuous improvement.
This position is based in the Fremont, CA office.
Responsibilities:
Serve as a data resource leveraging analytical and technical sills to successfully support operational needs, program direction, and tools development within the global operations support team.
Maintain master asset data files &amp; templates, update data reporting and review approval requests for various asset management activities.
Wor cross-functionally with internal Data Science &amp; Analytics teams to define problem statements, collect data, create data visualizations, mae recommendations and drive improvements.
Perform financial, statistical, and qualitative data analysis on data center asset management programs.
Effectively plan and collaborate with team members, staeholders and suppliers on data driven projects to improve internal tools, systems, and lifecycle management programs.
Wor with the data center teams and various staeholders to set, trac and report on goals and ey performance indicators/metrics for various asset management programs
Sills:
6+ years' experience in data, reporting, and analytical problem solving
6+ years' experience with various databases and business visualization/intelligence tools such as Tableau, Power BI, etc
Strong SQL or equivalent and excel sills, comfortable writing queries, data processing scripts, and understanding Relational Database Management System (RDBMS) data structures
Experience seeing beyond numbers to drive sound decision-maing from complex datasets.
Ability to quicly learn new technologies and tools
Proven staeholder management experience - including managing multiple cross-functional partners simultaneously.
Preferred:
10+ years' experience in data analytics of asset and BOM master data systems
Experience with Reliability Centered Maintenance (RCM) principles
Woring nowledge of reliability statistics such as Weibull Analysis
Sound nowledge of technical equipment such as mechanical, electrical and controls systems (moving from requirements to preferred)
Education: B.A. or B.S. degree with a quantitative focus in Economics, Computer Science, Information Systems, Math, Statistics, or equivalent experience
Required Sills:
ESQL C
Company Description
Leading CRM company</t>
  </si>
  <si>
    <t>POSITION SUMMARY ‚Äì
Typical Tass:
‚Ä¢ Collaborates with vendors, administrators and owners of third-party databases to establish data mapping plans and methods, enabling the sharing of data;
‚Ä¢ Develops computer testing and audit policies and assists end users in implementing auditing controls to ensure that defined, mission-critical interfaces are passing data accurately;
‚Ä¢ Provides integration and interface design (data mapping, translation and transformation specifications) and architectural services for new and existing projects;
‚Ä¢ Analyzes requirements from a technical standpoint and translates them into potential integration points, thereby defining the interface topology for the project;
‚Ä¢ Coordinates and maintains electronic interface security;
‚Ä¢ Develops data mapping, translation and transformation routines and methods utilizing interface engine toolset and standard query and database tools;
‚Ä¢ Evaluates and tests emerging integration technologies
‚Ä¢ Analyzes requirements and helps define integration and interface specifications;
‚Ä¢ Builds, configures and maintains interfaces;
‚Ä¢ Conducts testing of all mapping, translation and transformation routines prior to moving interfaces into production;
‚Ä¢ Maintains technical artifacts, interface documentation, and topology diagrams;
‚Ä¢ Performs analysis and troubleshooting of integration related issues;
‚Ä¢ Maintains a library of all required standard vocabularies and nomenclatures used in normalizing inbound and outbound data feeds;
‚Ä¢ Maintains test and production libraries of interfaces and applies appropriate methods, procedures and safeguards to protect the integrity of the interfaces and to ensure their recoverability;
‚Ä¢ Performs other related duties as required.
Training and Experience:
Sufficient education, training, and experience to demonstrate the possession and direct application of the following nowledge and abilities.
‚Ä¢ 6 years of experience with systems integration and building interfaces
‚Ä¢ Minimum of 3 years developing Service Development in Software AG web Methods required
‚Ä¢ Familiarity woring with an AGILE tas management
‚Ä¢ Technical writing experience a plus
‚Ä¢ Strong analytical and quantitative sills
‚Ä¢ Self-Motivated and can effectively multi-tas
‚Ä¢ Experience performance tuning, supporting, and troubleshooting software AG web Methods is plus
Possession of a Bachelor's degree from an accredited college in Computer Science, Information Technology, Mathematics, Engineering, or a related field
nowledge of:
‚Ä¢ Industry-specific systems, data manipulation and data transport mechanisms, standards, and protocols;
‚Ä¢ Interface standards and protocols, including but not limited to HTML, ASCII;
‚Ä¢ Inbound and outbound data integration involving XML, XSLT, JSON and other structured data being transmitted via FTP, API or web services;
‚Ä¢ Electronic interface security;
‚Ä¢ Data mapping, translation and transformation routines and methods;
‚Ä¢ Interface engines and building interfaces on interface engines;
‚Ä¢ Interface engines and platforms (i.e. Software AG WebMethods, NextGen Mirth, Corepoint, Orion, Infor, etc.)
‚Ä¢ Requirements that define interface specifications;
‚Ä¢ Building, configuring and maintaining interfaces;
‚Ä¢ Interface testing;
‚Ä¢ Technical artifacts, interface documentation, and topology diagrams;
‚Ä¢ Analysis and troubleshooting of integration related issues;
‚Ä¢ Methods, procedures and safeguards to protect the integrity of the interfaces and to ensure their recoverability.
‚Ä¢ Quality of product and service
‚Ä¢ Timeliness of performance
‚Ä¢ Depth of nowledge
‚Ä¢ Interpersonal and communication sills
‚Ä¢ Project management sills
‚Ä¢ Experience, qualifications, and ability to meet the needs of this engagement</t>
  </si>
  <si>
    <t>Employer: Vaco (Onsite Vendor for client)
Position: Data Analyst
Location: Palo Alto, CA
Role Objective
To audit ads that consist of visual, text and audio per shared guidelines. The ads will be usable
for the client‚Äôs ad networ and are viewed by our users/advertisers. Therefore it calls for
consistent accuracy and an excellent review.
Data Analyst will provide feedbac to client‚Äôs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 of reviewed data
Sills/Qualifications
Excellent analytical sills such as attention to detail
Excellent communication sills (both written &amp; oral)
Ability to produce high quality wor
Flexible and highly motivated
Team player
Time management sills: must be able to perform tass quicly and accurately
Linguistic sills should include morphology and syntax (correct grammatical, spelling,
typographical, or compositional errors, but also include the ability to ‚Äòplay‚Äô with words)
Excellent organizational sills
High proficiency in English
Excellent technical sills
Required: Professional fluency in both speaing, reading and writing in the supported
language and English
Preferred Attributes
nowledge of Google Adwords/Ad products is a plus
Advanced degree in Linguistics, Mareting/Communication etc
Job Type: Full-time
Benefits:
401()
Health Insurance
Location:
Palo Alto, CA (Required)
Language:
Finnish (Required)
Wor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 Remotely:
Temporarily due to COVID-19</t>
  </si>
  <si>
    <t>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Responsibilities:
Translate business requirements into tangible solution specifications and high quality, on time deliverables.
Partner with different staeholders and execute proof of concepts to assess the value of solutions.
Should be able to do reverse engineering to understand and derive the functional nowledge
Experience in end to end development of a new set of reports, dashboards &amp; PI Scorecards
Analyze large volumes of transactional data to generate insights and actionable recommendations to drive business growth.
Automate data analysis and insight generation.
Collaborate with other team members and lead project development.
Passion for nowing for emerging trends and identifying relevant opportunities.
Demonstrate ability to thin strategically about business, product, and technical challenges
Understanding and implementing best practices of data visualization
Analytical/Problem Solving sills.
Apply quality control, data validation, and cleansing processes to new and existing data sources.
Support User Acceptance Testing for production applications
Support a high-performance worplace
Self-motivated with a proven trac record of innovation and successful delivery.
Ability to wor independently, fast paced and deadline-driven environment.
Excellent communication, presentation and Analytical sills
Drive customer communication during critical events and participate/lead various operational improvement initiatives.
Strong database Fundamentals and SQL, PLSQL. Teradata, SQL Server, Oracle, MySQL, Hive, Cloudera
nowledge of ETL and expertise in any BI tools Power BI, Tableau, SFDC Einstein Analytics, QliSense, Qliview, OBIEE, SAP Analytics Cloud, ibanaetc.,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 to produce an artifact such as an internal Wii, a blog or a best practices document
Actively participating in Department level group activities and events related to learning, formal training, interviewing, special projects, nowledge sharing etc.
Qualifications:
What you get to do in this role:
You will be the cross-functional business leader and Product Owner for our Product Master Data and Product Hierarchy Strategy including operational processes, attribute management, and data governance best practices
Lead cross-functional consolidation of product master data business requirements, use cases, and business rules
Define and drive appropriate data policies and standards of product data governance
Define and facilitate education and training of product master data governance processes and best practices
Strategically analyze product master data quality issues and drive appropriate actions with data operations and business process teams
Define and trac metrics to communicate data related business value/outcomes PIs (compliance, ris, efficiency, cost, revenue, and quality)
Help unloc significant business value from our product master data assets
In order to be successful in this role, we need someone who has:
8+ years of experience
Exceptional communication sills appropriate to all levels of the company
Exceptional attention to detail, organization and analytical sills
Experience and deep understanding of Master Data and Hierarchy management principals and best practices is a must
Experience with Product Master or nowledge of PLM processes, product master data attributes, product hierarchy, BOM, license terms and derivatives
Ability to understand business processes, integrations, and pain-points to lead the definition of data requirements to meet complex business needs and drive data quality
Strong analytical sills and data curiosity to analyze data and wor directly with business staeholders to define business rules and processes to drive data quality.
Experience data profiling, identify the root cause of data problems and help drive closed-loop corrective action process
Ability and experience partnering with IT to define and implement master data management capabilities
Possesses and communicates passion and energy for data strategy and quality
Ability to organize, lead, and facilitate cross-functional meetings with executive staeholders
At AYGEN, we are always looing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 with you to find you the best opportunity. For more information please visit us at www.aygen.com.</t>
  </si>
  <si>
    <t>Hi,
√Ç
This is Bharat from Yochana IT Solutions Inc.
√Ç
We are Yochana is an Award-winning staffing and recruiting agency that provides the top qualified candidates to our clients.√Ç
Yochana is headquartered in Farmington Hills, Michigan, We are approachable perfectionists who believe in the power of people. We believe strongly in our Commitment to Quality, Competitive Rates, Professionalism, a Rapid Response time, and above all Integrity. We are approachable perfectionists who believe in the power of people. We believe strongly in our Commitment to Quality, Competitive Rates, Professionalism, a Rapid Response time, and above all Integrity.
√Ç
We are looing for a BI Business/Data Analyst Lead with hands on SQL for our client at Mountain View, CA. Please find the below Job Description and let me now your interest in the position.
Please share the resumes to bharat@yochana.com
For more details, please reach me on 248-599-1102.
√Ç
√Ç
Role: BI Business/Data Analyst Lead with hands on SQL
Location : Mountain View CA
No of Roles 3
√Ç
√Ç
Short Description:Seasoned BI/Reporting Engineer/developer who is very much hands on with sql development/validation wor and has unix/linux + database design experience
√Ç
Responsibilities:
&lt;u&gt;
Define business requirements and develop complex SQL scripts and reporting solution
Wor with accountants and financial analysts to build the next generation reporting solutions
Wor with product managers, system owners and data warehouse teams in order to pull relevant data to support financial reporting requirements for your customers and partners
Be a systems expert supporting the Revenue, Partner Payments and Accounting teams
&lt;/ul&gt;
√Ç
Mandatory
√Ç
4-7 Years of hands on experience woring with SQL. - Proficiency with SQL and experience with Unix/Linux systems required - Prior experience in the finance domain, Data Modeling, Developing shell scripts , nowledge of at least one 3g ( Java or Python ) - Experience with reporting tools(e.g. Microstrategy, Business Objects, Cognos etc) and other industrial reporting and analysis platforms.
Desired
Excellent written and oral communication and interpersonal sills - with experience interacting with senior-level executives - Distinctive problem solving and analytical sills with a high degree of analytical rigor
Strong creativity and innovation in discovering actionable results and strategies
√Ç
√Ç
√Ç
Regards,
Bharat Priyadarshan Gunti
Manager √¢ Client Relations
Yochana IT Solutions Inc.
23000 Commerce Dr, Farmington hills, MI-48335
Contact: 248-599-1102 (D)
bharat@yochana.com|| www.yochana.com
Note: This is not an unsolicited mail. If you are not interested in receiving our e-mails then please reply with subject line Remove
Oh! Lord, you are My Righteousness and My Pride
√Ç</t>
  </si>
  <si>
    <t>Title: Sr. BI Data Analyst/Developer (SQL, Python, Power BI)
Duration: 6+ Months
Location: 100% wor from home
Description:
Power BI
Python important sill to have for modifying notifications
Strong communication sills , able to communicate with product managers
10 years over all exerience
SQL
Nice to have :
Tableau
DB
Role :
Person will be building dashboards
Will be a woring with 1 product manager
Manage capabilities , roadmap
Some level data mining
Creating internal dashboard
Logistics :
Will be WFH until year end
Ideal candidate on PST / MST time zone or any other client's location - Lehi UT/ Seattle WA
Qualifications
7+ years' experience in data analysis within tech industry
3+ Years of Python Experience
Technical expertise in data modeling, system and data base design development, and data mining techniques
Proficient in writing SQL queries on SQL Server, MySQL , Oracle.
Strong experience woring on Business Intelligence tools: Power BI is a MUST, Tableau desired.
Need to have experience in creating calculated measures and columns with DAX in Power BI Destop. (Aggregate, Date, Logical, String, Level of Detail etc)
Expert in setting up the necessary connection details and scheduling reports on Power BI Report Server, providing row level security, creating boomars etc.
Strong nowledge of programming/scripting language highly desirable
Strong analytical sills and detail oriented: ability to get to the root cause of problems and devise an analytical approach to reach actionable answers</t>
  </si>
  <si>
    <t>Title : Sr Data Analyst/Data Warehouse consultant with Financial Healthcare systems
Location: Santa Clara, CA
Duration: Long Term
Type : C2C/FT/C2H/W2
Start Date : ASAP
Required sill:
Experience with maing strategic recommendations on the design and approach for complex data analytics projects
Experience with progressive utilities (i.e. MS SQL Server Databases, SSRS, and SSIS) to execute and troubleshoot production reports and scheduled data extraction events.
Creation of data visualization and reports using presentation layer tools (i.e. PI, dashboards)
Extraction and Managing multiple sets of data from various databases and sources, bringing together data from several channels for comparative analysis
QNXT Core Claims System
Trizetto NetworX Modeler and NetworX Modeler Analytics
Financial Healthcare experience
Mining and analyzing data using statistical tools and techniques
Understanding of managed care industry guidelines/ mandates and ensuring technical/system and process compliance.
Advanced analytics and statistical models to identify trends, patterns, and relationships
Contract analysis, claims pricing and value-based reimbursement
Pricing, editing and mapping for Federal (DRG, APC, ASC, etc.)
Relational database concepts, SQL based data extraction, querying and scripting
Data gathering and presentation techniques;
Data warehouses/data stores and data marts;
HIPAA and organization/department level security policies and procedures;
Managed Care operation concepts and principles;
Business system applications used in customer departments;
Complex information systems applications;
Departmental information processing environment, systems technology and networs;
Application development lifecycle and flowcharting techniques;
Systems troubleshooting techniques and program design;
Structured analysis and database concepts;
Principles and methods of systems and procedures;
Principles and practices of technical problem solving;
Methods for protecting security and confidentiality of system data;
Principles and practices of producing project and technical documentation;
Project management at a basic level, including organizing and managing a project schedule.
Education:
Bachelor's degree from an accredited college in Computer Science, Information Technology, Mathematics, Engineering, or a related field</t>
  </si>
  <si>
    <t>Siltre</t>
  </si>
  <si>
    <t>Manager : Mareting Ops and Data Analyst</t>
  </si>
  <si>
    <t>In this role you will be a part of a project team supporting Mareting Operation Teams with overall execution of campaigns (Mareto/SFDC or any internal Mareting Automation tools) through best practices and methodologies with Data Analysis bacground .You will be supporting multiple client projects and wor with a mentor to grow your expertise in a fast-moving and progressive consulting, mareting services and technology company.
Must Have
Bachelor‚Äôs degree required; Master‚Äôs degree a plus.
3+ years‚Äô experience using SFMC, SFDC, Mareto (GAMMA is a plus)
Good project management experience
nowledge to run SQL for Data Analysis and segmentation
Manage and mentor Email Mareting Team/Mareting Ops team
3+ years‚Äô experience creating Dashboard and great presentation sills to share the insights with the executive team
Previous consulting and/or technology company experience is a significant plus
High level of proficiency with G suite, Data Studio, SFDC Dashboard
Responsibilities
Self-starter with ability to multi-tas and perform under pressure and deadlines a must.
Ability to wor independently and enjoys analytics and mareting forensics.
Great presentation and data analysis sills
Must be articulate and possess excellent communication sills and strong wor ethic, with good planning and prioritization sills.
Detail-oriented candidate that is able to review his/her own wor as well as understand the ‚Äúbigger picture.‚Äù
Candidate should be comfortable interfacing with all levels in the Company, including executive team.
We are looing for a motivated, team player who can grow with the Company and that shares our entrepreneurial mindset.
If it is a good fit, we are accepting candidates from other states within US too!
Marrina Decisions is an Equal Opportunity Employer: Marrina Decisions offers
Health Benefits, Paid Vacation, Paid Holidays, Paid Sic Time,Ongoing Training programs and Opportunities to learn and grow in MarTech world.</t>
  </si>
  <si>
    <t>Senior Ris Data Analyst</t>
  </si>
  <si>
    <t>About Bill.comBill.com is a leading provider of cloud-based software that simplifies, digitizes, and automates complex, bac-office financial operations for small and midsize businesses. Customers use the Bill.com platform to manage end-to-end financial worflows and to process payments, which totaled over 70 billion for fiscal 2019. The Bill.com AI-enabled, financial software platform creates connections between businesses and their suppliers and clients. It helps manage cash inflows and outflows. The company partners with several of the largest U.S. financial institutions, more than 70 of the top 100 U.S. accounting firms, and popular accounting software providers. Bill.com has offices in Palo Alto, California and Houston, Texas. For more information, visit www.bill.com or follow @billcom.Mission:We are looing for a talented, enthusiastic and dedicated person to join Bill.com's Data Science and Analytics team. The incumbent will be responsible for leading ey projects associated with predictive fraud detection, ris modeling and loss mitigation at Bill.com. This position requires a person who has experience with performing analytics, refining ris strategies and developing predictive algorithms preferably in the ris domain.Professional Experience/Bacground to be successful in this role:* Minimum 3 years of industry experience in ris analytics, data analysis or data science* An advanced degree (M.S., PhD.), preferably in Statistics, Physical Sciences, Computer Science, Economics, or a related technical field* Experience using statistics and machine learning to solve complex business problems* Proficiency in SQL, Python including ey data science libraries* Experience woring with large datasets* Ability to clearly communicate complex results to technical experts, business partners, and executives* Comfortable with ambiguity and yet able to steer analytics projects toward clear business goals, testable hypotheses and action-oriented outcomes* Desirable to have experience and aptitude solving problems related to ris using data science and analytics* Bonus: experience with AWSCompetencies (Attributes needed to be successful in this role):* Functional/Technical Expertise* Learning Abilities/Tech Savvy* Excellent Communication* Team Player AttitudeExpected Outcomes* Build and productionalize fraud detection algorithms by utilizing advanced statistical modeling, machine learning, or other data mining techniques* Utilize advanced analytics and data science to build strategies that can address fraud mitigation, customer friction and operations efficiency* Continuously evolve the strategies and models to improve the performance and detection rates* Analyze diverse sources of data to achieve targeted outcomes related to anomaly detection and probability of fraudIdentify and evaluate new data sources to build effective fraud controls for online transactions* Provide on-going tracing and monitoring of performance of decision systems and statistical models* Wor with product and engineering team to evangelize data best practices and design/implement new analytical systems/framewors* Design and measure A/B tests to optimize existing fraud and credit strategies* Evaluate ris exposure and design ris strategy for new product offeringsBill.com is committed to a policy of equal employment opportunity. We recruit, employ, train, compensate, and promote without regard to race, color, age, sex, ancestry, marital status, religion, national origin, disability, sexual orientation, veteran status, present or past history of mental disability, genetic information or any other classification protected by state or federal law.Bill.com Culture:? Humble - No ego? Fun - Celebrate the moments? Authentic - We are who we are? Passionate - Love what you do? Dedicated - To each other and the customerOur Applicant Privacy Notice describes how Bill.com treats the personal information it receives from applicants.</t>
  </si>
  <si>
    <t>ob Position: SAP Sr Master Data Functional Analyst
Job Location: Santa Clara, CA
Mode of Hire: Long Term Contract
Detailed Job Description
Requirements
10-12 years of Functional Analyst Experience in SD /MM Modules
Understands Customer /Vendor/Material master data from the business and technical perspectives
Strong technical nowledge and understanding of SAP master data elements, processes, and Experience in Master Data Configuration
Minimum 6-7 years of Experience in Customer /Vendor/Material Master Data migration, Data migration Tools
Leads and performs Master data analysis, data cleansing through review process.
nowledge on the BODS functionality , Master Data Governance processes
Executing Cutover Activities, Monitoring Data Extracts, Data Loads, analyzes data errors and resolves root causes.
Ability to write Functional and Tech Specifications , Test Scripts ,execute the test cycles
Woring nowledge on Idocs, Trouble shooting
nowledge on SAP CRM and Master Data replication to SAP CRM or Cloud Applications lie Sap Hybris is a major plus.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worforce across all levels in the company.</t>
  </si>
  <si>
    <t>should have 10 experience in Project management sill
should be enough experience on planning the project execution and delivery based on the requirement
Associate should be coordinating with client and sharing the same the details to offshore development
Have to attend the client leadership call and provide the status update regularly Also escalation has to be done based on timeline
Associate should attend the daily/weely scrum call to provide the status update for client
Have to wor with HR team for getting new resources and taing care of evaluation process
Associate has to mae sure that project delivery happens based on the project plan and meet the timeline
Have to trac all projects from an account and mae sure that delivered on time
Have to connect with all PMs and managers regularly</t>
  </si>
  <si>
    <t>Posted: Mar 10, 2020
Weely Hours: 40
Role Number:
200100335
Imagine what you could do here. At Apple, new ideas have a way of becoming extraordinary products, services, and customer experiences very quicly. Bring passion and dedication to your job and there's no telling what you could accomplish.
Apple‚Äôs Strategic Data Solutions (SDS) team leads efforts to mitigate fraud, waste and abuse across Apple‚Äôs various lines of business. The team has an immediate opening for an outstanding analyst who is interested in woring closely with partner teams; understanding their processes and analytic needs; and developing technical solutions that can drive significant impact that benefits Apple.
The candidate must wor well in collaborative environments with minimal formal structure and be comfortable in uncertain environments with competing priorities. The candidate must possess solid business acumen, a strong quantitative / technical bacground, natural curiosity, and the ability to effectively shift between communications styles based on the audience (technical peer review through leadership update).
ey Qualifications
Experience applying analytical techniques to provide solutions to real business problems
Creativity to go beyond current tools to deliver best solution to the problem
Experience with SQL, Hive, Spar and big data systems and tools
Programming sills in Python, Java, C++, or similar language
Ability to tell meaningful stories with data
Strong interpersonal sills with ability to develop strong partnerships at all levels
Strong verbal / written communication sills
(Desired) Supply chain / manufacturing / financial bacground
Inquisitiveness and a desire for continuous self-improvement and development of new sills
Experience providing technical and analytic mentoring / coaching to teammates
Comfort woring independently and maing ey decisions on projects
Description
‚Ä¢ Support discovery of business problems
‚Ä¢ Develop relationships with business partners and serve as analytic point of contact
‚Ä¢ Perform data discovery and create proof of concepts
‚Ä¢ Perform ad-hoc and reoccurring statistical analyses
‚Ä¢ Wor with data warehouse architects and software developers to generate business intelligence solutions for partner teams
‚Ä¢ Present results of analyses to business units and senior leadership
Education &amp; Experience
‚Ä¢ MS in technical field (math, statistics, engineering, computer science, analytics, or similar)</t>
  </si>
  <si>
    <t>Company Description
Security
Job Description
Job Description:
Summary: Deploy a centralized person master data management solution to holistically solve for:
‚Ä¢ Implementation of consistent cleansing rules and data quality testing
‚Ä¢ Standardized mapping rules and logic for contact and account data
‚Ä¢ Single Source of Truth for consumers to source person data
‚Ä¢ Enablement of a ‚Äòperson 360‚Äô view and improved reporting accuracy
‚Ä¢ Design and implement AI-ML for automated pattern identification and data remediation
Role Name - Business Analyst
Roles and Responsibilities
‚Ä¢ Responsible for defining, prioritizing, and overseeing delivery of the strategic MDM capabilities required by the business functions.
‚Ä¢ Good understanding of SDLC and Agile methodologies
‚Ä¢ Engage with business staeholders to understand business requirements &amp; demonstrate ability to develop and prepare business analysis, plans, business requirement definitions, testing traceability
‚Ä¢ Support the functional design and implementation of projects and create solutions to meet business objectives and resolve system / process issues
‚Ä¢ Responsible for business process understanding of data consumption.
‚Ä¢ Data Lifecycle management processes and procedures.
‚Ä¢ Establish SOP (Standard Operating Procedures) to maintain and improve data quality and to maintain and manage data supply chains
‚Ä¢ Extensive validation sills of the gathered data for veracity, consistency and completeness
‚Ä¢ Hands on experience in having designed AI-ML based use cases to increase pattern identification and data driven matching rules
Qualifications
Requirements:
‚Ä¢ 10+ years of industry experience in Data Management practices and methodologies
‚Ä¢ In depth nowledge of MDM capabilities, industry trends and best practices
‚Ä¢ Ability to understand business functionality and translate it into application requirements
‚Ä¢ Ability to create compelling business cases with accurate effort estimations
‚Ä¢ Ability to adapt quicly to new technologies and changing business requirements
‚Ä¢ Excellent understanding of business complexity and project interdependencies
‚Ä¢ SAP MDG /Oracle/ Informatica Functional nowledge is must.
‚Ä¢ Woring experience on GDPR /CCPA is an added advantage.
‚Ä¢ Proven ability to provide guidance and mae decisions that require judgment and consideration of possible impacts.
‚Ä¢ Exposure towards building playboos, SOP‚Äôs, PI‚Äôs will be an added advantage.
‚Ä¢ Implementation experience and drive business consumption of Master Data and attributes.
‚Ä¢ Good Understanding on Data Quality rules building and maintenance.
Additional Information
All your information will be ept confidential according to EEO guidelines.</t>
  </si>
  <si>
    <t>Below are the Job Details
Title: Data Analyst-IT II
Duration: 6+ months
Location: Redwood City, CA 94065
General Info: Performs analysis of user access data, formats and organizes data for access reviews. Follows up with individuals to ensure assigned wor is completed by deadlines. Requires a bachelor's degree in area of specialty and 3-6 years of experience in the field or in a related area. Relies on limited experience and judgment to plan and accomplish goals. Performs a variety of tass. Wors under general supervision. A certain degree of creativity and latitude is required. Typically reports to a supervisor or manager
Specific Job Details:
A ey component of Security for our internal systems is ensuring user access levels are appropriate. Our Access review program is performed quarterly and taes all 12 wees to complete. This role will be ased to tae direction from the Access Review Program Manager who will detail the wor that needs to be done each quarter. Being detailed oriented is critical for this role as there will be a lot of data sources and all wor will need to be traced and stored as evidence for internal and external auditors.
1. This role will help facilitate reviews of user access across dozens of systems. Specifically, the tass include:
‚Ä¢ Creating Service Requests to trac each review
‚Ä¢ Compiling user entitlement data from in scope environments and from Oracle's Identity Management system
‚Ä¢ Formatting data extracted from systems to ensure easy review and analysis
‚Ä¢ Create and initiate survey to be completed by designated reviewers.
‚Ä¢ Follow up on completion of surveys until 100%, and ensure deadlines are met.
2. Wor with Oracle's Identity Management team to use OIM functionality to certify user entitlements.
‚Ä¢ Confirm identified reviewers by asing management to review list of reviewers.
‚Ä¢ Compile user entitlement data, ensuring audit evidence is captured effectively
‚Ä¢ Submit Service Request to OIM team detailing requirements for certification creation</t>
  </si>
  <si>
    <t>Global Payment Operations organization is hiring a Recon Ops Data Analyst in Austin TX, who will be responsible for day-to-day reconciliation, data analysis and reporting of payment transactions processed through our system and the related general ledger accounts. You will partner closely with our Controlling, Accounting, Payments product and Payments operations Team etc. The ideal candidate will be self-motivated, process-oriented, wors effectively with cross functional teams, in addition to strong written and verbal communication sills.
Job Responsibilities:
Reconciles variances by identifying patterns in complex data sets
Wors with accounting and product on ey performance metrics, reports and analytics related to reconciliation
Manages daily, weely and monthly reporting for review with Accounting team
Develops standardized reporting pacages, and delivers ad-hoc reporting/analysis required to support reconciliation procedures
Wors with large volumes of data for extraction and transformation leveraging eBays massive and rich databases
Analyze current manual process surrounding Operations for optimization opportunities.
Designs optimal data architecture for data management and high performance.
Designs and execute reports to measure success and performance of business initiatives.
Automates data driven system controls for Operational procedures
Performs data modeling, documents and presents analysis
Job Requirements
Advanced SQL nowledge
General Ledger and Payments Industry Experience
Experienced in data mining and analysis
Expertise in deriving and building Metrics to help quantify Business Processes.
Ability to wor with various staeholders to understand and build project requirements.
Understands SOX compliant processes and builds accordingly.
Experienced in Agile environment.
Problem solving approach with great verbal and presentation sills
SAS, Python, Hadoop experience is a plus
Master+ 3 Years or Bachelors+ 5 Years
This website uses cooies to enhance your experience. By continuing to browse the site, you agree to our use of cooies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mae every effort to respond to your request for disability assistance as soon as possible.
For more information see:
EEO is the Law Poster
EEO is the Law Poster Supplement</t>
  </si>
  <si>
    <t>The Senior Claims Data Analyst conducts statistical research and analysis for select PRM clients and provides recommendations to client teams and clients. The Senior Claims Data Analyst also serves as a technical leader within the team and wors closely with the Provider Strategist in leveraging claims and other data assets to solve business problems and see out opportunities.
What you will do:
Identifies data needs of PRM customers and determines appropriate methods for researching and collecting data
Conducts research in collaboration with the Provider Strategist and the DCD in support of customers' needs
Gather requirements for client projects and mae recommendations based on best practices
Validates quality and integrity of new and existing data sources
Reviews and documents data analysis methodology
Conducts analysis and confirms results
Documents quality assurance process and any variations in findings
Partners with Data Science and other resources to gather data and specifications
Documents and communicates findings and insights to business unit leaders and/or clients
Develops analytic pacages for recurring client business problems that are scalable and repeatable
Primary point of contact for presenting results to the client. Engages the audience by contextualizing the data in an understandable way.
Wors to mae complex, data-heavy research clear and understandable to non-technical audiences.
Reports on business unit metrics and/or ey performance indicators
Assists in the development of recommendations, communications, process improvements, etc. based on findings and insights
Serves as a subject matter expert in claims data and analysis and serves as a mentor to other analysts and other team members.
Conducts quality assurance for Data Analysts to ensure accuracy and validity of research and analysis
What you will bring:
Bachelor's degree in Business, Analytics, or equivalent experience
3+ years' experience analyzing claims data
Advanced with SQL coding and Excel with pivot tables and formulas
Experience with BI tools such as Tableau
5+ years' experience in data analytics
Ability to develop and apply data modeling methodologies and assess and address data quality concerns
Ability to translate data findings into actionable recommendations and process improvements
Ability to coach and advise co-worers on analytics best practices
Ability to set priorities and manage time to complete tass and meet deadlines
At Healthgrades, we recognize that our people drive our greatest achievements. We are passionate about maintaining a fulfilling, rewarding and energetic wor environment while setting the stage for continued success.
Meaningful Wor Connecting millions with their healthcare providers
Changing the Game evolving culture with career advancement opportunities
Community Builders partnering with local charity and wellness initiatives
Robust Pers generous PTO, 401 contributions, tuition assistance, entertainment discounts and more!</t>
  </si>
  <si>
    <t>About Pushnami
Delivering more than 10 billion messages per month across browser-based push notifications, mobile app push notifications, and email, Pushnami enables brands to capture more subscribers, intelligently maret to them quicly, and grow their revenue. Our clients love what we‚Äôve built so far, and we can‚Äôt wait to mae it even better. And since Pushnami is 100% privately held (zero outside funding or investment) and has been profitable from day one, we are accountable to only our clients and ourselves.
We are looing for an ambitious, analytical individual who is not afraid of solving complex challenges to join our Data Science team as a Data Reporting Analyst. You will be responsible for automating and designing reports and alerts to monitor system performance to enhance visibility into our PIs.
Responsibilities
Own BI reporting and automated metric monitoring across multiple teams.
Develop framewors for developing new BI reports and alert systems.
Design complex ad-hoc reports according to internal requests.
Produce detailed reporting identifying ey trends and patterns and translate data into practical and useful recommendations to support strategic objectives
Identify continuous improvement opportunities that increase efficiency and drive automation of various processes.
Wor with a variety of data sources, including databases and APIs.
Create solutions by applying the latest automation technologies
Wor closely with internal staeholders to identify automation needs and help develop solutions, collaborating with our software development team when needed.
Requirements
2+ years of reporting, automation, and scripting experience (Python 3.x is preferred)
2+ years of experience with relational databases (PostgreSQL, MySQL)
2+ years of experience visualizing data and creating dashboards (Grafana/Tableau/Power BI/Google Data Studio/etc.)
Experience using a cloud hosting platform (AWS preferred)
Bonus if you have experience with financial data
Excellent written and verbal communication sills
A desire and willingness to learn
Initiative and motivation to mae things happen
Benefits
Full Medical and Dental PPO Insurance that is 100% paid for by the company
Maximum Matched 401 Retirement Plan
Fun and Relaxed Office Environment
Fully stoced itchen, catered lunches Monday - Thursday
Ability to set a daily wor schedule that wors best for you
Pushnami was built on the principles of positivity and acceptance. We strive to build an inclusive wor environment that uses our success to mae a genuine impact on the community around us. No employee or applicant will face discrimination/harassment based on race, color, ancestry, national origin, age, gender, marital domestic partner status, sexual orientation, gender identity, disability status, or veteran status.</t>
  </si>
  <si>
    <t>Healthgrades is focused on providing trusted information that helps consumers and providers mae meaningful connections. As a Data Quality Analyst, you will be helping build the future of Healthgrades' enterprise data solutions, enabling health systems, hospitals and providers to better reach those consumers who are seeing care. In this hands on role, you will manage your own worload, while also leading a team of silled and dedicated engineers.The Healthgrades enterprise data platform will enable health systems to create a holistic patient view, eliminate data silos, and improve patient experience. This enterprise platform will bring together once disparate data into a single platform, breaing down data silos and maing data more useful across an entire organization. The Healthgrades data platform will also serve as the underlying data management solution for powering Healthgrades CRM and other customer experience execution systems while enabling health systems to reach beyond traditional efforts to improve and manage patient experience and patient engagement.This is an exciting opportunity to wor on word-class products, designed from scratch, and using the latest technology stacs.What You Will Do:* Wor with Development, Test, and Product Management Teams to design and implement manual and automated validation strategies for functional, integrated end-to-end testing* Identify gaps in the quality assurance and testing processes, generate solutions, and drive iterative improvement* Review product requirements, specifications, and technical design documents* Participate in estimating, prioritizing, planning, and coordinating testing activities* Assist in designing, developing, and executing automation scripts, as well as identifying, documenting, and tracing bugs* Assist in performing regression testing when bugs are resolved* Help ensure compliance with client, agency, and company guidelines and standardsWhat You Will Bring:* 3+ years of experience woring with large scale Enterprise Data Warehouse, Data Integration, Data Migration, and/or Data Pipeline &amp; Reporting, and upgrading projects in legacy or cloud based architecture* Well-versed in creating Test Plans, Test Reporting, and staeholder management* Strong SQL experience, with an understanding of tools such as Alteryx, Talend, Snowflae, Stitch, and Reltio* Experience developing data validation framewors from scratch and/or using data validation tools* Basic understanding of master data management and Data Pipeline &amp; Reporting concepts* Experience conducting and running data defect triage meetings with various cross-functional teams* Bonus: experience creating Test Automation scripts/framewors, Salesforce experience, and healthcare industry experienceWhy Healthgrades?At Healthgrades, we recognize that our people drive our greatest achievements. We are passionate about maintaining a fulfilling, rewarding and high-energy wor environment while setting the stage for your continued success.* Meaningful Wor - empowering consumers with data to mae the right healthcare decisions for themselves and their families* Changing the Game - dynamic culture with career advancement opportunities* Community Builders - partners of local charity organizations, Go-Green efforts and wellness initiatives* Robust Pers - generous PTO, inclusive healthcare, learning &amp; development programs, 401 contributions, tuition repayment, family planning resources &amp; more!</t>
  </si>
  <si>
    <t>MedSee
2.6</t>
  </si>
  <si>
    <t>Ad Integrity Data Analyst-ATX
AustinOperationsExperienced
Responsibilities
Responsibilities
Drive quantitative analysis projects from start to finish regarding ad integrity issues by developing BI metrics and analytical framewors and all aspects of data analysis, and distill the complex results into clear and concise insights;
Deliver data support for long term business development plan from both strategic scope and execution aspects with in-depths business analysis, industry studies and maret trends;
Design and establish indicator systems for ad integrity of the platform, monitor and optimize ris coverage in each lin, measure the performance of ad integrity strategies and facilitate implementation of the analysis.
Qualifications
Qualifications
BA/BS in Math, Economics, Statistics, or other quantitative fields;
2+ years wor experience doing quantitative analysis;
Expert experience pulling large and complex data using SQL;
Experience with a data visualization tool (e.g. Tableau);
Excellent verbal and written English communication sills.
Apply
Share to</t>
  </si>
  <si>
    <t>Job Description
The Details:
Data drives strategy. Unique Influence's Data Science &amp; Analytics practice helps internal and client staeholders tae a scientific approach towards optimizing critical business and mareting decisions. Our forward thining in Data Science &amp; Analytics is a ey differentiator that has contributed to our agencies success.
This position is for self-starters who believe that data should drive insights. They can change perceptions through data and will be responsible for measuring and communicating the effectiveness of media to internal and external staeholders.
What You‚Äôll Do:
Design &amp; execute analytical reporting dashboards to improve the effectiveness of digital online and offline mareting programs. Recommend appropriate analytic methodologies and approaches. Be a subject matter expert for analytics and techniques, including A/B testing
Design and enhance media planning optimization reports across channels such as Programmatic, Social, and search
Develop visualizations in Excel and PowerPoint to illustrate campaign performance data
Partner with internal teams to develop monthly and quarterly reports, trends, insights and recommendations
Assist with the development of a measurement and learning plan including establishing campaign performance benchmars, goals, and projections
Devise Ad Hoc analyses including but not limited to: ROI analysis, Churn Analysis, Reach/Frequency Analysis, Audience Segmentation
Must Haves:
1+ years of experience in an analytical role
Proficiency in data visualization software (e.g. Tableau) and querying languages lie SQL
Ability to QA and troubleshoot data
Familiarity with media measurement and the digital mareting ecosystem
Strong analytical sills with solid foundation in statistical techniques
Desire to loo at the bigger picture and translate data into strategy
Powered by JazzHR
57lPASCHl</t>
  </si>
  <si>
    <t>Program Specialist II perform moderate complex (journey-level) consultative services, technical data analysis and research functions, woring under the direction of the Office of Decision Support (ODS) Director within the IDD-BHS Division of HHSC. Provides data-related consultative services and technical assistance to Program and Contractor Services, as well as staff and managers of other HHSC sections, providers, and staeholders. Computes and reports performance measures, including development of appropriate targets. Creates system documentation, specifications and data files related to Intellectual Development Disability (IDD). Represents ODS on committees, wor-groups, and projects to meet data analysis needs. Other duties as assigned. Essential Job Functions:
EJF1. Plans, develops and conducts projects related to statistical and data analyses. Acquiring data from different sources and understanding the databases to drive data strategies and trends. Data analysts will develop analysis and reporting capabilities for program staff. 40%
EJF2. Provides data-related consultative services and technical assistance to Program Services and Contractor Services, as well as other HHSC sections, providers and staeholders. Explain data and analysis in a way that is understandable to those with limited data nowledge or experience. Organize and lead worgroups, including internal (IT and program) and external staeholders, and facilitate a collaborative approach to designing and implementing process, strategies to manage the big and complex data. 20%
EJF3. Produces data for planning, performance measurement initiatives, ris assessment and other requests from LBB, federal partners, HHSC staff and staeholders. 15%
EJF4. Creates system documentation and specifications with data quality checs, and data files related to IDD. To provide suggestion to the IDD team by facilitating the technical brainstorming with IT team; analyze the issues to formulate logical solutions. 15%
EJF5. Represents ODS on committees, worgroups, and projects to meet data analysis needs. 5%
EJF6. Other duties as assigned. 5%
nowledge Sills Abilities:
nowledge and experience with data systems and warehouses and ability to wor with large databases.
nowledge of evaluation and performance measurement techniques for programs and policies.
nowledge of health or public service delivery programs is preferred.
Sill in effective verbal communication, including preparation and presentation of complex data analyses.
Sill in project management with projects that cross divisions, agencies and several lines of business.
Ability to plan and manage large multi-faceted projects. Ability to wor in collaboration with others to manage multiple deadlines.
Ability to maintain professional demeanor when dealing with stressful situations.
Registration or Licensure Requirements:
None Initial Selection Criteria:
The HHSC application should be completed with education, employment dates, job description, and others needed information.
Degree from an accredited college or university or technical school. Experience can be substituted for 2 years of education.
Experience in the use of statistical pacages, Business Objects, Mainframe or SQL databases. Additional Information:
Requisition # 448635
MOS Code:
There may be no military occupation(s) that relate to the initial selection criteria and registration or licensure requirements for this position. All active duty military, reservists, guardsmen, and veterans are encouraged to apply if qualified to fill this position. For more information see the Texas State Auditor's Military Crosswal at http://www.hr.sao.state.tx.us/Compensation/JobDescriptions.aspx
HHS agencies use E-Verify. You must bring your I-9 documentation with you on your first day of wor.
I-9 Form - Clic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</si>
  <si>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Job Description
OnlineMedEd is focused on maing adult learning as efficient and effective as possible. We improve learning by delivering personalized and adaptive experiences for users and institutions. Part education, part tech, we have strong traction in every medical school throughout the country and 200+ MAUs in 191 countries worldwide.
We are looing for a full-time Data Analyst - People Analytics to join our people operations department and support our growing team. They will wor with the Chief Executive Officer to support performance management through comprehensive systems and practices designed to strengthen company culture and employee well-being.
What you‚Äôll do:
Formalize and manage employee success programs such as life-long learning, volunteering, and coaching
Establish and monitor culture PIs to evaluate program effectiveness with a focus on visibility and continual improvement and visibility.
Integrate and extend the people analytics tech stac to support current systems
Optimize people operations programs and their company-wide nowledge through documentation and training
Wor with team members and managers to facilitate technical understanding of cultural PIs and their importance to the bottom line of the business
Qualifications you'll need:
5+ years of data analytics experience, particularly in program evaluation and improvement
1+ year in a people operations / HR role
Expertise in building reports and dashboards to assess and monitor people performance
Comfort in pooling data sources and conducting data analyses (SQL, R, Python etc)
Data-driven mindset and comfort with reporting and maing recommendations based on results
Demonstrated documentation prowess
Proven ability to communicate across departments and with leadership
Bachelor's degree in a relevant field
Sills that will help:
Highly organized, self-motivated, and comfort managing multiple concurrent assignments with shifting priorities
Professional, personable, flexible personality with the ability to thrive in a fast-paced creative environment
Detail-oriented with a bias for performance
Experience coaching and training employees
SHRM or PHR certification
Graduate degree preferred
What we offer:
Salary range: 70,000-90,000 DOE
Autonomy. Do good wor, don‚Äôt worry about meddling. We‚Äôre focused on results, not managing every step.
Opportunity. Learn and grow while maing a competitive salary.
Versatility. Wor across a suite of products that interact with a diverse group of users.
Attitude. We want good people to do great wor. When and how you do it is up to you.
OnlineMedEd also provides extensive industry-forward benefits including: full enterprise-level health, dental and vision insurance; unlimited as-you-need-it vacation; flexible wor from home days; volunteering opportunities; snacs and beverages in the office; fitness stipends; and funding for professional development.
Learn more about our company and culture on AngelList and Glassdoor.
References may be requested if you are a final candidate for the position. OnlineMedEd is an Equal Opportunity Employer.
Powered by JazzHR
erIQzRnDjz</t>
  </si>
  <si>
    <t>About TasRabbit
At TasRabbit, we want to mae your neighborhood a little more familiar. Whether it‚Äôs a handyman (or woman!), a housecleaner, moving help or delivery person, we‚Äôre imagining a world where everyone will have a go-to team to mae everyday life easier.
As a pioneer of the sharing economy, TasRabbit was founded on the premise of neighbors helping neighbors. Since then, our networ has grown to three countries and 45+ cities, yet our core mission of creating a better everyday life for everyday people has remained the same.
Together with IEA, we‚Äôre creating more opportunities for people to earn a consistent, meaningful income on their own terms by building lasting relationships with clients in communities around the world.
We are a group of mission-minded people. Our culture is collaborative, pragmatic, and fast-paced. We‚Äôre looing for talented, entrepreneurially-minded and data-driven people who also have a passion for helping people do what they love - and have a ton of fun while they‚Äôre at it.
About the Job
The Trust &amp; Safety Team at TasRabbit is dedicated to building positive and safe experiences for all users in our maretplace community. As the Data Scientist for the Trust &amp; Safety team you will be responsible for creating our Trust and Safety performance data. You‚Äôll bring together data from many different internal and external sources to define success and measure our progress, and you‚Äôll eep the Trust and Safety team and company informed. You‚Äôll have a direct impact on the safety of our community. You‚Äôll create trust analytics to help drive business decisions to increase both retention of our customers and revenue. As a Data Scientist woring on Trust &amp; Safety, you will have the opportunity to collaborate with a strong team of data scientists, engineers, product managers, project managers and operation agents to build scalable and robust systems to detect, prevent and mitigate fraud. From maretplace losses to predictive analytics, you‚Äôll have the opportunity to create the metrics and reporting to articulate the Trust and Safety story to the whole organization. You‚Äôll create metrics and real-time Looer dashboards to showcase both our riss and trust building opportunities. Your reports will be the cornerstone to help the Trust and Safety team detect, prevent and mitigate fraud. The ideal candidate will have a bacground in ris management, trust and safety, payments, two-sided maretplaces, and/or operations, as well as a desire to learn by doing and deep-dive into new problems.
Join us in creating a better everyday life for everyday people.
Responsibilities:
Define and evaluate ey metrics. Investigate and document the levers that impact each.
Devise, build and maintain routine reports, dashboards and visualizations to be used across functions.
Investigate fraud trends to recognize patterns, identify root causes and propose actionable solutions as well as drivers of improved trust at ey moments in the experience that correlates to improved customer retention and loyalty
Clearly communicate analyses and recommendations to staeholders to inform decisions throughout the company.
Empower the team to independently answer data questions quicly and easily by building high-quality accessible data sets and training the team to use them.
Perform advanced statistical analysis including research studies and tests in order to identify, [in]validate, and implement policy, process, tool, and program improvements
Build and iterate on decision support models that continuously improve decisions/actions on claims and cases leading to progressively improved customer satisfaction, reduced ris, and higher consistency or even automation.
Qualifications:
4+ years industry experience in a quantitative analysis role
Strong experience with SQL (MySQL, PostgreSQL, etc.)
Demonstrated ability to create metrics and PIs
Excited about woring with large data sets
Ability to identify critical business problems and create analytical/modeling solutions
Ability to translate complex findings and results into a compelling narrative
Bacground in statistics and experimentation or acquired nowledge in this area.
Ability to communicate clearly and effectively to cross-functional partners of varying technical levels
Desired Sills &amp; Experience
Strong interpersonal and communication sills, with the ability to wor effectively with various departments in different time zones.
Ability to handle multiple projects from scoping to execution.
Excellent time-management sills and attention to detail.
Experience in Operations Research, Optimization, or Operational Analysis is a plus
Adapts well to a fast-paced woring environment.
Experience with Looer, Tableau, or similar tool is a plus.
Experience with ZenDes, identity verification and fraud tools a plus.
Professional, positive, and approachable attitude.
You‚Äôll love woring here because:
The People. You will be surrounded by some of the most talented, supportive, smart, and ind leaders and teams -- people you can be proud to wor with!
The Values.
Care Deeply. We tae time to be present and partner with our team and communities.
Level Up. We navigate through ambiguity and go the extra mile.
Be A Better Neighbor. We build a diverse and sustainable community and encourage all voices.
Lead The Future Together. We value entrepreneurship and inspire by action.
The diverse culture. We believe that we mae better decisions when our worforce reflects the diversity of the communities in which we operate. Women mae up more than half of our team and leadership, and we strive to recruit and retain employees from all over the world.
The pers. TasRabbit offers comprehensive medical benefits, generous vacation and holiday time off, commuter benefits, learning and development opportunities, career development trainings, monthly TasRabbit product stipends, IEA discounts, free lunch, weely meditations, charity events, and a dog-friendly office.
Company Overview:
TasRabbit is a tas management networ that conveniently connects people with Tasers to handle everyday home to-do‚Äôs, such as furniture assembly, handyman wor, moving help, and much more. Acquired by IEA Group - the world‚Äôs largest furniture retailer - in 2017, TasRabbit operates in the United States, the United ingdom and Canada and is expanding its global reach rapidly.
As a pioneer of the sharing economy, TasRabbit was founded in 2008 on the premise of neighbors helping neighbors. Since then, our networ has grown to three countries, 45 cities and over 140,000 Tasers, yet our core mission has remained the same. We want to mae everyday life easier for everyday people. And by doing that, we can mae your neighborhood a little more familiar.
In 2017, TasRabbit launched TasRabbit for Good (TR4G), which connects neighbors to build sustainable and compassionate communities. TasRabbit for Good was created to mae it easier for neighbors to give bac locally and mae a positive impact in communities around the world. TasRabbit donates a portion of its service fee from all TR4G initiatives to best-in-class local non-profit organizations tacling social and environmental challenges.
TasRabbit‚Äôs headquarters is located in the heart of San Francisco, with two other offices in Austin and London.
Equal Opportunity Employer
TasRabbit is an equal opportunity employer and values diversity at our company. We do not discriminate on the basis of race, religion, color, national origin, ancestry, citizenship, gender, gender identity, sexual orientation, age, marital status, military/veteran status, or disability status. TasRabbit is committed to woring with and providing reasonable accommodation to applicants with physical and mental disabilities.
TasRabbit will consider for employment all qualified applicants with criminal histories in a manner consistent with applicable law.</t>
  </si>
  <si>
    <t>Tasrabbit
4.1</t>
  </si>
  <si>
    <t>Posting Type:
Open to All Applicants
Category: FLSA Exempt/
Non-Exempt: Non-Exempt
Agency: Dept of State Health Services Department: Injury Prevention
Job Title: Data Analyst I Posting Number: 458629
Full Time/Part Time : Full Time Regular/Temporary: Regular
Job Location: 1100 W 49TH ST City: AUSTIN
Contact: AccessHR Service Center Telephone: 888-894-4747
Salary Range: 3,293.41 - 4,332.08 Salary Group: B18
Shift: Days (First) Travel: 10%
Closing Date: 07/21/2020
Job Description:
Performs entry-level data analysis and injury research wor for all programs in the Office of Injury Prevention (OIP). Wor involves preparing and conducting data analysis, assisting with report preparation along with creation and querying record level data. Compiles data for analysis using SAS/SQL procedures. Assists with reproducing and confirming analysis for epidemiologists in the OIP. Assists in developing data quality procedures. Conducts quality assurance and improvement tass related to data sets and analyses.
Essential Job Functions:
Attends wor on a regular and predictable schedule in accordance with agency leave policy and performs other duties as assigned.
(30%) Prepares data for analysis. Uses SQL/SAS queries to compile data from databases and data sources. Cleans data to identify and remove duplicate records. Uses basic character and numeric manipulation procedures to produce research variables. Compiles frequency and distribution analysis on data set variables for data quality reports and program updates.
(30%) Assist the OIP epidemiologists with report preparation and creation. Assists in providing secondary independent analysis to confirm results and findings. Assists in reproducing analysis for smaller geographic areas in Texas (counties, public health regions, etc.) Assists with the updating of previously created reports and interactive reports created in Tableau and PowerBI.
(20%) Queries record level data for data quality, lining and injury specific projects. Compiles subsets of data needed for record level review. Assist epidemiologists in development of record level data review procedures. Manually reviews data to identify: data anomalies, lined matching and injury identification. Assists in preparing reports on record level data review.
(15%) Assist in developing standard data quality enhancement procedures and methods. Assist in the developing data cleaning and management guidelines for the OIP. Assists epidemiologists in implementing data quality enhancement procedures. Consults with DSHS‚Äô Public Health Applications to identify and relay data quality issues.
(5%) Other duties as assigned include, but are not limited to, actively participating and/or serving in a supporting role to meet the agency‚Äôs obligations for disaster response and/or recovery or Continuity of Operations (COOP) activation. Such participation may require an alternate shift pattern assignment and/or location.
nowledge Sills Abilities:
nowledge of compiling and preparing datasets using SAS/SQL procedures.
nowledge of email, word processing, spreadsheet and database programs such as Word, Excel, Access, PeopleSoft and Outloo. Should be proficient in Excel.
nowledge of statistics and data analysis.
nowledge of report writing for public audiences.
nowledge of handling protected information.
nowledge of handling and distributing confidential data.
Sill in managing and analyzing large datasets (500,000+ records).
Sill in learning new procedures, techniques and analysis.
Sill in using professional data analysis software (SAS/SQL/Python/Tableau).
Ability to compile and navigate large datasets (500,000+ records).
Ability to gather, assemble, correlate and analyze facts.
Ability to prepare comprehensive, accurate reports.
Ability to anticipate, analyze and solve problems.
Ability to be an effective team member.
Ability to provide technical advice on adherence to appropriate policies and procedures.
Ability to communicate effectively both verbally and in writing.
Ability to assess and manage priorities.
Ability to maintain attention to detail when reviewing data.
Registration or Licensure Requirements:
SAS/SQL Certification preferred, but not required.
Initial Selection Criteria:
Graduation from an accredited four-year college or university with coursewor in data and/or computer science, information systems, statistics or related field. Experience and education may be substituted for one another.
At least one (1) year of experience creating and manipulating datasets.
At least one (1) year of experience in using SAS/SQL for data abstraction.
At least one (1) year of experience in producing basic queries such as frequencies, sums and averages.
Experience woring in a group setting to analyze data.
Preferred (1 year experience woring large datasets 1,000,0000+ records)
Additional Information:
Information on application must clearly state how applicant meets initial selection criteria in the summary of experience section of the application. Resumes will not be accepted in lieu of an application.
Applicants selected for interview will be required to complete an in-baset exercise.
Agency salary policy, budget and candidate‚Äôs qualifications will dictate final salary offer.
Note: There may be no military occupation(s) that relate to the initial selection criteria and registration or licensure requirements for this position. All active duty military, reservists, guardsmen, and veterans are encouraged to apply if qualified to fill this position. For more information see the Texas State Auditor‚Äôs Military Crosswal at http://www.hr.sao.state.tx.us/Compensation/JobDescriptions.aspx
MOS Code:
None
HHS agencies use E-Verify. You must bring your I-9 documentation with you on your first day of wor.
I-9 Form - Clic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View similar jobs</t>
  </si>
  <si>
    <t>Zynga is a leading developer of the world‚Äôs most popular social games that are played by people around the world every single day. To-date, more than 1 billion people have played our games across Web and mobile, including Words With Friends, FarmVille, Zynga Poer, Merge Dragons, Empires &amp; Puzzles, Hit it Rich! Slots and CSR.
Zynga‚Äôs Data Science and Analytics team uses our outstanding and expansive data to deliver fundamental insights on who our audience is, how they engage with our games, and what are the best ways to personalize their in game experience. We strive for a better understanding of our players which translates into challenges and features that delight them.
Here‚Äôs where you would come in: A successful candidate will be passionate about using analytics and data science to impact revenue through customer-centric, data-driven initiatives. He/she will partner with other analytics/data science teams and studio leaders around the globe to identify and act on opportunities to increase engagement, retention, revenue, optimization, and improve the player experience for our customers.
Lastly, he/she will have strong technical analytical sills across a wide spectrum, including strong proficiency in scripting languages such as SQL, R and Python, telemetry definition and data modelling, data aggregation and manipulation, customer analytics, business intelligence, data visualization, and data science techniques.
Responsibilities:
Own objective evaluation of game health and all content/feature releases, through daily PI reports, bi-weely business health meetings, and feature/event readouts and analysis.
Engage with game leadership team to provide insights and guidance derived from quantitative study; influence and analytically validate product assumptions and roadmap.
Conduct partner relationships with leads of the Product Management, Design, Mareting, Advertising and Production organizations to understand the analytical requirements of the business.
Build PI dashboards/reports that signal deviations from expected outcomes, empowering feature owners to run performance for the business.
Own experimentation efforts, including experimental design and analysis.
Manage game team‚Äôs data assets by defining telemetry events, architecting data models, and defining data quality governance.
Collaborate with software architects, database engineers, analysts, data scientists and game teams to drive ey strategic initiatives for the improvement of the data and analytics infrastructure.
Required Sills and Experience:
B.S. or B.A. in Math, Statistics, Comp Sci, Engineering, or other quantitative field required; graduate degree preferred
3+ years of meaningful wor experience in data science or analytics role in a product support capacity
Strong experience in SQL; Proficient in Python; Adept in at least one visualization tool such as Tableau.
Proven experience with some of the following: statistics, experimental design, machine learning, data mining, predictive modeling, deep learning
Experience in analyzing large datasets, preferably in a Hadoop or Spar environment, and deploying production ready systems at scale
Strong written and oral communication sills
Ability to wor effectively in a fast-paced environment with changing priorities
Strong passion for gaming.
Zynga is an equal opportunity employer. We are proud of our broad community; we do not discriminate on the basis of race, sex, religion, color, national origin, gender, sexual orientation, age, marital status, veteran status, medical condition, disability, or any other class or characteristic protected by applicable law. We welcome job-seeers, players, employees, and partners from all bacgrounds. Join us!
We will consider all qualified job-seeers with criminal histories in a manner consistent with applicable law.
Zynga is committed to providing reasonable accommodation to applicants with disabilities. If you need an accommodation during the interview process, please let us now.</t>
  </si>
  <si>
    <t>Job Description
Data Analyst
About our client:
Small, growing, established (founded 13 years ago) software company, ~100 employees
60+ different B2B products (mostly web applications) with purchases/downloads in the millions
Distributed/remote team in various cities within the United States
A few clients include Google, Apple, Tesla, Disney, Netflix, Starbucs, NASA
This position is 100% remote/wor from home, with a preference for candidates in the Atlanta area. Your future manager is in Atlanta and it would be cool to meet up for coffee sometimes.
This is what you‚Äôll be doing:
Woring with your new teammates to wrap your head around our client‚Äôs ecosystem
Expanding the company‚Äôs analytical capabilities and processes
Implementing foundational analytics practices that will scale
Helping to create a unified view and understanding of the company‚Äôs core data
Sharing insights across business staeholders
Analyzing and interpreting trends/patterns in financial, sales, product, and mareting data
Automating and standardizing reports
Helping with forecasting and other ad hoc requests from leadership
Creating, managing, and maintaining data models in and outside of the data warehouse
Helping to create robust documentation and nowledge training on reports
Developing business metrics and PI‚Äôs, including a data glossary
Managing the report baclog based on requests
What our client is looing for:
3+ years of experience in data analysis, analytics, and reporting
Experience woring for a B2B software company or startup is preferred
Strong bacground analyzing different types of data, including financial, sales, product, mareting
Experience analyzing mareting campaign data would be great
Experience with forecasting and product pricing (for software products/apps) is preferred, even more bonus points for any analysis tied to acquisitions and competitor data/performance
Advanced SQL and Excel sills
Experience woring with data warehouses (you‚Äôll have help from the IT team)
Experience with Google Analytics is preferred
Scripting or coding sills in Python or R would be great too
Pers:
Cell phone and internet reimbursement for your home office
Fully covered health insurance
Flexible spending accounts, 401 plan
Woring from home every day of your life (did I mention that already?)
13 wees of paid maternity and paternity leave</t>
  </si>
  <si>
    <t>Expertise in Healthcare data analytics
Expertise in designing and implementing healthcare metrics
Expertise in data mining in support of metrics development and to identify trends
Expertise in lining EDI data to analytics products
nowledge in understanding and implementing metrics and analysis to identify fraud, waste, and abuse within a healthcare entity
Expertize in creating data analytics reports specially within the EDI Healthcare industry
Expertise in data analytics and reporting tools specially SAS (including SAS Visual Analytics), Microsoft Business Intelligence tools, SSRS, SSIS, Excel pivot tables
Previous Applicants
If you have previously applied to a position on our website, input your e-mail address and password below to login. Then simply clic "Add to My Jobs" to apply for additional positions. There is no need to complete an employment application more than once.
Previous Applicants: Email: Password:
If you do not remember your password clic here.
Bac to Search Results
New Search
.
force Government Solutions, Inc. (GS) is a provider of financial, transformation, and technology solutions to the federal government. For more than 40 years, GS has partnered with defense and federal civilian agencies to help solve complex mission and business challenges.
ABOUT US
Leadership
Expertise
Customers
Contracts
SOLUTIONS
Financial Management
Transformation Management
Technology
PRODUCTS
TraumaFX¬Æ
NightWatch
RESOURCES
Contact Us
Careers
Newsroom
LEGAL
Terms of Use
Privacy Policy
GS Affirmative Action Statement
Federal Worplace Posting</t>
  </si>
  <si>
    <t>GS
4.7</t>
  </si>
  <si>
    <t>The Data Analyst serves as a resource for business intelligence, performance and operational analysis for Central Health. Under general direction of the Analytics and Reporting Manager, the Data Analyst is responsible for organizing, analyzing and reporting on data from large clinical, financial and enrollment data sets. The Data Analyst will also assist in the design and development of data warehouses, performance dashboards and other systems that support the needs of an integrated networ of physicians, safety net providers and hospitals to advance care that is patient centered and data driven.
Collect and document business requirements for reporting and analysis initiatives with customers.
Perform quantitative and/or qualitative data analysis and prepare results to share with internal and external customers.
Aid in design and development of data warehouse/data mart applications.
Interact with IT Team and Business Units to interpret dashboard requirement specifications and assist in the development and implementation of dashboards for the CCC.
Undertae complex data integration activities.
Utilize SQL or other advanced analytic tools to perform data extract and query functions.
Identify and troubleshoot data anomalies and irregularities.
Prepare written and oral reports that communicate necessary information to internal and external customers.
Produce and streamline as needed ongoing monthly, quarterly and annual reports in support of CCC.
Willingness to learn and wor with Business Intelligence (BI) tools for extracting and compiling data.
Become a data subject matter expert (SME) and understand various sources and applications of CCC data.
Performs other duties as assigned.
NOWLEDGE, SILLS, AND ABILITIES
Use of statistics to solve problems and perform moderately complex data analysis.
Experience understanding and writing SQL queries in various environments.
Experience developing and troubleshooting programming code (e.g. SQL, SAS, STATA, R).
Demonstrated ability to manage and prioritize multiple projects with varying deadlines.
Compliance with data confidentiality and security procedures.
Perform complex operations in Microsoft Office Suite, with an emphasis on Excel and Access.
Ability to write and spea clearly, easily communicating complex ideas as indicated by audience.
nowledge of healthcare, including medical claims coding, relationships between health plans, providers, and payers, a plus.
MINIMUM EDUCATION AND EXPERIENCE
Bachelor‚Äôs degree in related field required, Master‚Äôs degree preferred.
1-3 years of experience with data management and statistical analysis.
Proficiency in using SQL for database queries.
Experience in a health or healthcare field.
Experience using statistical analysis software such as SAS, R, or STATA is desirable but not required.
Any equivalent combination of education and/or experience may substitute.</t>
  </si>
  <si>
    <t>The Business Intelligence and Data Analyst performs complex (journey-level) data analysis, solutions development, and reporting wor for Strategic Initiatives. Wors with internal and external teams to understand, interpret, and analyze various business operations, including the development and implementation of solutions that support continuous improvement and strategic planning across the agency. Wors under general supervision, with moderate latitude for the use of initiative and independent judgment. State Classification 0653Data Analyst IVB24 WHAT YOU WILL DOBusiness Intelligence and Data Analysis bull Defines, captures, enriches, explores and preps data to support desired metrics monitoring and reports. bull Applies a broad range of techniques and theories from business intelligence, data analysis and visualization, statistics, predictive analytics and machine learning to deliver actionable business insights based on large-scale data.bull Defines, develops, and implements automation of reports, processes, and interfaces.bull Interprets and translates business operation needs into effective applications and operational requirements to assist staff with implementation of continuous improvement solutions.bull Develops queries to extract data to support decision-maing.bull Facilitates the interpretation of data from various sources to improve strategic decision-maing.bull Troubleshoots and resolves problems related to business operations systems and applications.bull Analyzes data to identify trends, anomalies, and areas of action.bull Researches, recommends, and implements methodologies for reporting data and statistics, including ey performance indicators.bull Performs quality assurance and serves as a subject matter expert on data integrity, extraction, testing and compilation.bull Leverages mature data with variablealgorithm selection, predictive and behavioral analytics to identify emerging riss and issues beyond operational controls. bull Understands and compiles accurate data and assesses data quality.bull Identifies data gaps, errors, anomalies, inconsistencies, and redundancies by analyzing the content, structure, and relationships within data.bull Communicates with internal customers to address questions related to data integrity, modifications, and trends.bull Provides thorough and transparent data reports and analysis. bull Tracs trends and provides recommendations for solutions based on findings.bull Designs and develops models to project impacts of improvement recommendations. Development and Management of Reporting Tools bull Assists with evaluating business unit needs related to reporting tools.bull Identifies and compiles data needed for the development of dashboards.bull Designs and develops dashboards that provide visibility into ey performance and ris indicators across the agency.bull Reviews and analyzes routine reports and updates reporting tools as necessary.bull Creates continuous improvement deliverables, including analyses, dashboards, reports and presentations. bull Assists in the development andor validation of performance measure standards for internal customers. bull Interprets and communicates analytical insights to audiences with various analytical bacgrounds using different but suitable communication methods for different audiences. Research and Reportsbull Assists in developing research and program evaluation models and methods, particularly those that impact process changes and improvements.bull Wors with internal customers and vendors to carry out research.bull Identifies data needed for reports and presentations.bull Serves as a resource for reports interpretation and assists with developing specifications for reports.bull Assists with the development of process flow maps and diagrams. bull Monitors and reviews current organizational, procedural, and operational systems for effectiveness, efficiency, and conformance to established guidelines.bull Researches and analyzes agency policies, procedures and practices to identify and generate insight for best practices and process improvements.bull Assists with the preparation of professional papers or reports.bull Researches pension industry trends and best practices to help identify next big issues for improvement.Performs related wor as assigned WHAT YOU WILL BRING Minimum Required QualificationsEducationbull Bachelorrsquos degree from an accredited four-year college or university in Information Technology, Data Analytics, Business Intelligence or a related field. Experiencebull Three (3) years of full-time experience in data analytics, business intelligence or similar field. bull Experience with MS Power BI, SQL, MS SQL Server, business intelligence and visualization tools, and MS Office Suite.bull Experience may be concurrent. Preferred Qualifications bull Experience with MS Visual Studio, MS Visio, Jira, IBM Bluewors Live and Talend Data Fabric.bull Experience woring with a star-schema data warehouse or other data analytic data structures.bull Lean, Six Sigma, Theory of Constraints, or Government Quality and Improvement methodology.bull Strategic Planning experience.</t>
  </si>
  <si>
    <t>The Data Analyst will be part of the Department of Family and Protective Services (DFPS) Office of Data and Systems Improvement (DSI). The position will act as an analyst in the Regional Systems Improvement Division. DSI wors to build a preeminent system for protecting children and vulnerable adults from abuse, neglect and exploitation by partnering with DFPS leadership to continuously and proactively improve the agency's processes, practices, and functioning to ensure optimal outcomes for the people the agency serves.The DSI Team wors with leadership to strategically use data to identify what parts of the system are woring well and areas to target for improvement. The Team then wors with the multiple divisions to explore the different aspects of a system (the people, policy, and processes) to find out why particular areas are performing well or need improvement. Woring with leadership and, when appropriate, external staeholders, the Team brainstorms what to do, helps implement plans, and tracs and reports on progress. Essential Job Functions:We're looing for someone who wants to dedicate their talents and abilities to serving and protecting the most vulnerable Texans. Someone who is excited to be a part of an established team of highly silled, capable, and motivated individuals. We want someone who is intellectually curious, wanting to understand not just what is happening but why, and who's not afraid to thin outside the box for innovative and new ways of doing things. We need someone who can engage a variety of people across the agency, building strong relationships and support for the wor of our division. The specific job functions include:* Evaluate and conduct in-depth analyses of statewide systems and initiatives to proactively identify areas of strength and areas needing improvement.* When areas needing improvement are identified, support state office leadership in understanding root causes, crafting actionable plans and solutions, maing needed adjustments and reporting on progress.* Create and provide strategic guidance on processes, tools and reports to assess quality casewor, improve decision maing and ensure client safety, including the use of predictive analytics to target high ris populations.* Organize and lead wor groups, including internal and external staeholders, and facilitate a collaborative approach to designing and implementing process, organizational, policy, training and other changes.* Explain data and analysis in a way that is understandable to those with limited data nowledge or experience. nowledge Sills Abilities:* Ability to creatively problem solve, including accessing needed resources from multiple areas and sources and helping management thin outside the box in developing solutions* Understanding of and demonstrated sill in project management - specifically being able to eep plans on trac* An attitude of customer service with demonstrated experience in team-building and collaboration - helping management stay focused on outcomes to be achieved but being flexible and deferring to management with respect to how to best accomplish objectives* nowledge of the child and adult welfare system generally - the purpose of child and adult welfare, how the system wors along with governing policy and laws* Communication sills - the ability to communicate information orally and in writing in a way that is understandable for multiple different audiences, including taing complicated information and maing it understandable* An ability to wor with staff at all different levels* Data analysis sills - ability to understand and conduct basic data analysis* An understanding of and ability to apply process and systems improvement principles Registration or Licensure Requirements:None Initial Selection Criteria:Bachelor's degree (four years of applicable wor experience can be substituted for the education criteria)Ability to travel (up to 40%)Experience organizing and leading worgroups and facilitating meetingsExperience communicating with individuals of differing levels of experience, nowledge, and authorityExperience implementing process, organizational, policy, and other systems level changeExperience in data analysis and use of Excel at a minimum.Experience with SQL and/or an analytics tool such as SAS, STATA, SPSS, R or Python preferred. Additional Information:None MOS Code:SB 389 Compliance: HHS Military Crosswal (XLS).HHS agencies use E-Verify. You must bring your I-9 documentation with you on your first day of wor.I-9 Form - Clic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</si>
  <si>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Job Description:
The client is currently implementing a Performance Management visualization portal pilot and in the planning stage of a client Performance Management and Data Analytics system with a goal to accomplish the following:
Development and publication of project management documents and deliverables in compliance with client Framewor directives.
Conduct an in-house assessment of client data analytics and reporting needs.
Creation of statements of wor that clearly define the services and deliverables required of a vendor in support of the implementation of the data and analytics solution.
Obtainment of matching federal funds for this initiative through the development of federally approved IAPD(s).
Design, development, and implementation of client performance portal using an agile methodology for all standard SDLC phases that include, but not limited to:
Validation of performance metric requirements.
Creation of EPICS/User Stories.
Creation and validation of dashboard and report moc-ups.
Automation of data acquisition from a variety of data sources.
Dashboard and report development.
Testing ‚Äì integration, load and stress, and user.
Deployment/publication internally and externally.
Operations support and enhancement of the Performance Portal pilot.
Responsibilities:
Collaboration with the Chief Data Architect and the client Office of the Chief Technology Officer on technology and tool recommendations.
Implementation and configuration of developmental tools.
Coordination of infrastructure build-out and on-going support.
Collaboration with other members of the Data Analytics Support Team, ey staeholders, other agencies, and third-party vendors.
Participation in requirements and design sessions as a member of an agile sprint team.
Sills and Qualifications:
Required:
8 years of Strong analytical and problem-solving sills with experience architecting data analytics, performance management system, or data warehousing projects.
7 years of experience in defining integrative views of data drawn together from many data sources across the enterprise, including file extracts and different relational databases as sources.
7 years of experience in designing semantic data views to help visualization developers understand and access data using common business terms.
4 years of Strong dimensional modeling sills and proficiency in using data modeling tools such as Erwin.
4 years of demonstrated ability in engaging and communicating with staeholders, across both business and technology functions
2 years of experience on an agile sprint team, preferably with prior experience as a member of a sprint team.
1 year of experience with JIRA software.
Preferred:
8 years of excellent oral and written communication sills.
7 years of experience in Ris management sills.
4 years of effectively manage multiple responsibilities, prioritize conflicting assignments, and switch quicly between assignments, as required.
3 years of prior experience in the Healthcare Industry.
2 years of prior experience with a client-agency.
2 years of experience with state-of-the-art software components for performance metrics data visualization or business intelligence environment.</t>
  </si>
  <si>
    <t>The Details:
Data drives strategy. Unique Influence's Data Science &amp; Analytics practice helps internal and client staeholders tae a scientific approach towards optimizing critical business and mareting decisions. Our forward thining in Data Science &amp; Analytics is a ey differentiator that has contributed to our agencies success.
This position is for self-starters who believe that data should drive insights. They can change perceptions through data and will be responsible for measuring and communicating the effectiveness of media to internal and external staeholders.
What Youll Do:
Design &amp; execute analytical reporting dashboards to improve the effectiveness of digital online and offline mareting programs. Recommend appropriate analytic methodologies and approaches. Be a subject matter expert for analytics and techniques, including A/B testing
Design and enhance media planning optimization reports across channels such as Programmatic, Social, and search
Develop visualizations in Excel and PowerPoint to illustrate campaign performance data
Partner with internal teams to develop monthly and quarterly reports, trends, insights and recommendations
Assist with the development of a measurement and learning plan including establishing campaign performance benchmars, goals, and projections
Devise Ad Hoc analyses including but not limited to: ROI analysis, Churn Analysis, Reach/Frequency Analysis, Audience Segmentation
Must Haves:
1+ years of experience in an analytical role
Proficiency in data visualization software (e.g. Tableau) and querying languages lie SQL
Ability to QA and troubleshoot data
Familiarity with media measurement and the digital mareting ecosystem
Strong analytical sills with solid foundation in statistical techniques
Desire to loo at the bigger picture and translate data into strategy
Powered by JazzHR</t>
  </si>
  <si>
    <t>Job Description
About Pushnami
Delivering more than 10 billion messages per month across browser-based push notifications, mobile app push notifications, and email, Pushnami enables brands to capture more subscribers, intelligently maret to them quicly, and grow their revenue. Our clients love what weve built so far, and we cant wait to mae it even better. And since Pushnami is 100% privately held (zero outside funding or investment) and has been profitable from day one, we are accountable to only our clients and ourselves.
We are looing for an ambitious, analytical individual who is not afraid of solving complex challenges to join our Data Science team as a Data Reporting Analyst. You will be responsible for automating and designing reports and alerts to monitor system performance to enhance visibility into our PIs.
Responsibilities
Own BI reporting and automated metric monitoring across multiple teams.
Develop framewors for developing new BI reports and alert systems.
Design complex ad-hoc reports according to internal requests.
Produce detailed reporting identifying ey trends and patterns and translate data into practical and useful recommendations to support strategic objectives
Identify continuous improvement opportunities that increase efficiency and drive automation of various processes.
Wor with a variety of data sources, including databases and APIs.
Create solutions by applying the latest automation technologies
Wor closely with internal staeholders to identify automation needs and help develop solutions, collaborating with our software development team when needed.
Requirements
2+ years of reporting, automation, and scripting experience (Python 3.x is preferred)
2+ years of experience with relational databases (PostgreSQL, MySQL)
2+ years of experience visualizing data and creating dashboards (Grafana/Tableau/Power BI/Google Data Studio/etc.)
Experience using a cloud hosting platform (AWS preferred)
Bonus if you have experience with financial data
Excellent written and verbal communication sills
A desire and willingness to learn
Initiative and motivation to mae things happen
Benefits
Full Medical and Dental PPO Insurance that is 100% paid for by the company
Maximum Matched 401 Retirement Plan
Fun and Relaxed Office Environment
Fully stoced itchen, catered lunches Monday - Thursday
Ability to set a daily wor schedule that wors best for you
Pushnami was built on the principles of positivity and acceptance. We strive to build an inclusive wor environment that uses our success to mae a genuine impact on the community around us. No employee or applicant will face discrimination/harassment based on race, color, ancestry, national origin, age, gender, marital domestic partner status, sexual orientation, gender identity, disability status, or veteran status.</t>
  </si>
  <si>
    <t>Lightspeed Systems is looing for a passionate Data Analyst to transform our data into insights and insights into actions that could affect millions of -12 students.
Using the latest tools and processes, Lightspeed Systems is able to maximize our technology offerings and deliver unparalleled service and support. The ideal candidate should be highly silled in all aspects of data analytics, including storage and modeling, data mining, and storytelling with visualizations. Additionally, you should be committed to providing data in an ethical, sustainable, and self-service manner for continued innovation and growth by our various staeholders.
ABOUT THE ROLE
Develop and maintain datastores by acquiring data from primary and secondary sources, writing scripts that will mae our data evaluation process flexible and scalable
Define and implement data acquisition and integration logic, selecting appropriate combination of methods and tools within defined technology stac to ensure optimal scalability and performance
Proactively analyze data to answer ey questions from staeholders or out of self-initiated curiosity with an eye for what drives business performance, investigating and communicating areas for improvement in efficiency and productivity
Assist in interpreting and validating statistical models and A/B test results
Participate in strategic and tactical planning discussions - interface with business customers, gathering requirements and delivering complete self-service reporting solutions.
Wor closely with project managers to understand and maintain focus on their analytical needs, including identifying critical metrics and PIs, and deliver actionable insights to relevant decision-maers
Create and maintain rich interactive visualizations through data interpretation and analysis integrating various reporting components from multiple data sources
Applicants must be authorized to wor for ANY employer in the US. We are unable to sponsor or tae over sponsorship of employment Visa at this time.
ABOUT YOU
2+ years of relevant experience in a business analytics, business intelligence or comparable data engineering or data science role
Strong communication and interpersonal sills as you'll wor cross-functionally across the organization (mareting, finance, sales, etc.you will wor with every department)
Familiar with various supervised and unsupervised modeling techniques including but not limited to Decision Trees, Regressions, SVM, -Means, Dimensionality Reduction, and others
A/B test experience preferred
Must be an analytical and creative thiner: wherever possible, you loo to resolve questions through data and measurement
Strong attention to detail and accuracy you will be organizing and disseminating significant amounts of information on which business decisions will be made
You are silled at being a storyteller with data
Online web analytics experience preferred but not required (measuring and tracing website behavior, interaction, pathing and fallout)
Desired Tools/Languages
SQL
Python, R, Perl, SAS, or other statistical pacages/scripting languages
Experience with Cloud Environments and Tools (AWS, GCP, Azure)
Experience with traditional data stores (PostgreSQL, SQL Server, MySQL), NoSQL datastores (Cassandra, DynamoDB), and file system stores (HDFS, S3)
Experience with BI tools (Tableau, Looer, SiSense, etc)P
We require all qualified applicants, as part of the application process, to complete a set of assessments. We invite you to jump start your application for this role by completing our assessment (it will only tae 7-10 minutes).
ABOUT US
Education is undergoing a technology revolution with new devices and tools being added to the classroom every day and IT departments are responsible for eeping all this technology managed, safe and woring. That is where we come in! Lightspeed Systems, ed-tech provider and leader in -12 device filtering for 20 years, partners with schools to mae learning safe, managed and mobile. Learn more at www.lightspeedsystems.com.
We love our employees, and we show it. A snea pee into our BENEFITS &amp; PERS include:
Health -- Medical, dental and vision insurance with healthy company contribution toward premiums.
Wellness -- Lightspeed ics cash into your HSA if you participate our HDHP. Employees are provided an adjustable des and onsite gyms at some offices. Healthy Holiday and PTO policy.
Retirement -- 401() matching up to 6%
Pers -- Fully stoced itchen with snacs and beverages. Some lunches provided as well!</t>
  </si>
  <si>
    <t>Global Resale is looing for a Data and Reporting Analyst!
The Company:
Global Resale is a full-service, international resell and reverse logistics business focused on the mobile, IT, and electronics sectors. Global Resale partners with the leading manufacturers, carriers, lessors, retailers, resellers, and large corporate accounts to handle their worldwide reverse logistics needs. With state-of-the-art processing centers in Texas (Global Headquarters) and Essex (European Headquarters), Global Resale serves as a single-source solution for its partners, offering the full range of reverse logistics capabilities, including taebac, collection, inventory, data sanitization, repair, harvesting, and resell.
The Role:
Global Resale is seeing a Data and Reporting Analyst to help grow our Information Technology platform. We are a rapidly growing, Austin based company, in an exciting industry undergoing transformation - we can promise a fast paced and dynamic environment.
We are looing for a critical thining professional with an analytical mindset, super strong MS SQL sills and Power BI expertise. You‚Äôll wor closely with technical, operations and business resources to retrieve, analyze and interpret large volume of complex data from a variety of sources. We are looing for cloud first solutions built on Azure to help integrate and streamline our legacy platforms, stored procedures, and logic to reduce overhead and complexity.
Responsibilities:
Understand legacy queries and data schema, with ability to transform these into new models for reporting, specifically Power Bi
Understand worflow for each user type and necessary data structures to power that business unit
Create forecasting models and data models
Wor with business unit leadership to develop new worflows, PI‚Äôs, and reporting
Ensure ad hoc and standard operational reports are delivered accurately and on time
Test worflows, forecasting and data models, reports, troubleshoot issues from business users
Train business users where applicable i.e. report creation, data entry/upload, new tools
Analyze designated performance measures/reports including financial, satisfaction and operational metrics
Develop Power BI reports and dashboards as required to support financial and operational decision maing.
Support data load and update actions as required.
Transform low-value datasets into highly structured and consistent datasets for use by analysts and reporting tools
Bonus: Create and Update stored procedures, temporary tables, complex joins, and triggers
Qualifications:
Bachelor‚Äôs degree in technical field or equivalent experience
3-5 years of demonstrated success in analysis and reporting related roles
Ability to communicate complex quantitative analysis in a clear, precise, and actionable manner.
Silled in managing multiple projects and staeholder interests with timeliness, accuracy, and quality.
Expertise with Microsoft 365, Power Bi, Excel
Experience with Salesforce a plus
Experience woring with global teams
Azure experience ‚Äì logic apps, automation account
Experience with B2B and inter-company process flow
Bonus: Experience with implementing/moving to new technology stacs
Bonus: Azure Synapse, Azure Data Factory, ETL, and leading technology transforms in the past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</si>
  <si>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uGS7Cx3dmy</t>
  </si>
  <si>
    <t>Data Strategy Analyst (a..a. Curation Optimization Specialist)
GroupBy is looing for a talented Data Strategy Analyst (or what we call our Curation Optimization Specialist) who will be the owner of our client data strategy and automation initiatives. This person will be our product data specialist charged with producing and monitoring the quality of our client data strategies before passing it on to our curation engine.
To ensure the highest level of data quality from the beginning of a customer engagement onward, you will create and refine all the necessary rules to manage curation tass efficiently.
Organization is ey for you, as you assess client data on page and within product feeds to determine a holistic plan to automate how it's retrieved while maintaining its integrity and quality.
You obsess on how to mae data category and data retrieval as optimized as possible. You identify gaps in data coverage, misclassified content, redundant and/or ineffective categorization rules then fix it.
Because of your ongoing eyword discovery and expansion of the rule library, you‚Äôre woring with the Engineering and Machine Learning teams to create new features to improve data.
You will partner with the Ecommerce Strategist and Taxonomist teams to mae immediate changes and improvements to each step of the data enrichment process as needed to maintain data quality.
Who we are
e-Commerce has come a long way. Within hours you can set up an online shop and mae your first sale. However, despite all the advances, e-Commerce becomes really hard at a certain scale. What if you want to search 10 million products globally, from hundreds of vendors, in 20 languages, being updated 100s of times per minute, while providing a personalized experience to each customer? That's where GroupBy comes in.
GroupBy exists to solve the tough problems in e-Commerce. We wor with the biggest players in the industry and tae on their most complex challenges. We've built a cloud-based, data-driven eCommerce platform that provides all the building blocs for a great online shopping experience: Product data enrichment, intelligent search and suggestions, personalization, analytics and recommendations.
We solve these problems by surrounding ourselves with people who love what they do, and are given the freedom to excel at it. Our team is comprised of passionate, innovative thiners who wor together to create groundbreaing products. We lie woring with awesome people, and we love helping these people become even better. We invest in your growth as a professional with open worshops and a self-directed training allowance. We believe these to be essential for solving tough problems.
We are very proud of the culture and diversity at GroupBy. You will be part of a company with open office spaces, free biweely lunches, monthly social events, a cupboard full of snacs and beverages, flexible hours, and a games room.
Learn more about who we are by visiting www.groupbyinc.com
How We Operate
We embrace microservice at an organizational level, where teams of up to 6 engineers wor on loosely-coupled components to deliver sophisticated features.
We embrace a modern dev-ops culture, where core product engineers wor hand-in-hand with site reliability engineers and other teams to operate, monitor, troubleshoot and frequently update our critical production systems.
We wor with our product owners to understand our roadmap, align the architecture with business goals on the horizon, and discuss challenges while grooming and refining our baclog.
Sills you Have
Communication and Team Building: You can communicate effectively within a team, and have a nac for woring with people, not just data.
Technical Expertise: You can apply data mining techniques, analytics and information retrieval methods with your eyes closed. Additionally, your experience in writing SQL queries, pulling and manipulating data helps you stay organized.
Passion and Autonomy: You love what you do, and tae every opportunity to excel at it, explore new grounds and learn something new, and propose improvements.
Adaptability: You understand how our industry wors, and you‚Äôve learned to juggle, re-prioritize, and execute on the fly as the situation changes.
A love of learning: You have a desire to continue to build on your technical capabilities to continue to master your craft.
Curious Spirit: You see to understand what you are creating and why it‚Äôs important.
Your Technical Experience
Completed a Bachelor‚Äôs Degree or equivalent in Information Sciences, Statistics or a related degree.
1+ years hands-on experience in data analytics, text mining, machine learning, and/or AI
Development experience with R and/or Python
Capable of writing SQL and understanding data structures
Excellent MS Excel sills, with some experience woring with large, structured databases, building dashboards and reports in any data visualization software such as DataStudio, Power BI, Tableau, etc.
Exceptional written, oral and communication sills with the ability to wor independently and proactively
Nice to Have
Some project management experience
Understanding of mass merchandising, retail, e-commerce and multi-channel retailing
SaaS experience is strongly preferred
What are you waiting for? Come join our team!</t>
  </si>
  <si>
    <t>Job Overview
Wargaming North America is looing for Live Operations Data Analyst to join our Live Operations team. In this role, you will be the go-to person for data and analytics in Wargaming North America publishing department.
What you will do?
Provide data and analytic support for WG North America Liveops, Publishing and Mareting departments: Service-Sided Events (SSE), Customer Relationship Management (CRM) and Player Relationship Management Platform (PRMP), Mareting Campaigns.
Use historical data to identify and suggest business growth opportunities.
Build automated Tableau dashboards to trac Wargaming NA publishing activities.
Interact with regional Product Groups to build yearly and monthly product forecasts.
Be the ey person in NA region for data-related requests.
Collaborate with Wargaming Business Intelligence (WGBI) and regional analysts to scale successful data products globally.
Support mareting campaign analysis in coordination with Liveops and Mareting Analysts.
Drive community and social media analysis for NA Publishing, particularly with YouTube and Twitch.
Conduct ad-hoc research for WG publishing units.
Liaise with HQ and regional data owners to standardize information and reporting.
Contribute to Wargaming BI networ to build a common nowledgebase and share best practices.
What are we looing for?
1-3 years of experience in analytics
nowledge of SQL
nowledge of Tableau or similar data visualization tool
nowledge of Excel
Fluency in English
What additional sills will help you stand out?
Experience building ETL process
Business mindset
Excellent soft sills
nowledge of Wargaming games
About Us
Wargaming is an award-winning online game developer and publisher headquartered in Nicosia, Cyprus. Delivering legendary games since 1998, Wargaming has grown to become one of the leaders in the free-to-play MMO gaming industry with 4500+ employees and more than 20 offices globally. Over 200 million players enjoy Wargaming's titles across all major gaming platforms, including the massively popular World of Tans and World of Warships.
Woring in our company means always having interesting challenges and gaining valuable experience while woring with top-class experts.
Tae your place among our passionate and experienced team and bring out the best in yourself at Wargaming! .
Please see Wargaming Candidate Privacy Policy for details on how Wargaming uses your personal data.</t>
  </si>
  <si>
    <t>Job Description
Job description
‚Ä¢ Interpret data, analyze results using statistical techniques and provide ongoing reports
‚Ä¢ Develop and implement databases, data collection systems, data analytics and other strategies that optimize statistical efficiency and quality
‚Ä¢ Acquire data from primary or secondary data sources and maintain databases/data systems
‚Ä¢ Identify, analyze, and interpret trends or patterns in complex data sets
‚Ä¢ Filter and ‚Äúclean‚Äù data by reviewing computer reports, printouts, and performance indicators to locate and correct code problems
‚Ä¢ Wor with management to prioritize business and information needs
‚Ä¢ Locate and define new process improvement opportunities
Requirements
‚Ä¢ Proven wor experience as a data analyst or business data analyst
‚Ä¢ Technical expertise regarding data models, database design development, data mining and segmentation techniques
‚Ä¢ Strong nowledge of and experience with reporting pacages (Business Objects etc), databases (SQL etc), programming (XML, Javascript, or ETL framewors)
‚Ä¢ nowledge of statistics and experience using statistical pacages for analyzing datasets (Excel, SPSS, SAS etc)
‚Ä¢ Strong analytical sills with the ability to collect, organize, analyze, and disseminate significant amounts of information with attention to detail and accuracy
‚Ä¢ Adept at queries, report writing and presenting findings
‚Ä¢ Master's in Computer Science or Engineering Management or Project Management or Information Systems/Technology (Preferred)
Powered by JazzHR
dBytDC4pf7</t>
  </si>
  <si>
    <t>Do you love identifying patterns and anomolies, and digging into the data to understand what shapes the story behind those metrics? Do you enjoy uncovering differences by industry, business model or region? Do you find maret shifts superbly interesting, and always loo for the case study on how those shifts impact businesses across the broader spectrum? Then you will love this Business Analyst job opening at TalentCare!
In this wor-from-home position, you will enjoy the autonomy of managing your day-to-day wor priorities while interacting with an inquisitive and unconventional team of problem solvers. You will have a report designer to support your efforts, and wor directly with senior and executive leadership on a regular basis. Plus, leverage a proprietary database with over half a million profiles, millions of activity metrics, and a robust business intelligence tool to support your analyses.
While we are all remote (and always have been), we are a close-nit and collaborative team. We love to experiment and challenge ourselves to see things from new perspectives, with the ultimate goal of maing talent acquisition easy. Your Business Intelligence insights will drive operational service delivery, product selection and even product development. Apply today!Business Analyst job responsibilities include:
Uncover the story behind the data and help internal staeholders understand why and how it matters for their clients, teams, or processes
Define business requirements by gathering input from relevant staeholders and translate into data specifications
Communicate insights and recommendations to client management team
Coordinate with report designer to ensure data accurately answers ey business questions
Leverage existing or assist in the development of new reports
Identify when client data varies significantly from industry benchmars and alert appropriate teams
Business Analyst qualifications:
Bachelor‚Äôs or master‚Äôs degree in Mathematics, Data Science, MIS or similar
4+ years experience in a Business Analyst, Data Analyst, Business Intelligence Analyst or similar role
Proven ability to lead the development or refinement of dashboards, visualizations and reports to elegantly and simply answer complex business questions
Personable, down-to-earth, and the ability integrate well into a team of witty colleagues</t>
  </si>
  <si>
    <t>Ref ID: 04160-9502602115Classification: Data Analyst
Compensation: 52.18 to 60.00 hourly
Robert Half Technology is looing for a Data Analyst to help our client in South Austin on an upcoming short term project.
Duties:
Collect and document business requirements for reporting and analysis initiatives with customers.
Perform quantitative and/or qualitative data analysis and prepare results to share with internal and external customers.
Aid in design and development of data warehouse/data mart applications.
Undertae complex data integration activities.
Utilize SQL or other advanced analytic tools to perform data extract and query functions.
Identify and troubleshoot data anomalies and irregularities.
Prepare written and oral reports that communicate necessary information to internal and external customers.
Willingness to learn and wor with Business Intelligence (BI) tools for extracting and compiling data.
Become a data subject matter expert (SME) and understand various sources and applications of CCC data.
Performs other duties as assigned.
Job Requirements:
Use of statistics to solve problems and perform moderately complex data analysis. - Experience understanding and writing SQL queries in various environments. - Experience developing and troubleshooting programming code (e.g. SQL, SAS, STATA, R). - Demonstrated ability to manage and prioritize multiple projects with varying deadlines. - Compliance with data confidentiality and security procedures. - Perform complex operations in Microsoft Office Suite, with an emphasis on Excel and Access. - Ability to write and spea clearly, easily communicating complex ideas as indicated by audience. - nowledge of healthcare, including medical claims coding, relationships between health plans, providers, and payers, a plus. MINIMUM EDUCATION AND EXPERIENCE - Bachelors degree in related field required, Masters degree preferred. - 1-3 years of experience with data management and statistical analysis. - Proficiency in using SQL for database queries. - Experience in a health or healthcare field. - Experience using statistical analysis software such as SAS, R, or STATA is desirable but not required. - Any equivalent combination of education and/or experience may substitute Apply today if interested.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 with local maret expertise help you find the technology jobs that match your sills and priorities fast. By woring with us, you have access to challenging opportunities, competitive compensation and benefits, and training to enhance your sill sets.
From philanthropy to environmental stewardship to employee programs, Robert Half is proud to have an active role in the communities in which we live and wor. Our company has appeared on FORTUNEs Most Admired Companies list every year since 1998.
Download our mobile app to tae your job search on the go!
Contact your local Robert Half Technology office at 888.490.4429 or visit www.roberthalf.com/jobs/technology to apply for this job now or find out more about other job opportunities.
All applicants applying for U.S. job openings must be authorized to wor in the United States. All applicants applying for Canadian job openings must be authorized to wor in Canada.
¬© 2020 Robert Half Technology. An Equal Opportunity Employer M/F/Disability/Veterans.
By clicing 'Apply Now' you are agreeing to Robert Half Terms of Use.</t>
  </si>
  <si>
    <t xml:space="preserve">53-104 </t>
  </si>
  <si>
    <t>Faceboo's mission is to give people the power to build community and bring the world closer together. Through our family of apps and services, we're building a different ind of company that connects billions of people around the world, gives them ways to share what matters most to them, and helps bring people closer together. Whether we're creating new products or helping a small business expand its reach, people at Faceboo are builders at heart. Our global teams are constantly iterating, solving problems, and woring together to empower people around the world to build community and connect in meaningful ways. Together, we can help people build stronger communities - we're just getting started.The Faceboo Law Enforcement Response Team is seeing a motivated and solutions-oriented Data Analyst. The Data Analyst will be responsible for delivering metrics, building tools and dashboards, and generally supporting global operations. Through this role, the Data Analyst will also wor with a wide array of cross-functional partners to drive process improvements and help scale our operations through automation, optimizations, and analyses.
This position is full-time and is based in our Austin office.
Responsibilities:
Understand and utilize our diverse datasets to provide cross-functional partners with metrics, trends, data visualizations, and actionable insights
Build and maintain reports, dashboards, and data pipelines
Address data integrity issues and wor to solve root cause process or systems issues by partnering with other data teams across the broader Legal organization
Respond to requests related to LERT data with minimal guidance or oversight
Wor with project managers to help drive projects and process improvements with data analysis
Build out documentation related to our internal tables, dashboards, tools, and code-base
Mininum Qualifications:
Bachelors degree in a field that emphasizes data analysis and visualization (e.g., computer science, engineering, social sciences, physical sciences, math, statistics), or equivalent wor experience
1+ years professional experience
Proficiency in Microsoft Excel, SQL, and Tableau
Experience processing and analyzing large datasets
Adept at creating ad hoc queries to answer unique questions from a diverse set of staeholders
Demonstrated data visualization sills with an intuitive nowledge of data storytelling
Demonstrated communication sills
Experience woring as part of a team and collaborating with cross-functional partners
Preferred Qualifications:
Experience with Python and R
3+ years professional experience
Faceboo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Faceboo is committed to providing reasonable accommodations for candidates with disabilities in our recruiting process. If you need any assistance or accommodations due to a disability, please let us now at accommodations-ext@fb.com.</t>
  </si>
  <si>
    <t>Faceboo
4.5</t>
  </si>
  <si>
    <t>Job Description
What you'll do:
Create and develop data classification/data quality rules for identification of Schwab's most sensitive data
Document user stories, requirements, and testing plans to support implementation of EDC application operating models to align with Data Governance Office requirements
Document design and perform testing to support metadata import and export jobs and creation of data governance reporting/PIs
Oversee setup and design for classification of data for Schwab's enterprise applications
Adhere to SDLC policies and standards for technical management of the EDC platforms for Schwab
Support enterprise entities during data governance onboarding and utilization of EDC
Required sills:
2+ years of experience as a business system analyst woring with data governance including 1+ years of recent experience in development of a data quality and/or data classification rules
3-5 years of data-centric IT wor
Experience woring in an Agile Scrum team environment
Ability to understand, translate, and communicate abstract concepts/ideas in a clear, concise, and easy to understand communication style
Must demonstrate analytical, problem solving, and research sills that allow woring with problems that are complex and often unique
Preferred Sills:
Bachelor's degree in Business, Finance, Information Technology or a related field
Experience with Informatica Enterprise Data Catalog (or other technical metadata tools) strongly preferred
Experience with data governance tools including technical and business metadata, data lineage, etc.
Experience woring in a regulatory, ris, and compliance environment and supporting associated projects
Experience in the financial services industry a plus
Experience with JIRA and Confluence</t>
  </si>
  <si>
    <t>Job ID 1186846
Category Data Analytics
Schedule Full-time
Description: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lins to core databases (ODS/EDW)
Produce reports for and interface with senior management and internal and external staeholders.
Gather and interpret business requirements and monitor data trends to proactively identify issues
Execute data changes and update core systems as needed
Handle multiple projects and timelines effectively and communicate riss and issues to manager regularly
Assist with training lower level Data Analysts.
Qualifications:
Responsible for analytical data needs. Handle complex data requests, reports, and predictive data modeling.
nowledge/Experience:
Bachelor‚Äôs degree related field or equivalent experience. 2+ years of statistical analysis or data analysis experience or 1+ years of related IT experience, including data warehouse, coding or ETL experience. Advanced nowledge of Microstrategy,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</si>
  <si>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Title: FY 20-85 Data Analyst II
Description:
Location: Austin, Texas
Details: Job Details (PDF)
Number Of Openings: 1 | Open Date: 05/21/2020 | Close Date:
&lt;&lt;Bac to all Postings</t>
  </si>
  <si>
    <t>Performs complex (senior-level) data analysis, data research, database management, and application development assignments for the Data Analytics (DA) section in the Center for Analytics and Decision Support (CADS) in support of the Medicaid &amp; CHIP Services (MCS) program in order to detect data trends and anomalies, optimize health outcomes, provide MCS and HHSC executive management with information necessary to mae data-informed management decisions, enhance MCS contract management, and explore potential program efficiencies.
Wor involves conducting detailed analysis of data sets, performing data needs assessment, data acquisition, cleaning and standardization, extraction, transformation and loading into database systems; designing, coding, testing, implementing and maintaining computer applications to increase efficiency through the automation of routine tass; and mentoring DA team members in the use of compiled datasets. Wors under limited supervision, with moderate latitude for the use of initiative and independent judgment.
Essential Job Functions:
Attends wor on a regular and predictable schedule in accordance with agency leave policy and performs other duties as assigned.
EJF 1: Consults and coordinates with DA, CADS and MCS staff in order to identify potential areas for increased efficiencies through the use of automation. Designs, develops, codes, tests, implements and maintains and documents computer applications to implement those efficiencies. (40%)
EJF 2: Consults and coordinates with DA, CADS and MCS staff in order to identify business needs related to Medicaid, CHIP and reference data in various HHS and other systems and transform research and reporting requirements into DA/CADS data systems. Acquires, extracts, cleans, transforms and loads needed datasets into DA/CADS database systems. Mentors DA staff in the use of data systems. (40%)
EJF 3: Prepares and reviews a variety of written, oral, and graphical deliverables containing analyses of MCS and other relevant data. (20%)
nowledge Sills Abilities:
nowledge of the process of computer application development.
nowledge of data analysis techniques.
nowledge of scientific research methods, statistical techniques, mathematics, geographical concepts and their application to data analytics.
nowledge of the various Texas Health and Human Service (HHS) programs.
nowledge of patient level health and demographic data (e.g., Census, Vital, Medicaid, and CHIP data including eligibility, enrollment, medical claims and encounters).
nowledge of the principles, practices and techniques of database design and development, database structures and theories and current database technologies.
nowledge of medical records systems or clinical coding practices.
nowledge of Internet and World Wide Web.
nowledge of computer programming principles, spreadsheet macros, and database design.
Sill in developing computer applications using high level interpreted languages such as Python.
Sill in using SAS, SPSS, SQL, R, ACCESS, Business Objects or other statistical and database management software.
Sill in using EXCEL or other spreadsheet software.
Sill in graphical, tabular and geographical presentation of data.
Sill in verbal and written communications.
Sill in database management with Oracle, SQL Server or similar large database systems.
Ability to design, develop, code, test, implement, maintain and document computer applications.
Ability to manage, manipulate, and analyze complex databases.
Ability to plan, organize, and conduct data analytic projects.
Ability to wor in a team and to communicate effectively.
Ability to develop and interpret statistical data charts, maps, and tables.
Ability to interpret and publish data analytic findings.
Ability to exercise independent judgment and show initiative.
Ability to maintain detailed and organized documentation of data analytic projects.
Ability to train staff in the use of data systems.
Registration or Licensure Requirements:
None required Initial Selection Criteria:
Four years college in social and behavioral sciences, natural sciences, or related degrees. Masters degree or higher preferred. Three years or more wor and experience with acquisition, collection, management, analyses, and dissemination of health and human services related data and/or large datasets preferred. Sills in performing ETL preferred. Demonstrated ability to build applications using scripting/programming languages such as Visual Basic, Python, and PowerShell.
Additional Information:
REQ 447595
An in-baset will be required if selected for an interview. MOS Code:
0671, 8846
HHS agencies use E-Verify. You must bring your I-9 documentation with you on your first day of wor.
I-9 Form - Clic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</si>
  <si>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Responsibilities include:
‚Ä¢ Facilitating operational error and discrepancy scenario resolution relating to service order input, database management and emergency call response
‚Ä¢ Identify data inconsistencies and conflicts in address data sets
‚Ä¢ Wor towards aggressive timelines to maximize data accuracy
‚Ä¢ Complex data analysis to initiate, define and manage database migration efforts
‚Ä¢ Fielding customer and user feedbac relative to worflow and software use
‚Ä¢ Efficiently managing external relationships with telecommunication service providers and other staeholders
‚Ä¢ Collaborating with internal staff to augment and maintain high levels of service quality and data integrity
‚Ä¢ Promoting a value adding partnership between 911DM and hosted agencies
‚Ä¢ Other duties as assigned
nowledge &amp; Sills:
‚Ä¢ Ability to understand and follow complex oral and written instructions, and perform accurate wor in a timely manner
‚Ä¢ Ability to utilize application software (e.g., Excel) to perform analyses, generate reports, sort and categorize data ‚Ä¢ Exhibit strong verbal and written communication sills.
‚Ä¢ Ability to organize, prioritize and meet deadlines
‚Ä¢ Ability to manage multiple tass and function as part of a team
‚Ä¢ Demonstrate a high degree of initiative, detail-oriented and sound judgement
‚Ä¢ Exhibit strong problem-solving sills and data input accurately at a reasonable rate of speed
‚Ä¢ Ability to wor in an office environment and adhere to company policies and procedures The position will start as a remote employee (wor from home) and will transition into an office environment.
‚Ä¢ Must live in the greater Austin area.
Must have experience in 9-1-1 service order processing</t>
  </si>
  <si>
    <t>Q2 is seeing a ‚ÄØData Migration Analystthat will join an existing data migration team that‚Äôs responsible for converting the client‚Äôs online baning data from their legacy system onto the Q2 platform. This is a technical implementation role that requires mid-sized application experience. The Data Migration Analyst will wor closely with the Platform and Project Services Implementation teams to migrate our client‚Äôs data from their legacy online baning provider to Q2‚Äôs required data format. The preferred candidate will be an exceptionally detail-oriented, energetic, self-starter who can wor independently and in a team setting. We are seeing an analytically minded individual passionate about data and one with a een eye for detail! This role is woring in one of the most visible departments at Q2 and you will have the opportunity for a lot of career growth and development.
RESPONSIBILITIES:
Construct Python framewors to convert online baning data from flat files to relational databases based on specifications provided by business analysts.
Troubleshoot and resolve client‚Äôs data migration issues of a complex nature.
Thoroughly document and trac production environment modifications.
Escalate unresolved problems to the appropriate resources.
Establish relationships with other partner teams that impact technical support including Implementation Teams, Data Center Operations, QA, and Development.
Follow internal change control processes to implement any required production modifications.
Contribute to a nowledge/FAQ database for supported software.
Perform other duties and responsibilities as assigned.
EXPERIENCE AND NOWLEDGE:
1 ‚Äì 3 years of previous experience
Experience with Python and SQL scripting
Excellent communication, analytical, and problem-solving sills required
een attention to detail while eeping an eye toward the big picture
Availability to wor occasional weeends or late night / early morning is required
Enterprise/mid-sized software delivery experience preferred
Understanding of remote tools and networing required
Ability to deal with ambiguity, tight timelines and demanding constraints
Ability to wor on multiple assignments, prioritize, and resolve issues in a timely manner within a high-pressure environment
Innate desire to find the root cause of technical issues, while balancing business needs to identify, support, and solve customer needs
nowledge of baning practices is helpful</t>
  </si>
  <si>
    <t>Q2eBaning
3.2</t>
  </si>
  <si>
    <t>We Are Hiring
Technology Specialist - Data Delivery and Governance - Full-Time,Day - 7715 Chevy Chase Bldg - Austin, TX
Why Join Ascension?
Ascension Technologies 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Ascension Information Services is one of the nation‚Äôs largest healthcare information technology services organizations. We provide Ascension and its subsidiaries low-cost, high-value IT infrastructure and software application services that: ‚Ä¢ Support rapid and effective clinical decision maing ‚Ä¢ Improve efficiency and care transitions ‚Ä¢ Foster information sharing across the continuum of care ‚Ä¢ Mae nowledge and data actionable, leading to improved patient outcomes
What You Will Do
Responsibilities:
Responsible for analyzing the datasets to contribute towards design.
The Technical Analyst must have considerable expertise in SQL, Extract Transform Load (ETL), and stored procedure creation for data transformation. Must have demonstrated success translating business and functional requirements to technical specifications
Technical Data Analyst will wor closely with the rest of the scrum team and internal business partners to identify, evaluate, design, and implement data solutions
The Technical Data Analyst will wor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nowledge of leading edge technologies to create plans for future technology use
Required Wor Experience:
Minimum number years of relevant experience: 3 Years
Strong Analytical Sills
Coding sills in SQL
Experience with RDBMS systems and/or large scale data
Demonstrated success translating business requirements to technical specifications
Abilities to capture and consolidate functional requirements into technical requirements documents and communicate documents to the team
Wor assignments involve moderately complex to complex issues where the analysis of situations or data requires an in-depth evaluation of variable factors
With limited guidance, responsible for woring on moderately complex assignments/projects
Regularly exercises independent judgment on matters of significance including maing recommendations on management
Begins to influence department‚Äôs strategy
Maes decisions on moderately complex to complex issues regarding technical approach for project components and completion of own tass/responsibilities of substantial complexity
Often operates in ambiguous situations
Identifies areas for possible improvements and proactively addresses problems within scope of responsibility
Regularly maes recommendations on new processes, tools and services that can impact multiple projects and other functions
Wor is performed without direction. Exercises considerable latitude in determining objectives and approaches to assignments
Normally receives little instruction on day-to-day wor, general instructions on new assignments. Often determines methods/approach to wor/projects and establishes own wor priorities and timelines
Wor is evaluated upon completion to ensure that results and objectives have been met
Desired Wor Experience:
Understands or has experience with Extract Transform Load (ETL), and stored procedure creation for data transformation
Experience with GCP platform development tools big query, data prep, and cloud storage desired
Understands database schemas, data flow diagrams, and data specifications
Understands source systems and the common business and technical eys
Abilities to capture, consolidate, and communicate information from Product Owner and Functional SME's into business and technical requirements documents, communicate documents to the development team
Reviews and evaluates developed data output to ensure it conforms to business and technical requirements.
Translates technical issues for product owners and business staeholders
Resolve differences between conflicting business requirements by championing the communications and vetting needs warranted for overall needs
Serve as a liaison between development, product owner, scrum master and business owner to ensure technical compatibility and satisfaction of solutions
Healthcare (clinical, ambulatory, etc.) Data Subject Matter Expertise
Analyze the existing dataset to contribute towards design
Data correlation analysis
Stored procedure creation for data transformation
Coordinating operational tass in setting up schedule file moves from source to destinations including builds of Logging, Monitoring and Alerts configurations
Assists with Quality Control and Assurance on Data Projects
Creation of views from source to destination projects
Create and Maintain Data Models (Logical and Physical)
Perform reverse engineering of physical data models and SQL Scripts to create technical specs
Develop best practices for standard naming conventions ensure consistency of data models and data storage locations
Master level technology degree preferred
Bachelor's Level degree preferred
Technology certifications preferred
What You Will Need
Education:
High school diploma/GED with 2 years of experience, or Associate's degree, or Bachelor's degree required.
Wor Experience:
3 years of experience preferred.
Equal Employment Opportunity
Ascension Technologies is an EEO/AA Employer M/F/Disability/Vet. Please clic the lin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 the E-Verify lin below for more information.
E-Verify (lin to E-verify site)</t>
  </si>
  <si>
    <t>Job Title: Junior Data Analyst
Employer: Santanna Energy Services
Department: Finance
Location: Austin, TX
Reports to: Sr. Financial Data Analyst
Effective Date: 06/01/2020
Applicants preferred to reside within the Austin metropolitan area to be considered for this position.
Applicants must complete the requested assessment in order to be considered for this position.
Authorization to wor in the U.S. is required to apply. Santanna does not sponsor applicants for wor visas.
Summary: The Jr. Data Analyst will support the corporate accounting and finance departments by maintaining and enhancing the technical systems that produce, execute, and manage financial and accounting operational processes. The analyst will wor at the juncture of business and IT, using technical sills in coding and analysis to build and maintain processes for clients in accounting and finance. These processes access, generate, transform, and transmit data that is critical to Santanna‚Äôs short and long term operations and financial health. It is therefore critical that the analyst possess outstanding technical and analytical sills, problem-solving tenacity, superior attention to detail, and the ability understand and resolve both technical and business questions with ease.
Responsibilities:
Monitor operational processes to ensure process integrity and timely response to any deviations.
Respond to requests from accounting, finance, IT and other client groups as needed for regular periodic and ad hoc data feeds.
Liaison between the financial analysis and client groups as needed to identify and resolve issues.
Respond to client requests for data analysis: review, test and execute process code and data inputs to provide answers about process results.
Respond to client requests for process enhancement: review process code and implement solutions to provide improvements as needed.
Compile and combine data from multiple sources to provide comprehensive analyses and solutions.
Create custom queries and analysis reports
Write clean, well-documented SQL code
Identify opportunities for improvement of existing processes and design and implement improved worflows.
See opportunities for efficiency improvements and implement enhancements to improve process performance.
Document processes and eep documentation updated.
Design, build and manage process monitoring and logging systems
Create and maintain operational dashboards that enable system status tracing.
Recommend actions by analyzing and interpreting data and processes and maing comparative analyses.
Protect operations by eeping financial information confidential.
Contribute to team effort by accomplishing related tass as needed.
Minimum Qualifications/Requirements:
BS degree with a technical or business major, such as computer science, math, finance, or accounting, with a demonstrated proficiency and interest in the other.
3+ years‚Äô SQL experience in business environment, or 1-2 year with demonstrated competence and desire to master the language. SQL Server and SSMS experience preferred.
1+ years‚Äô experience VBA or other programming language
Advanced nowledge of Excel, experience with macros strongly preferred
High comfort level with Microsoft Office applications
Familiar with software development cycle
Outstanding analytical sills
Excellent organizational and time management sills
Strong quantitative aptitude
Strong logical reasoning sills
Ability to thin ahead and anticipate issues before they arise
Strong language sills with excellent oral and written communication
Business acumen to be successful
Problem-solving grit and perseverance
Desire to strengthen current sills and develop new ones
Excellent interpersonal communication and problem-solving sills
Self-driven, proactive attitude with strong multi-tasing ability
Intellectual curiosity and superior attention to detail
Competencies:
Ethics - Treats people with respect; eeps commitments; Inspires the trust of others; Wors with integrity and ethically; Upholds organizational values.
Integrity - Iron clad. Does not ethically cut corners. Earns trust of co-worers. Puts organization above self-interests.
Customer Service - Manages difficult or emotional customer situations; Responds promptly to customer needs; Solicits customer feedbac to improve service; Responds to requests for service and assistance; Meets commitments.
Oral Communication - Speas clearly and persuasively in positive or negative situations; Listens and gets clarification; Responds well to questions.
Dependability - Follows instructions, responds to management direction; Taes responsibility for own actions; eeps commitments; Commits to long hours of wor when necessary to reach goals; Completes tass on time or notifies appropriate person with an alternate plan.
Analytical - Synthesizes complex or diverse information; Collects and researches data; Uses intuition and experience to complement data; Designs worflows and procedures.
Written Communication - Writes clearly and informatively; Edits wor for spelling and grammar; Varies writing style to meet needs; Presents numerical data effectively; Able to read and interpret written information.
Teamwor - Balances team and individual responsibilities; Exhibits objectivity and openness to others‚Äô views; Gives and welcomes feedbac; Contributes to building a positive team spirit; Puts success of team above own interests; Able to build morale and group commitments to goals and objectives; Supports everyone‚Äôs efforts to succeed.
Customer Focus - Monitors client satisfaction (internal or external). Establishes partner relationship with clients. Visible &amp; accessible to clients.
Professionalism - Approaches others in a tactful manner; Reacts well under pressure; Treats others with respect and consideration regardless of their status or position; Accepts responsibility for own actions; Follows through on commitments.
Physical demands and wor environment:
Occasionally required to stand
Occasionally required to wal
Continually required to sit
Continually required to utilize hand and finger dexterity
Occasionally required to bend, stoop
Continually required to tal or hear
While performing the duties of this job, the noise level in the wor environment is usually moderate
The employee must occasionally lift and /or move more than 5 pounds
Specific vision abilities required by this job include: Close vision; Distance vision; and ability to adjust focus
The above is intended to describe the general content of and requirements for the performance of this job. It is not to be construed as an exhaustive statement of duties, responsibilities or physical requirements. Nothing in this job description restricts management‚Äôs right to assign or reassign duties and responsibilities to this job at any time. Reasonable accommodations may be made to enable individuals with disabilities to perform the essential functions.
Job Type: Full-time
Schedule:
Monday to Friday
Experience:
VBA or other programming language: 1 year (Preferred)
SQL: 2 years (Preferred)
Microsoft office and Excel macros: 1 year (Preferred)
Education:
Bachelor's (Required)
Location:
Austin, TX (Required)
Wor authorization:
United States (Required)
Application Question:
What are your salary requirements?
Wor Location:
One location
Company's website:
https://santannaenergyservices.com/
Benefit Conditions:
Only full-time employees eligible
Wor Remotely:
Temporarily due to COVID-19</t>
  </si>
  <si>
    <t>Healthgrades is focused on providing trusted information that helps consumers and providers mae meaningful connections. As a Data Quality Analyst, you will be helping build the future of Healthgrades' enterprise data solutions, enabling health systems, hospitals and providers to better reach those consumers who are seeing care. In this hands on role, you will manage your own worload, while also leading a team of silled and dedicated engineers.
The Healthgrades enterprise data platform will enable health systems to create a holistic patient view, eliminate data silos, and improve patient experience. This enterprise platform will bring together once disparate data into a single platform, breaing down data silos and maing data more useful across an entire organization. The Healthgrades data platform will also serve as the underlying data management solution for powering Healthgrades CRM and other customer experience execution systems while enabling health systems to reach beyond traditional efforts to improve and manage patient experience and patient engagement.
This is an exciting opportunity to wor on word-class products, designed from scratch, and using the latest technology stacs.
What You Will Do:
Wor with Development, Test, and Product Management Teams to design and implement manual and automated validation strategies for functional, integrated end-to-end testing
Identify gaps in the quality assurance and testing processes, generate solutions, and drive iterative improvement
Review product requirements, specifications, and technical design documents
Participate in estimating, prioritizing, planning, and coordinating testing activities
Assist in designing, developing, and executing automation scripts, as well as identifying, documenting, and tracing bugs
Assist in performing regression testing when bugs are resolved
Help ensure compliance with client, agency, and company guidelines and standards
What You Will Bring:
3+ years of experience woring with large scale Enterprise Data Warehouse, Data Integration, Data Migration, and/or Data Pipeline &amp; Reporting, and upgrading projects in legacy or cloud based architecture
Well-versed in creating Test Plans, Test Reporting, and staeholder management
Strong SQL experience, with an understanding of tools such as Alteryx, Talend, Snowflae, Stitch, and Reltio
Experience developing data validation framewors from scratch and/or using data validation tools
Basic understanding of master data management and Data Pipeline &amp; Reporting concepts
Experience conducting and running data defect triage meetings with various cross-functional teams
Bonus: experience creating Test Automation scripts/framewors, Salesforce experience, and healthcare industry experience
Why Healthgrades?
At Healthgrades, we recognize that our people drive our greatest achievements. We are passionate about maintaining a fulfilling, rewarding and high-energy wor environment while setting the stage for your continued success.
Meaningful Wor empowering consumers with data to mae the right healthcare decisions for themselves and their families
Changing the Game dynamic culture with career advancement opportunities
Community Builders partners of local charity organizations, Go-Green efforts and wellness initiatives
Robust Pers generous PTO, inclusive healthcare, learning &amp; development programs, 401 contributions, tuition repayment, family planning resources &amp; more!</t>
  </si>
  <si>
    <t>TSDS Data QA Analyst (Data Analyst IV) (00010062)
Organization
: TEXAS EDUCATION AGENCY
Primary Location
: Texas-Austin
Wor Locations
:
Texas Education Agency
1701 NORTH CONGRESS AVENUE
Austin 78701
Job
: Computer and Mathematical
Employee Status
: Regular
Schedule
: Full-time Standard Hours Per Wee: 40.00
State Job Code: 0653
Salary Admin Plan: B
Grade: 24
Salary (Pay Basis)
: 4,917.00 - 6,666.67 (Monthly)
Number of Openings
: 1
Overtime Status
: Exempt
Job Posting
: Jun 30, 2020, 1:44:41 PM
Closing Date
: Ongoing
Description
MISSION: The Texas Education Agency (TEA) will improve outcomes for all public-school students in the state by providing
leadership, guidance,
and support to school systems.
POSITION OVERVIEW: This position serves as the Texas Student Data System (TSDS) Data
Quality Assurance (QA) Analyst in the Information Technology Services ‚Äì Business
Management Division of the Texas Education Agency (TEA). The TSDS Data QA Analyst
performs highly complex (senior-level) computer systems analysis and data
quality assurance tass associated with the TSDS application and its relational repositories through development and
maintenance of SAS programs and other application tools to analyze and
validate data passing through the TSDS application into final repositories as
well as conducting impact analyses of changes to each TSDS collection to modify
relational objects as necessary. This
position is responsible for analyzing, creating, and maintaining TSDS data
views and data documentation, ad hoc programming requests, and providing
customer support to the TEA data user community.
Please note that a resume and tailored cover letter are required attachments for applying
to this
position. Incomplete applications will not be considered.
Applicants who are strongly being considered for employment
must submit to a national criminal history bacground chec.
ESSENTIAL FUNCTIONS:
Develop,
maintain, and execute computer application programs to analyze and validate
data integrity for all TSDS data collections based on evolving Texas Education
Data Standards (TEDS) and TSDS data models as well as continuously improved
programming sills. Evaluate any data
anomalies and devise solutions, if necessary, then succinctly and thoroughly
convey findings to the Data Quality and Policy Manager and other Business
Management Division staff as appropriate.
Maintain
and update TSDS code reference tables based on annual changes to TEDS.
Create
data views through development and maintenance of Data Definition Language
(SQL|DDL) scripts updated annually according to revisions to TEDS and to TSDS
data models. Coordinate implementation
with Database Administration personnel.
Develop
and maintain TSDS data documentation for all collections based on annual
changes to TEDS. Provide technical
support as a high-level resource for problem resolution, including reported
data anomalies, to TEA TSDS data user community while following established
Business Management Division guidelines.
Produce
ad hoc reports and special data analyses as required by the Business
Management Division.
Qualifications
MINIMUM QUALIFICATIONS:
Education:
Graduation from an accredited four-year college or university
Experience:
At least three (3) years of experience in computer systems
analysis or design
Substitutions:
Each additional year of related experience above the required minimum may
substitute for education on a year-for-year basis
OTHER QUALIFICATIONS:
nowledge of
relational database structures and access methods.
Experience in systems
analysis and design wor.
Sill in SAS
programming language and data analysis techniques, including analyzing data
for compliance with business rules.
Ability to maintain
good woring relationships with a variety of people and groups.
Ability to
manage multiple, simultaneous tass, develop solutions, and meet deadlines in
a fast-paced environment in a positive and patient manner.
Ability to
process information logically with strong attention to detail.
Ability to
analyze technical documentation.
A desire to
self-reflect, give and receive feedbac, and continuously improve.
Ability to
express ideas clearly, both verbally and in writing.
Perform other
related duties or tass as assigned.
May need to wor
outside normal wor hours to accommodate other duties and tass assigned.
As an equal opportunity employer, we hire
without consideration to race, religion, color, national origin, sex,
disability, age or veteran status, unless an
applicant is entitled to the veteran‚Äôs preference.
Additional Military Crosswal (occupational
specialty code) information can be accessed here.
This position requires the applicant
to meet Agency standards and criteria which may include passing a
pre-employment criminal bacground chec, prior to being offered employment by
the Agency.
No phone calls or emails, please. Due to the high volume
of applications, we do not accept telephone calls and cannot reply to all
email inquiries. Only candidates selected for interview will be contacted.</t>
  </si>
  <si>
    <t>Job Description
Data Analyst Responsibilities:
Interpreting data, analyzing results using statistical techniques
Developing and implementing data analyses, data collection systems and other strategies that optimize statistical efficiency and quality
Acquiring data from primary or secondary data sources and maintaining databases
We are looing for a passionate certified Data Analyst. The successful candidate will turn data into information, information into insight and insight into business decisions.
Data Analyst Job Duties
Data analyst responsibilities include conducting full lifecycle analysis to include requirements, activities and design. Data analysts will develop analysis and reporting capabilities. They will also monitor performance and quality control plans to identify improvements.</t>
  </si>
  <si>
    <t>Title MDMMaster Data Analyst Location Austin, TX Duration Long term nowledge, Sills and Abilities Experienced in Java Programming Language SQL Database nowledge Should understand the data modeling concepts Detail oriented with excellent communication and interpersonal sills. Perform quality wor within deadlines with or without direct supervision. Wor effectively as a team contributor on all assignments. Wor independently while understanding the necessity for communicating and coordinating wor efforts with other employees. Ability to wor effectively on large, cross-functional teams. Proficiency in use of Tibco EBX (or similar master data system), Microsoft Azure DevOps. Education and Experience Bachelorrsquos Degree in computer science, computer technology, business, or related field. Three (3) years of experience in Data Management, Report Development or Business Analysis. Thans Regards Sai umar Sai umar Office 866.682.2966 Extn 220 Direct 512.687.4488 F 512.682.0400 saiumar.rvsionte.com mailtosaiumar.rvsionte.com www.vsionte.com httpwww.vsionte.com Vsion Technologies, Inc. 507 Denali Pass , Suite 602 , Cedar Par , TX 78613</t>
  </si>
  <si>
    <t>Cedar Par, TX</t>
  </si>
  <si>
    <t>NVIDIA is looing for passionate data engineers to join our Cloud Software Engineering Team in GeForce NOW. In this role, you will play a significant part in helping to craft and guide the future of Cloud Gaming!
GeForce NOW is NVIDIA's Cloud Gaming service streaming games at the highest quality to any and every user regardless of their device types and capabilities ‚Äì low-end PCs, Macs, or mobile devices. Using the most advanced GPUs and software, GeForce NOW transforms the gaming experience with always up-to-date games on always the latest hardware, a streaming experience rivaling that of a local PC, and near-instant launch ‚Äì just clic and play! For more details see https://www.nvidia.com/en-us/geforce/products/geforce-now/
As a data analyst at NVIDIA, you design, implement and maintain our cloud data systems for performance and reliability. You will be responsible for tuning and configuring our data platforms and writing sophisticated SQL queries that extract valuable statistics from millions of metrics. You will interact with other engineering teams who want to build services on your platform supporting them in the design and build phases.
What you'll be doing:
Build, design and implement scalable data solutions in SQL and NoSQL
Write sophisticated and optimized SQL Queries that span millions of data points
Craft reliable data ingestion Pipelines in Apache AirFlow for new data sources and post-processing existing data sets
Build, develop and maintain data models, reporting systems, data automation systems, dashboards and performance metrics support that support ey business decisions
Wor with multi-functional teams to prioritize wor and drive system solutions by clearly articulating business needs
Ensure that data is secure and handled responsibly with appropriate access controls and audit trails
Prepare and maintain documentation detailing configuration of deployed solutions
What we need to see:
Bachelor‚Äôs Degree in Computer Science or relevant wor experience
3+ years experience with SQL query development, preferably Postgres
2+ years of experience designing large-scale data platforms
Experience with Prometheus metrics and architecting relevant Grafana dashboards that present data in a highly understandable UI
Proficient in Python3 programming and developing AirFlow Directed Acyclic Graphs (DAGs)
Experience building cloud scale data solutions in AWS or similar provider
Experience with high throughput transactional systems
Excellent interpersonal, and written communication sills
Comfortable woring in a multifaceted, highly collaborative environment
Ways to stand out from the crowd:
Savviness with complex SQL queries and nowledge of database technologies including window functions
Show experience in building and managing metric systems, data laes and transactional systems
Experience with Python analytic libraries such as Pandas and NumPy
Experience with TimeScaleDB
Familiarity with logging solutions such as Splun and SumoLogic
Experience building SaaS/PaaS enterprise applications
Experience supporting 24/7 services
Experience with NoSQL DBs such as Cassandra and InfluxDB
A trac record of solving complex problems with elegant solutions
NVIDIA is widely considered to be one of the technology world‚Äôs most desirable employers. We have some of the most forward-thining and talented people in the world woring for us. If you're creative, self-motivated and enjoy having fun, then what are you waiting for apply today.
NVIDIA is committed to fostering a diverse wor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t>
  </si>
  <si>
    <t>Role Title: Data Analyst/Data Specialist
INDUSTRY: Federal
ROLES: Jr. Data Analyst
LOCATION: Remote Wor
DURATION: 9 months + Budgeted extension(s) per year
START DATE: Client is ready to onboard asap after government card is collected by you.
About Project:
¬∑ Support the government agency for entring Data of Applicants for eeping compliances of claims and entring the data in there system .
¬∑ This role will assist with data entry of information submitted in scanned forms into a government database.
¬∑ The wor will be done at the Deloitte office in Austin TX after the businesses are open.
Education: High school diploma minimum requirement with college degree preferred.
Required Sills:
¬∑ General use of computer sills required.
¬∑ General ability to review information and data found on a form, and type that data into a database with associated fields already established.
¬∑ Efficient in entering data and reviewing numerous applications in 40 hours per wee.
¬∑ Project demands team members to be committed to this job for a long term contract.
Desired: Experience in data entry preferred but not required.
US Citizen Required.
W2 - Only.
Day-to-day:
¬∑ First wee after onboarding- complete training will be provided by Project Managers.
¬∑ Introduction to the team of professional Data/Pension Specialts
¬∑ After training is completed- The position requires you to do complete reviewing of aaplicants data and entering the required data of government forms and claim submissions into the federal system.
¬∑ It's a day long sitting job and entering data to fed system
¬∑ If you are a fit and energetic person, passion to grow in database role with a team of professionals govt representatives.
Apply today
Regards,
Suhmani aur- Account Manager
Email: suh@arsolutionsinc.com
Team: Vishal Sinha - Recruiter
Phone: 571-200-8641 ; Email: vishal@arsolutionsinc.com
Shane Dawson - Recruiter
Phone: 571 474-1369 ; Email: shane@arsolutionsinc.com</t>
  </si>
  <si>
    <t>AR Solutions, Inc.
3.9</t>
  </si>
  <si>
    <t>Data Analyst III in Hospital Rate Analysis performs complex financial data analysis and data research assignments for Rate Analysis in support of the development of reimbursement rates, supplemental payment programs, and financial analyses; Wor involves conducting detailed analysis of data sets, including monitoring and ensuring data quality, loading data into databases from a variety of source formats, and automating data feeds to be used as input to performance dashboards and reports. Develops and delivers financial data solutions including the creation of dashboards and reports for large and complex agency programs. Wors under general supervision, with limited latitude for the use of initiative and independent judgment. Attends wor on a regular and predictable schedule in accordance with agency leave policy and performs other duties as assigned. Essential Job Functions:EJF 1. Develops data-driven reports and analysis by using nowledge of Business Objects, HCRIS, Phoenix, or other databases. Assists in the maintenance of department data either through database maintenance, or development of data tools. Utilizes data visualization tools such as Tableau to assist with decision-maing and to provide recommendations for future modifications to programs. Analyzes the data and advises ey personnel about data irregularities on an ad hoc basis.EJF 2. Compiles, queries, loads and analyzes data points using query languages such as SQL from a variety of source formats to develop complex financial analyses. Provides data integrity by identifying data gaps, errors, anomalies, inconsistencies, and redundancies in the content, structure, and relationships within data, cleans and prunes data to discard irrelevant information. Coordinates with Texas Medicaid and Healthcare Partnership, managed care organizations, providers, and federal personnel to improve data quality. Designs and advises leadership staff regarding data collection needs and concerns; provides suggestions regarding systematic changes that will improve the collection of data. Assists in development of data standards.EJF 3. Consults with reimbursement rate analysts, program staff, and vendors to understand the business requirements that drive the analysis and design of reporting solutions that facilitate the development of reimbursement rates and the calculation of supplemental payments to providers. Uses subject matter nowledge of the data systems to support Senior Rate Analysts with selection of appropriate data sets.EJF 4. Actively contributes to the continuous improvement of department processes through ongoing initiatives including: solutions to automate, building efficiencies, and maintaining consistency across multiple data sources and by evaluating existing tools and applications. May assist with preparing and conducting presentations and reports to external staeholders, worgroups, legislative staff and members. Will assist with preparing and conducting presentations and reports to Financial Services Division executive staff.EJF 5. Will assist in the development of standards, usage guidelines, and procedures for data visualization tools, as appropriate. Will train others and assist with data integrity processes, data visualization tool usage, new techniques in data processing and analytics, and best practices; provides support for data visualization tool related questions, requests, and issues. nowledge Sills Abilities:nowledge of reimbursement rate development and supplemental payment program processes.nowledge of Medicaid reimbursement methods.nowledge of hospital cost report concepts.Basic understanding of relational databases and database design.nowledge of data visualization techniques, including data model creation, calculations, and interactive dashboards.Sill in performing queries, extracting and joining data, and loading data using SQL and/or other query languages.Sill in creating mocups, prototypes, and design documents.Sill in critical thining and problem solving.Ability to translate complex financial data into user-friendly information.Ability to identify problems, evaluate alternatives, and implement effective solutions.Ability to design and assist with the implementation and use new technology and wor processes to enhance decision-maing.Ability to build, establish, and maintain effective woring relationships and coalitions. Registration or Licensure Requirements:N/A Initial Selection Criteria:Graduation from an accredited four-year college or university. Experience developing in data visualization tools such as Tableau. Experience with BusinessObjects preferred. Two or more years experience performing queries, extracting, and cleaning business or program performance data from a variety of source formats preferred. Experience in expressing reimbursement rate, technical and financial concepts and conclusions orally and in writing. Demonstrated success through past projects. Experience in Rate Analysis may be substituted for educational requirement on a year-for-year basis. Additional Information:Requisition # 455904 MOS Code:There are no direct military occupation(s) that relate to the responsibilities, and requirements for this position. All active duty, reservists, guardsmen, and veterans are encouraged to apply if they meet the qualifications for this position.HHS agencies use E-Verify. You must bring your I-9 documentation with you on your first day of wor.I-9 Form - Clic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</si>
  <si>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Professional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lins to core databases (ODS/EDW)
Produce reports for and interface with senior management and internal and external staeholders.
Gather and interpret business requirements and monitor data trends to proactively identify issues
Execute data changes and update core systems as needed
Handle multiple projects and timelines effectively and communicate riss and issues to manager regularly
Assist with training lower level Data Analysts.
Responsible for analytical data needs. Handle complex data requests, reports, and predictive data modeling.
nowledge/Experience:
Bachelors degree related field or equivalent experience. 2+ years of statistical analysis or data analysis experience or 1+ years of related IT experience, including data warehouse, coding or ETL experience. Advanced nowledge of SQL, and Microsoft Applications, including Excel and Access. nowledge and experience woring with MicroStrategy, Teradata, SSIS, TOAD and Mongo Database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</si>
  <si>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Hi All,
I hope all is well. My name is Neeraj Harsh. I am a Technical Recruiter with Avacend Inc. I thought you might be interested in the following opportunity. If you're available for an opportunity or eeping your options open, please reply to my email with your resume. Looing forward to speaing with you soon.
The following is the job description that we received from our client
Position : RM - Data Management Practitioner (8966938)
Start Date: 3/25/19
Duration: 0-12 month(s)
End Date: 3/24/20
LOCATION: AUSTIN TX 78749 Low
Description: OVERALL PURPOSE OF JOB
Understand client requirements and build ETL solution using Alteryx jobs to perform all business rules. Build solution is such way that which can absorb clients change request very easily. Find innovative ways to accomplish tass and handle multiple projects simultaneously and independently. Wors with Data &amp; appropriate teams to effectively source required data. Effectively communicate the findings to business staeholders and clients.
Responsibilities/Authorities/Main accountabilities:
Experience in Data Extraction, Transforming and Loading (ETL) between Homogenous and Heterogeneous system using SQL tools (Talend /Alteryx).
Complex Data blending with Alteryx tool Extracting data from the source system (database, files , SFDC etc ) Developing and proper testing of Alteryx worflow Extending Alteryx worflow by writing macros Automation of Alteryx worflow using scheduler Embedding reports through Alteryx Output Deploying and Sharing Apps through Gallery Exposure on development/staging/production environments.
Sills Required:
Bachelors' degree in Engineering or Science or equivalent graduates with at least 7-8 years of overall experience.
Minimum 4 years of experience developing ETL Solutions using tools lie Talend, Alteryx, SQL etc.
Strong data extraction &amp; SQL query sills, Strong understanding of database design technique and dimension modelling.
Strong understanding of Data integration.
Strong Analytical and problem solving sills Ability to design database to store huge data with proper index and ey combination to provide speedy delivery of data to clients/end users Ability and willingness to acquire nowledge about the new technologies, good analytical and interpersonal sills with ability to interact with individuals at all levels.
Hours: 8:00am to 5:00pm
Sill Required ‚Äì Talend (most preferred) , SQL
Additional Job Details:
Local Candidates only Prefer GC or US Citizens but will evaluate H1B Visa
Primary Sill SQL (Structured Query Language)
Location: AUSTIN TX 78749 Low
If you are interested, please contact us with your most updated resume at 770.702.0134 or reply via this email.
We hope to hear from you soon.
Than you again for your time and attention!
Have a wonderful day.
Than You,
Email me with your most update resume - neeraj.h@avacend.com
Neeraj Harsh
Lead Recruiter
Avacend Inc
3155 North Point Pwy Bldg. G
Suite 130, Alpharetta GA 30005
Phone: 770-702-0137
Required Sills
Required Experience
Job Location
Austin, US-TX</t>
  </si>
  <si>
    <t>About The Client
The company specializes in Digital enablement and transformation using industry-leading process mining, management and automation platforms. They help Fortune 500 companies become more process-efficient and improve their end-customer experience through the use of RPA, AI &amp; ML powered solutions. The company has been growing at an accelerated pace and is looing to add experienced fols to their core technical leadership team.
Position Summary
We are looing for a Celonis expert who will perform a hybrid role with sills in both data engineering &amp; Celonis implementation. Exposure to Supply chain function would be a plus
Role &amp; Responsibilities (Data Engineering)
Identify the best method for data collection, ensure the data quality, and wor together with the staeholders responsible for the data input to ensure we can correctly measure and trac all necessary information.
Set up and maintain data models/structures that would be the basis for analysis and wor closely with client SME‚Äôs to generate analytics reports.
Set data dictionary and maintain data governance on the created structure
Collaborate with IT system experts to ensure the IT systems are set up correctly to gather all relevant information and support the most effective data structures
Maintain and extend existing Celonis data processing pipelines
Role &amp; Responsibilities (Analyst)
Analyze data from Celonis, other dashboards and IT systems
Create engaging and interactive visualizations utilizing Celonis to locate and define new process improvement opportunities
Understand inefficiencies in manual steps and rewor tas list
Discover the root causes for specific delays and prioritize the issues that impact the delivery the most
Create actions and real-time alerts to avert late deliveries to high-value customers
Publish dashboard and reports to Management with summary of issues and suggestive improvement.
Requirements
Must be certified in Celonis
Minimum 3-8 years experience
Strong analytical sills, especially in applying technology solutions to core business problems</t>
  </si>
  <si>
    <t>Title: Data Analyst with Alteryx experience
Location: AUSTIN TX 78749
Duration: 12+ months with extension possible
Job Description:
Sills: Talend, SSIS, ETL solution using Alteryx jobs to perform all business rules
Bachelors' degree in Engineering or Science or equivalent graduates with at least 7-8 years of overall experience
5 years of experience developing BI Solutions using tools lie SSIS, Alteryx, etc.
Automation of Alteryx worflow using scheduler
Than You,
Shibu Singha
Manager - Service Delivery
Avacend, Inc.
3155 North Point Pwy Bldg. G
Suite 130, Alpharetta GA 30005
Phone: 770-702-0134
Shibu.S@avacend.com
Required Sills
Required Experience
Job Location
Austin, US-TX</t>
  </si>
  <si>
    <t>We're looing for a highly motivated, analytical mind to surface powerful insights from the data-rich Bazaarvoice networ. As a Senior Data Analyst, you'll use a combination of web analytics, statistical analysis and data mining techniques to help our clients better understand how their customers engage with consumer-generated content. The Senior Data Analyst should be able to identify and facilitate the measurement of PIs, determine whether experimental features should be launched, and measure the impact of Bazaarvoice across the networ. You should be passionate about surfacing undiscovered patterns in data and using quantitative analysis to answer complex questions. You should have a strong bacground in maing sense of large sets of data and delivering actionable insights based on your analyses.
What you will be doing:
Analyze the world's largest shopper data networ, both structured and unstructured data sets
Partner with Product &amp; Engineering teams to build data-driven Products that deliver real-time actionable insights to our clients
Publish impactful Consumer-generated Content &amp; Consumer Shopping Behavior Benchmars and Research
Study the factors underlying Consumer Shopping Behavior and drivers of purchase decisions through data mining techniques lie regression, clustering/classification, time series and text analysis
Perform experiments to test data-driven hypotheses and PI measurements to support new Product metric tracing
Develop methodology, sophisticated queries, and self-service reporting to prove the ROI of each Product/Feature
Create informative visualization that intuitively display large amounts of data and/or complex relationships
Develop actionable insights and recommendations on the measurement / tracing of PIs and the Bazaarvoice solution through both web analytics and internal big data platforms
Drive Analytics &amp; Data Science best practices across our Products and company
Who you are:
BS in Management Information Systems, Statistics, Math, Operations Research, Computer Science, or another quantitative discipline
4+ years proven wor experience in a technical analytics role woring with big data
3+ years experience and an expert in HQL, MySQL or PostgreSQL
Proficient in a scripting language (preferably Python or R)
3+ years experience in applying data mining techniques (regression, neural networ, decision tree, maret baset analysis, time series and forecasting, clustering and segmentation, text mining and principal component analysis)
1+ years experience and proficiency in advanced web analytics and A/B testing
Strong ability to communicate complex findings clearly and concisely to a non-technical audience
About Bazaarvoice
Bazaarvoice connects brands and retailers to consumers, so that every shopping experience feels personal. From search and discovery to purchase and advocacy, Bazaarvoice's solutions reach in-maret shoppers, personalize their experiences, and give them the confidence to buy. Each month in the Bazaarvoice Networ, more than a billion consumers view and share authentic content including reviews, questions and answers, and social photos across 6,000 brand and retail websites.
Bazaarvoice completed the acquisition of Influenster in August 2019 and with the 2 companies coming together we are able to create an even more attractive proposition for our clients.
Influenster is a digital destination where consumers discover products and reviews that enable them to mae well-informed purchase decisions with over 6 million members who have written over 38 million product reviews.
Founded in 2005, Bazaarvoice is headquartered in Austin, Texas with offices in North America, Europe, and Australia. For more information, visit
.
Why join Bazaarvoice?
We're committed to client success: There are over 5 brand and retail websites in the Bazaarvoice networ. Our clients represent some of the world's leading companies across a wide range of industries including retail, apparel, automotive, consumer electronics and travel.
We're leaders in consumer-generated content: Each month, more than one-half billion consumers view and share authentic consumer-generated content, such as ratings and reviews, curated photos, social posts and videos, about products in our networ. Last year, 135 reviews were submitted each day.
Our networ delivers: Networ analytics provide insights that help mareters and advertisers provide more engaging experiences that drive brand awareness, consideration, sales, and loyalty.
We're a great place to wor: We pride ourselves on our unique culture. Join a company that values passion, innovation, authenticity, generosity, respect, teamwor, and performance.
Commitment to diversity and inclusion
Bazaarvoice provides equal employment opportunities (EEO) to all team members and applicants according to their experience, talent, and qualifications for the job without regard to race, color, national origin, religion, age, disability, sex (including pregnancy, gender stereotyping, and marital status), sexual orientation, gender identity, genetic information, military/veteran status, or any other category protected by federal, state, or local law in every location in which the company has facilities. Bazaarvoice believes that diversity and an inclusive company culture are ey drivers of creativity, innovation and performance. Furthermore, a diverse worforce and the maintenance of an atmosphere that welcomes versatile perspectives will enhance our ability to fulfill our vision of creating the world's smartest networ of consumers, brands, and retailers.</t>
  </si>
  <si>
    <t>The Senior Claims Data Analyst conducts statistical research and analysis for select PRM clients and provides recommendations to client teams and clients. The Senior Claims Data Analyst also serves as a technical leader within the team and wors closely with the Provider Strategist in leveraging claims and other data assets to solve business problems and see out opportunities.What you will do:* Identifies data needs of PRM customers and determines appropriate methods for researching and collecting data* Conducts research in collaboration with the Provider Strategist and the DCD in support of customers' needs* Gather requirements for client projects and mae recommendations based on best practices* Validates quality and integrity of new and existing data sources* Reviews and documents data analysis methodology* Conducts analysis and confirms results* Documents quality assurance process and any variations in findings* Partners with Data Science and other resources to gather data and specifications* Documents and communicates findings and insights to business unit leaders and/or clients* Develops analytic pacages for recurring client business problems that are scalable and repeatable* Primary point of contact for presenting results to the client. Engages the audience by contextualizing the data in an understandable way.* Wors to mae complex, data-heavy research clear and understandable to non-technical audiences.* Reports on business unit metrics and/or ey performance indicators* Assists in the development of recommendations, communications, process improvements, etc. based on findings and insights* Serves as a subject matter expert in claims data and analysis and serves as a mentor to other analysts and other team members.* Conducts quality assurance for Data Analysts to ensure accuracy and validity of research and analysisWhat you will bring:* Bachelor's degree in Business, Analytics, or equivalent experience* 3+ years' experience analyzing claims data* Advanced with SQL coding and Excel with pivot tables and formulas* Experience with BI tools such as Tableau* 5+ years' experience in data analytics* Ability to develop and apply data modeling methodologies and assess and address data quality concerns* Ability to translate data findings into actionable recommendations and process improvements* Ability to coach and advise co-worers on analytics best practices* Ability to set priorities and manage time to complete tass and meet deadlinesAt Healthgrades, we recognize that our people drive our greatest achievements. We are passionate about maintaining a fulfilling, rewarding and energetic wor environment while setting the stage for continued success.* Meaningful Wor - Connecting millions with their healthcare providers* Changing the Game - evolving culture with career advancement opportunities* Community Builders - partnering with local charity and wellness initiatives* Robust Pers - generous PTO, 401 contributions, tuition assistance, entertainment discounts and more!</t>
  </si>
  <si>
    <t>ASSOCIATE SALESFORCE.COM DATA STEWARD &amp; ANALYSTData Stewardship is responsible for the integrity of the SalesForce.com (SFDC) database for the primary use of the global Cloud Protection &amp; Licensing (CP&amp;L) Sales Teams. The SFDC database is the primary Sales CRM application to manage Leads, Accounts, Contacts Opportunities and Quotes for Forecasting. This information provides Sales Management with the ability to forecast, and manage company deals through multiple calendar periods.Secondarily, the daily, weely, monthly, quarterly and annual management of this database will provide for automation of integrated applications (Oracle, ServiceNow, CRM, GTO HUB, Entitlement Applications WPS, Licensors, Cipher Portal) and synchronized data (Asset Management, Maintenance &amp; Subscription Renewal generation, and Cipher Partner Portal). Data Steward Ownership of this vital information is the entry point and front line for all company deals.Thirdly, the management of data is utilized by our Mareting department for its efforts in providing content, promoting product solutions to prospects, customers and our partners.A wee in the life of an Associate SalesForce.com Data Steward &amp; Analyst* You will manage the SFDC Support inbox and delegate requests.* You will manage daily, weely, monthly and quarterly data processes.* You will provide excellent customer service in a timely manner.* You will wor in SFDC database to maintain and improve data.* You will maintain any new updates with all processes that require support input. .* You will participate in the full application life cycle of SFDC testing, deployment and customer support.* You will be supporting 800 and growing users and 20 office worldwide.* You manage manual and mass data editing, updating and generation.* You will be the troubleshoot user, and inter-department requests for data-related corrections, updates and analytic tools (dashboard and reports)..* You will manage data-related projects; liaise with other internal departments to resolve data discrepancies.* You will update database field information supporting the global team of Sales, Mareting, Finance, Customer Service and Management users.* You will wor on cipher tech partner clean up - review operationalizing the tech partners, improve onboarding and adding logo process. Wor to mae sure tech partners are putting Thales on their web page and advertising our relationship.nowledge, Sills and Experience:* To succeed at this job, you must be: Fluent with SalesForce.com Classic, and beginner to intermediate understanding of SalesForce.com Lightening. Preferable beginner to basic understanding of Oracle data (how to view data and pull reports). Duties will include, but are not limited to: Understanding and intuitive in data standardization, and basic User Role/Profile/Sharing customizations within SFDC. Ability to independently review, research, and analyze data* You must be fluent in English.* We would lie someone to join our team who is passion for data, information, and improving available information. Professional with a methodological approach to tass, you must be able to effectively prioritize and organize your worload to support the team accordingly, contributing towards the highest standards of service we provide for our internal customers.* You must have a Bachelor's Degree Computer Science, Business Administration or equivalent experience can be substituted for degree.* We are looing for someone with 3 years experience of woring in a busy support and administration environment, ideally in sales administration. 1 year experience with DemandTools experience. Strong IT sills and good woring nowledge of Microsoft Office.* Travel: Occasional 25% or lessEmployees are required to perform the duties of this position, or any Gemalto position, in compliance with all company policies, procedures, practices, and processes, whether written or verbal, which Gemalto, in its sole discretion, may change periodically, including, but not limited to, those implemented to ensure product, physical plant, information systems and technology security, along withal federal, state and local regulations and public policies. Protect Gemalto assets from unauthorized access, disclosure, modification, destruction or interference. React and help resolve security events or security riss reported by employees. Ensure responsibility is assigned to the individual for actions taen.Gemalto, a Thales Company, is an Equal Opportunity and Affirmative Action employer. It is our policy to provide equal employment opportunity for all employees and applicants without regard to race, color, age, religion, sex national origin, marital status, physical or mental disability, sexual orientation, veteran's status, or other protected group status. We support and apply this policy through a program of affirmative action. This includes special efforts to employ and advance within our organization, qualified members of protected groups. Applicants may request reasonable accommodation to participate in the hiring process, please direct your inquiries to the Human Resources Department at careers.america@gemalto.com</t>
  </si>
  <si>
    <t>Company LawnStarter
Location Austin, TX
Job Type Permanent
Description
LawnStarter is the nation's leading on-demand platform for lawn care, providing over 120 US marets with an easy, Uber-lie lawn care experience. We've recently raised a substantial round of growth equity to become the digital one-stop-shop for all outdoor home services.
LawnStarter is looing for an incredibly talented lead data analyst who can help surface powerful insights from the data rich LawnStarter platform. [.]
Query data to conduct analysis of business and model metrics, build tools and queries for others to use, and establish controls around data quality. [.]
Communicate effectively...
Today from:</t>
  </si>
  <si>
    <t>Company Description
We were founded in 2010. Our principal business is design and distribution of outstanding children's toys. Toy division's mission is to build capability and confidence in children. We have, depending on how you count, 5 employees. We do a lot more than sell toys and we have big dreams to build an amazing company that everyone can be proud to be part of. We have been profitable since 2013 (letting you now our financial stability in this covid era).
Job description
Inventory Forecasting
- Spreadsheet creation and analysis
- Payments
- Managing booeeper
- Accounting (experience not required)
- Negotiation for discounts with vendors
- Data and math analysis of sections of our business
- Cash forecasting
Pay
- Negotiable
Traits needed
- You must be excellent on a computer
- You must have spreadsheet sills. If you don't love spreadsheets, this ain't the job for you
- You have to be good at problem solving
- You need to be able to do math well
Location
- You can wor from home, but periodically you will be ased to travel to either Austin, TX or our warehouse in Canton, TX. You should live in Texas or nearby to mae that easy.
How to Apply
- Apply online with Indeed only. Don't contact me any other way.
Include a short cover letter and tell me why you would be good at this job and why you are applying.
Company Culture
Save Money
Get Better Every Day
No Bullshit
Meritocracy
Other info
The CEO is an ENTJ (I'm ind of impatient and I have HIGH standards)
- Our business loos lie it's a simple toy business, but there's a lot more going on under the hood. We sell digital products as well and we've got some very big dreams that we want you to be part of : ) Don't sleep on us if you're ambitious.
- There is a chance that you'll do wor for my second company called Edison
Job Type: Full-time
Benefits:
Health Insurance
Paid Time Off
Schedule:
Monday to Friday
Wor Location:
Fully Remote
This Company Describes Its Culture as:
Detail-oriented -- quality and precision-focused
Outcome-oriented -- results-focused with strong performance culture
Stable -- traditional, stable, strong processes
Team-oriented -- cooperative and collaborative
Company's website:
www.viahart.com
Company's Faceboo page:
https://www.faceboo.com/viahart
Benefit Conditions:
Waiting period may apply
Only full-time employees eligible
Wor Remotely:
No</t>
  </si>
  <si>
    <t>About usAt Cloudflare, we have our eyes set on an ambitious goal: to help build a better Internet. Today, Cloudflare runs one of the world's largest distributed networs that powers more than 10 trillion requests per month, which is nearly 10 percent of all Internet requests worldwide. Cloudflare protects and accelerates any Internet application online without adding hardware, installing software, or changing a line of code.Our customers range from Fortune 500 companies and nonprofits to small businesses and budding entrepreneurs. We are woring to create a faster, more secure, and more reliable experience for anyone online and given the scale at which we operate, our mission is big. Our team is hard at wor shaping the future of the Internet by solving some of its toughest challenges.We realize people do not fit into neat boxes. We are looing for curious and empathetic individuals who are committed to developing themselves and learning new sills, and we are ready to help you do that. We cannot complete our mission without building a diverse and inclusive team. We hire the best people based on an evaluation of their potential and support them throughout their time at Cloudflare. Come join us!About the departmentCloudflare is looing to build and grow our data analytics/business intelligence team that will be responsible for building a large-scale enterprise modern data lae and EDW that combines massive petabyte scale traffic logs with data from various business systems supporting product, mareting, customer support, sales, finance etc. and enabling easier consumption of that data using tools to drive standard reporting, adhoc/exploratory analytics and advanced insights using data science models.About the roleAs part of this initiative, we are looing for a strong data analyst to come join Cloudflare and help us drive analytic insights and best practices at scale from the ground up. Success in this role comes from marrying a strong data bacground with acute product and business acumen to deliver highly strategic and compelling insights that accelerate our business growth and influence our product decisions within Cloudflare.What we loo for: Data analysis, Business Analysis, Storytelling, Strong Business &amp; Product Acumen, Cross-functional Collaboration, Creative Problem Solving, AgileWhat you'll do* Partner and align with business leaders, staeholders, product managers and internal teams to understand the requirements and technical specifications and address complex business questions in a globally distributed environment.* Understand data landscape i.e tooling, tech stac, source systems etc. and wor closely with the data Engineering team to improve the data collection and quality.* Understand business/product strategy and high-level roadmap and align analysis efforts to enable them with data insights and help achieve their strategic goals.* Strong audience focused presentation and storytelling sills focused on ey taeaways and recommendations in a crisp and concise manner.* Ability to define and spot macro and micro levels trends with statistical significance on a regular basis and understand ey drivers driving those trends.Examples of desirable sills, nowledge and experience* Bachelor's or Master's Degree in Computer Science or Engineering or related experience required.* 7+ years of data analyst experience with 3+ years of proven industry experience in a large scale environment (PBs scale, globally distributed teams).* Proven experience coaching and mentoring early talent to mid-level data analysts* Proven results oriented analysis that helped support positive change in the business strategy* 2+ years experience with a fast-growing SaaS business based company is preferred.* Strong experience in SQL, Tableau (or similar), BigQuery (or any other Big data/Cloud equivalent). Experience with Python and/or R is a plus* Capable of woring closely with business including but not limited to, Engineering, Sales, Mareting and Product teams to ensure data initiatives are aligned with business needs and is of high quality.What Maes Cloudflare Special?We're not just a highly ambitious, large-scale technology company. We're a highly ambitious, large-scale technology company with a soul. Fundamental to our mission to help build a better Internet is protecting the free and open Internet.Project Galileo: We equip politically and artistically important organizations and journalists with powerful tools to defend themselves against attacs that would otherwise censor their wor, technology already used by Cloudflare's enterprise customers--at no cost.Athenian Project: We created Athenian Project to ensure that state and local governments have the highest level of protection and reliability for free, so that their constituents have access to election information and voter registration.Path Forward Partnership: Since 2016, we have partnered with Path Forward, a nonprofit organization, to create 16-wee positions for mid-career professionals who want to get bac to the worplace after taing time off to care for a child, parent, or loved one.1.1.1.1: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policy and ensure that no user data is sold to advertisers or used to target consumers.Sound lie something you'd lie to be a part of? We'd love to hear from you!Cloudflare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</si>
  <si>
    <t xml:space="preserve">35-42 </t>
  </si>
  <si>
    <t>Macquarie Par, Australia</t>
  </si>
  <si>
    <t>We Are Hiring
Technology Specialist- Data Delivery and Governance - Full-Time,Day - 7715 Chevy Chase Bldg - Austin, TX
Remote position***
Why Join Ascension?
Ascension Technologiesleverages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Ascension Information Services is one of the nation's largest healthcare information technology services organizations. We provide Ascension and its subsidiaries low-cost, high-value IT infrastructure and software application services that:
Support rapid and effective clinical decision maing
Improve efficiency and care transitions
Foster information sharing across the continuum of care
Mae nowledge and data actionable, leading to improved patient outcomes
What You Will Do
Responsibilities:
Responsible for analyzing the datasets to contribute towards design.
The Technical Analyst must have considerable expertise in SQL, Extract Transform Load (ETL), and stored procedure creation for data transformation.
Must have demonstrated success translating business and functional requirements to technical specifications.
Technical Data Analyst will wor closely with the rest of the scrum team and internal business partners to identify, evaluate, design, and implement data solutions.
The Technical Data Analyst will wor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nowledge of leading edge technologies to create plans for future technology use.
Bachelor's Level degree preferred
Technology certifications preferred
Responsibilities:
Responsible for analyzing the datasets to contribute towards design.
The Technical Analystmust have considerable expertise in SQL, Extract Transform Load (ETL), and stored procedure creation for data transformation. Must have demonstrated success translating business and functional requirements to technical specifications
Technical Data Analyst will wor closely with the rest of the scrum team and internal business partners to identify, evaluate, design, and implement data solutions
The Technical Data Analyst will wor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nowledge of leading edge technologies to create plans for future technology use
Required Wor Experience:
Minimum number years of relevant experience:3 Years
Strong Analytical Sills
Coding sills in SQL
Experience with RDBMS systems and/or large scale data
Demonstrated success translating business requirements to technical specifications
Abilities to capture and consolidate functional requirements into technical requirements documents and communicate documents to the team
Wor assignments involve moderately complex to complex issues where the analysis of situations or data requires an in-depth evaluation of variable factors
With limited guidance, responsible for woring on moderately complex assignments/projects
Regularly exercises independent judgment on matters of significance including maing recommendations on management
Begins to influence department's strategy
Maes decisions on moderately complex to complex issues regarding technical approach for project components and completion of own tass/responsibilities of substantial complexity
Often operates in ambiguous situations
Identifies areas for possible improvements and proactively addresses problems within scope of responsibility
Regularly maes recommendations on new processes, tools and services that can impact multiple projects and other functions
Wor is performed without direction. Exercises considerable latitude in determining objectives and approaches to assignments
Normally receives little instruction on day-to-day wor, general instructions on new assignments. Often determines methods/approach to wor/projects and establishes own wor priorities and timelines
Wor is evaluated upon completion to ensure that results and objectives have been met
Desired Wor Experience:
Understands or has experience with Extract Transform Load (ETL), and stored procedure creation for data transformation
Experience with GCP platform development tools big query, data prep, and cloud storage desired
Understands database schemas, data flow diagrams, and data specifications
Understands source systems and the common business and technical eys
Abilities to capture, consolidate, and communicate information from Product Owner and Functional SME's into business and technical requirements documents, communicate documents to the development team
Reviews and evaluates developed data output to ensure it conforms to business and technical requirements.
Translates technical issues for product owners and business staeholders
Resolve differences between conflicting business requirements by championing the communications and vetting needs warranted for overall needs
Serve as a liaison between development, product owner, scrum master and business owner to ensure technical compatibility and satisfaction of solutions
Healthcare (clinical, ambulatory, etc.) Data Subject Matter Expertise
Analyze the existing dataset to contribute towards design
Data correlation analysis
Stored procedure creation for data transformation
Coordinating operational tass in setting up schedule file moves from source to destinations including builds of Logging, Monitoring and Alerts configurations
Assists with Quality Control and Assurance on Data Projects
Creation of views from source to destination projects
Create and Maintain Data Models (Logical and Physical)
Perform reverse engineering of physical data models and SQL Scripts to create technical specs
Develop best practices for standard naming conventions ensure consistency of data models and data storage locations
Master level technology degree preferred
Bachelor's Level degree preferred
Technology certifications preferred
What You Will Need
Education:
High school diploma/GED with 2 years of experience, or Associate's degree, or Bachelor's degree required.
Wor Experience:
3 years of experience preferred.
Equal Employment Opportunity
Ascension Technologiesis an EEO/AA Employer M/F/Disability/Vet. Please clic the lin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 the E-Verify lin below for more information.
E -Verify (lin to E-verify site)</t>
  </si>
  <si>
    <t>Job Description
Sign In|New User
Position Information
TxDOT's Strategic Planning Division is looing for a Strategic Data Analysis III based in Austin, TX. We have a diverse worforce of over 12,000 employees statewide. If you want to build an exciting career, let‚Äôs tal!
At TxDOT we value employee wor-life-balance. In eeping with our commitment to this value our employees benefit from a wide array of programs and activities that include telewor, flexed and compressed wor schedules, wellness leave incentive, in-house wellness center, career development programs, tuition assistance, and various other benefits. For a complete list of our total compensation pacage please visit our website at Total Compensation
Wor Location: 125 E. 11th Street, Austin TX 78701
Travel Required: Up to 25%
Job Details
Salary Plan/Grade:
B-24
Job ID
116429
Job Title
Strategic Data Analyst III - Strategic Planning Divsion
Description:
Location
59004.00 ‚Äì 96720.00 yearly
AUSTIN
Full/Part Time
Full-Time
Regular/Temporary
Regular
Overnight Travel
Up to 25% of the time
Military Occup Specialty Code
State Classification Code: 0653
State Classification Title: Data Analyst iV
Occupational Category: Planning, Research &amp; Statistics
TxDOT is committed to hiring veterans. To assist in determining whether your military experience may pertain to the minimum requirements for this position, Military Occupational Specialty (MOS) codes from each branch of the U.S. Armed Forces have been assigned to each state classification code/title where applicable. The MOS codes are grouped by occupational category.
To view the MOS codes please clic on lin below and clic on the appropriate occupational category.
http://www.hr.sao.state.tx.us/Compensation/JobDescriptions.aspx
General Description
TxDOT‚Äôs Strategic Planning Division is looing for a well-organized, self-motivated, data enthusiast to join its performance management team. We champion strategic planning and business process improvement for the department. A ey focus of this role will be helping transform data into actionable insights using data visualization software, such as Tableau. Strong candidates will be driven, and passionate about using data to improve public sector performance. Wor requires contact with executives, governmental officials, and private entities. May serve as lead worer. Employees at this level perform wor independently on assignments: however, all unusual issues are referred to the supervisor.
Duties
The essential duties for this job include:
Performs analytical wor in a team or tas force setting to identify and solve a variety of problems and to clarify management objectives and options.
Prepares data visualizations and/or reports that effectively convey performance, and signal areas for further interrogation.
Uses established modeling and evaluation processes (creates new ones and/or improves current where applicable) to determine the effectiveness of current activities and identify potential problem areas.
Prepares management reports defining and evaluating problems and recommending solutions, and similar products for executive level and external audiences.
Analyzes information to conceptualize and define operational issues.
Performs other job responsibilities as assigned.
Competencies
The required competencies for this job include:
Statistical compilation practices and techniques, data presentation techniques, and reporting procedures
Operations research/management science analysis methodologies
Analyzing issues, facts and available information to develop logical solutions; researching inconsistencies of facts or data; drawing correct inferences from information and maing recommendations that support business decisions
Utilizing applicable software such as Tableu, Microsoft Access, or Microsoft Excel
Evaluating and translating large amounts of data
Presenting, explaining, and exploring research findings and other information in meetings with the public, executives, elected officials, and other external audiences
Communicating complex ideas and information clearly, concisely and effectively
Shows integrity and ethical behavior; respects confidentiality, business ethics and organizational standards
Exercises logic and reasoning to define problems, establish facts, and draw valid conclusions
maintains composure when handling problems, stressful situations, continuous change or unexpected developments
Collaborates and cooperates with others and builds effective woring relationships with internal and external members to accomplish organizational goals
Education
This job requires the following:
Bachelor's Degree in a related discipline
Wor Experience
This job requires the following:
4 years in strategic planning, financial analysis, data management, operations research, management science, program management, or related experience (Experience can be satisfied by fulltime or prorated part-time equivalent)
Substitution
Related graduate level education may be substituted for experience on a year per year basis.
Conditions of Employment
Conditions for this Position: Standards of Employment
Remars
You must complete the online State of Texas application to include wor experience, education and all information necessary. Your online application and additional information on your resume, if provided, will be reviewed to determine if you meet minimum requirements for the position.
Applicant Information
The Texas Department of Transportation is an Equal Opportunity/Affirmative Action Employer, and does not tolerate discrimination in the worplace.
Applicant Information
Job postings expire at 11:59 PM Central Standard Time.</t>
  </si>
  <si>
    <t>Ishpi Information Technologies, Inc. (DBA ISHPI) is passionate about providing our customers with technical solutions that satisfy their business needs. Through collaborative interactions with customers, team members, subject matter experts (SMEs), technical leaders, and partners we design practical solutions that solve real problems for major government and business organizations. As a member of our group, you will wor with a team of technologists focused on delivering innovative business solutions using emerging technologies through proven successful methods.
Responsible for the development, maintenance and support of an enterprise data warehouse system and corresponding data marts
Reviews data loaded into the data warehouse for accuracy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
Associate degree in Computer Science, Information Systems, Engineering, or other Scientific/Technical discipline and 3 years of related wor experience
Previous experience woring in a data warehouse environment, which includes data design, database architecture, metadata, and repository creation
Must meet IAT-I requirements as specified in DoD 8570.01-M (A+, Networ +, etc.)
Active Secret clearance
‚ÄúIshpi Information Technologies, Inc. is an Equal Opportunity and Affirmative Action Employer. All qualified applicants will receive consideration for employment without regard to race, color, religion, sex, pregnancy, sexual orientation, gender identity, national origin, age, disability, or status as a protected veteran.‚Äù</t>
  </si>
  <si>
    <t>JOB SUMMARYThis new role will be a ey contributor to advancing our Enterprise Data Warehouse (EDW) initiative. This individual will wor directly with both our internal EDW team and Data Warehouse Architect, and our Business Analytics Team to analyze, document, and understand both the Technical and Business needs and how the data sources can best be leveraged by our BI/EDW solution. This individual will have demonstrated experience in troubleshooting problems, product improvement, and effective communication with both IT and business partners. Personality and team focus are critical to success at UFCU.With limited supervision the candidate must help support and build our EDW and BI requirements. This candidate must be proactive in delivering detailed business and technical use cases/requirements, understandings of data models, governance, and virtualization, implementing best-practices, testing and troubleshooting data integrity. This role is also responsible for proactively providing project tass and status updates. This role may provide guidance to junior team members. This role is an on-site role.ESSENTIAL DUTIES AND RESPONSIBILITIESRelative Weight(in %; all functions' total should = 100%)Essential Function Description70%EDW Data Analyst* Understanding of EDW data models, mappings, complex transformations.* Creates and champions processes/methodology for capturing and maintaining EDW metadata and artifacts* Analysis, understanding, and documentation of internal and external source system data, including the quality and meaning of the data* Partner with both IT and business partners to define and deliver data from our source systems into impactful business reporting* Help provide integrity checs on data used to aid with quality* Assists with data warehouse development and enhancements. Provides design support for the development of business intelligence solutions* Writes reports, adds new fields, creates Business Objects filters, measures and objects; and creates dashboards to improve current data warehouse* Provides data analysis and recommendations for the correction, enhancement and/or development of ad-hoc and canned end-user reports* Develops and manages ongoing process improvements to the reporting worflow focusing on automation, accuracy, and timeliness of information30%DW Operations Support* Demonstrate service excellence with an emphasis on ownership of issues and drive for results* Complete incident and service request tass in a timely manner in order to meet service level agreements* Troubleshoot and resolve complex issues.* Conduct root cause analysis as needed and tae action to prevent future occurrences of incidentsN/A* Perform other duties as assigned* Adhere to all company policies, procedures and business ethics codes* Complete required regulatory training as assigned* Maintain strict adherence and compliance to all laws, rules, regulations, policies, procedures and internal controls specific to your role,including but not limited to Ban Secrecy Act, Anti-Money Laundering, USA Patriot Act, OFAC and Fair Lending regulations.QUALIFICATIONSEducation* Associate or bachelor degreeExperience* 3-5 years as a business intelligence analyst, data analyst, business analyst or similar role* Experience creating visualizations and dashboards using PowerBI, Tableau* Strong expertise with Excel, SQL, and Python, other lie scripting/reporting tools* Demonstrated ability to wor cross-organizationally to gather business requirements, trac and measure against goals, objectives or PIs* Demonstrated ability to interpret data to understand business impact and derive business insights* Good understanding of SQL Database and data warehouse design principles (e.g. facts, dimensions)* Demonstrated understanding of EDW Data Modeling framewors* Demonstrated ability and understanding of T-SQLPreferred Sills* nowledge of basic programming concepts and systems implementation* Familiarity with Microsoft Visual Studio, SQL Server Reporting Services, and Team Foundation Server/Azure DevOps highly desirable* Demonstrated experience/proficiency in data analysis* Hands-on experience with Quality Assurance Documentation and report buildersSpecialized nowledge, Licenses, Certifications, etc.* Demonstrated nowledge of IT technologies - server, networ and storage* Superb analytical &amp; troubleshooting sills* Highly collaborative/Team Player* Excellent customer service and communication sills* High level of organization and prioritization* Define and develop complex systems* Must be able to pass a financial and criminal bacground checPHYSICAL DEMANDSThe physical demands described here are representative of those that must be met by an employee in order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 or hear.* Specific vision abilities required by this job include close vision, distance vision, peripheral vision and ability to adjust focus.* The employee is frequently required to stand and wal.* Employee will mae extensive use of the telephone requiring the ability to effectively and accurately explain complex information.WOR ENVIRONMENTThe wor environment characteristics described here are representative of those an employee encounters while performing the essential functions of this job. Reasonable accommodations may be made to enable individuals with disabilities to perform the essential functions.* This position may involve periodic stressful conditions.* May occasionally require an adjusted wor schedule, overtime, and evening/weeend hours.* May occasionally move from one wor location/branch to another.* Public contact position, requiring appropriate professional appearance.* Frequent computer use at a worstation up to two hours at a time.* The noise level in the wor environment is usually moderate.CRITICAL JOB COMPETENCIESUFCU Core Competencies. In addition to fulfilling the position's Essential Duties and Responsibilities, an individual must demonstrate UFCU's Core Competencies:* Leading &amp; Developing Self* Organizational ImpactNothing in this job description restricts management from changing any or all parts of the job description at any time.#INDUFCU</t>
  </si>
  <si>
    <t>Conducts or participates in meetings with owners of ey system components to fully understand current data and systems environments
Collaborates with Scrum team to analyze requirements to inform the design of data attributes needed for solution
Defines requirements for and supports data migration activities from existing systems, including source data analysis and documenting source-to-target mappings
Analyzes direct and indirect data impacts, such as data use in downstream and legacy systems
Wors with technical and business representatives to determine strategies for handling identified data anomalies
Regularly evaluates databases to proactively identify opportunities to improve and optimize database and/or system performance as solution development evolves
Supports creation and maintenance of test data for all pre-production environments
Assists with testing scenarios and validating test results
Builds strong trusting relationships with the client staeholders and/or client project team
Wors on-site at Austin-based client locations
1-3+ years of experience in a similar role
Experience with SQL and transactional data modeling
Bachelor's degree
US Citizen or GC holder
Public Sector (State and Local Government) consulting experience is preferred
Experience with relational and dimensional database structures, theories, principles, and practices is a plus
Sense Corp powers insight-driven organizations.
We turn data into actionable insights and transform organizations for the digital era.
Our people, culture, and how we engage with our clients are differentiators. Brilliant, Creative, Human, and Fun exemplify who we are. We are regularly recognized as a Best Place to Wor by Austin, Houston, Dallas, and St. Louis Business Journals. With operations in Austin, Atlanta, Columbus, Dallas, Houston, San Antonio, and St. Louis we serve mid-maret to Fortune 50 companies.
The Sense Corp Compass
We may be the only management consulting firm in the country where being brilliant isn't enough to land you a job. Sense Corp people must be brilliant, creative, human, and fun all at once. In other words, we hire terrific, well-rounded people. It's one reason clients love woring with us. And it's why we enjoy woring with each other. We may not sound lie typical consultants but that's O. We don't thin lie them either.
Visit us at www.sensecorp.com.</t>
  </si>
  <si>
    <t>Job Number: R0084389 Data Analyst, Lead
ey Role:
Serve as a Data Analyst to develop and influence long-term BI strategy, analytics, tools roadmap, and self-service reporting capabilities and drive the implementation end-to-end. Create and deliver metrics, reporting platforms and analytical models critical for tracing and managing the business, including build reports, dashboards, and other data representation models from scratch. Turn business requirements into technical requirements, find and understand the correct data sources for a given analysis, learn from and share nowledge and expertise with your teammates to grow the BI's total impact to the organization. Document your code, framewor standards, and team processes and drive insights through rigorous analytics on business performance and cohesive presentation of the data and recommendations. Create dashboards with PIs for a variety of staeholders. Drive organizational change through a period of high growth and build the systems and infrastructure to support that growth. Basic Qualifications:
-8+ years of experience in an enterprise environment with commercial software development or business intelligence
-Experience with using Power BI and SQL
-Experience with technical leadership
-Ability to focus on MVP and shipping software while remaining cognizant of the long-term costs of technical debt
-Ability to obtain a security clearance
-HS diploma or GED required Additional Qualifications:
-Experience in woring with healthcare data
-Experience with leading a successful team of at least 5
-Experience with CRM, including MS Dynamics or SalesForce
-Experience with data movement and management in the cloud using a combination of Azure or AWS features
-Ability to display high emotional intelligence
-Possession of excellent oral and written communication sills Clearance:
Applicants selected will be subject to a security investigation and may need to meet eligibility requirements for access to classified information. We're an EOE that empowers our people-no matter their race, color, religion, sex, gender identity, sexual orientation, national origin, disability, veteran status, or other protected characteristic-to fearlessly drive change. #LI-AH1</t>
  </si>
  <si>
    <t>Job Title: System/Data Analyst
Location: Austin, TX
Duration: 12 Months with extension
Job Description:
The Systems Analyst (Data Standards Analyst) position at the Client will wor on the Student Data System project which supports the mission of the agency of improving outcomes for Texas students.
Responsibilities include advanced and highly complex (senior level) computer systems analysis wor.
The core responsibilities for this position includes analysis on current Ed-Fi data standards to determine how to best incorporate into the Client Education Data Standards.
Ed-Fi to mapping analysis and documentation will be other core responsibilities for this position.
Wor involves coordinating the planning and analysis of user requirements, procedures, and problems related to the submission of data to the client Student Data System.
Additional responsibilities for this position include but are not limited to the publication of the Client Education Data Standards and data governance processes.
Wors under minimal supervision with considerable latitude for the use of initiative and independent judgment.
This position serves the agency mission by providing guidance and support to school systems for state-mandated data collections.
Required Qualification:
Graduation from an accredited college with a bachelor's degree in Business or Public Administration, Computer Science, Communications or a related field.
Required Experience:
Experience with Ed-Fi methodology, Education Domain or Texas Education Data Standards
Required Sills:
Technical data analysis
Development of technical data mapping documents
System Analysis and Design
Software Development Life Cycle (SDLC)
User interviews and analysis
Strong writing and communication sills
Business Process Development
Strong organization and facilitation sills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worforce solutions. With a firm grip on the entire spectrum of staffing solutions, we have placed more than 500,000 silled resources and delivered 15 million+ man-hours.
‚Äú22nd Century Technologies is an Equal Opportunity Employer" and ‚ÄúUS Citizens &amp; all other parties authorized to wor in the US are encouraged to apply."</t>
  </si>
  <si>
    <t>Sills/Experience
Experience reviewing, analyzing, and evaluating business systems and user and staeholder needs
Experience serving as a Business Analyst with projects that have successfully implemented information technology solutions.
Experience facilitating and documenting business process mapping and business process re-engineering.
Experience documenting detailed requirements for information technology solutions especially business intelligence systems.
Experience interfacing with multiple program areas or organizations that are geographically dispersed and that have varying business needs.
Assisting organizations with creating and implementing data governance processes and plans.
Experience with master data management, data quality assessments and data quality improvement.
Facilitating discussions across groups, identifying, defining, and communicating MDM and Data Governance success factors to technical teams, and staeholders
Strong Communication sills, both written and verbal.
Strong Sills interfacing with agency management, IT management, project sponsors as well as technical teams.
Strong Understanding of database technologies, data integration technologies and data modeling.
Strong Experience presenting to program and IT management, project sponsors, and executive leadership.
Preferred:
Sills/Experience
Experience woring as a data steward or enterprise data steward.
Job Type: Contract
Pay: 60.00 - 70.00 per hour
Schedule:
Monday to Friday
Experience:
MDM: 4 years (Required)
Data Governance: 8 years (Preferred)
Contract Length:
1 year
More than 1 year
Wor Remotely:
No</t>
  </si>
  <si>
    <t>You‚Ä¶
As a Data Warehouse Analyst you will be responsible for data design, database architecture, metadata and repository creation in a data warehouse environment.
Us‚Ä¶
We were founded as a fresh alternative in the Government Consulting Community and are dedicated to the belief that results are a product of analytical thining, agile design principles and that solutions are built in collaboration with, not for, our customers. This mantra drives us to succeed and act as true partners in advancing our client‚Äôs missions.
Program Mission‚Ä¶
The project you will be woring on is an existing cloud-based information technology infrastructure to host mission systems, applications, services, and data. While the current environment exists as an enterprise enabling platform, the end state of the environment is to enable Army leaders at every echelon to mae fully informed, data driven decisions, based on authoritative and/or production data sources. Our approach is to transform legacy applications to be cloud native and reside on a Platform as a Service (PaaS). Additionally, modernize current applications by breaing them down into loosely coupled micro-services, and leveraging a continuous integration / continuous delivery pipeline to enable an agile DevOps Strategy.
What we'd lie to see...
Reviews data loaded into the data warehouse for accuracy.
Responsible for the development, maintenance and support of an enterprise data warehouse system and corresponding data marts.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
Current IAT I Certification (A+ CE, Networ+, CCNA, SSCP).
Desired Sills:
Wors with considerable freedom to mae decisions on the techniques and approaches to be used.
Prepares recommendations for system improvement for management and user consideration.
Years of Experience: 3 years of experience or more
Education: Associates Degree in Computer Science, Information Systems, or other closely related discipline
Clearance: Active Secret Security Clearance Required</t>
  </si>
  <si>
    <t>Position Purpose: Responsible for analytic data needs of the business unit. Handle complex data projects and acts as a lead for other Data Analysts.-Provide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Qualifications: Education/Experience: Bachelor‚Äôs degree in related field or equivalent experience. 4+ years of statistical analysis or data analysis experience. Healthcare experience preferred. Advanced nowledge of Enterprise Reporting and Analysis tools, SQL, and Microsoft Office applications, including Excel and Access. Experience managing projects or heavy involvement in project implementation. HEDIS: Bachelor‚Äôs degree related field or equivalent experience. 4+ years of statistical analysis or data analysis experience or 2-4 years of HEDIS data analysis experience including measurement and rates impacted. Advanced nowledge of Business Intelligence Tools, SQL, and Microsoft Applications, including Excel and Access. BUSINESS ANALYTICS:: Bachelor‚Äôs degree in related field or equivalent experience. 4+ years of statistical analysis or 2+ years of related IT experience, including data warehouse, coding or ETL experience. Healthcare experience preferred. Advanced nowledge of Enterprise Reporting and Analysis tools, SQL, and Microsoft Office applications, including Excel and Access. Experience managing projects or heavy involvement in project implementation. Encounters experience preferred. Data Governance: Bachelor‚Äôs degree in related field or equivalent experience. 4+ years of data analysis or 2+ years of related IT experience, including data warehouse. Healthcare experience preferred. Advanced nowledge of, Microsoft Office applications, including Excel and Access. Experience managing projects or heavy involvement in project implementation. HRIS Bachelor‚Äôs degree in related field or equivalent experience. 4+ years of related IT experience and/or data analysis experience, including 2+ years‚Äô experience with HRMS such as PeopleSoft, SAP or Worday. Healthcare experience preferred. Advanced nowledge of Enterprise Reporting and Analysis tools, SQL, and Microsoft Office applications, including Excel and Access. Strong understanding of HRMS database design, structure, functions and processes, and experience with databases tools. Supports HR systems as functional administrator evaluating new release functionality to include testing and implementation of new functionality. Experience managing projects or heavy involvement in project implementation.</t>
  </si>
  <si>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Qualifications:
Education/Experience:
Bachelor's degree in related field or equivalent experience. 4+ years of statistical analysis or 2+ years of related IT experience, including data warehouse, coding or ETL experience. Healthcare experience preferred. Advanced nowledge of Enterprise Reporting and Analysis tools, SQL, and Microsoft Office applications, including Excel and Access. Experience managing projects or heavy involvement in project implementation. Encounters experience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</si>
  <si>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Under the guidance of the Director of Analytics and Reporting, the Senior Strategy Data Analyst will wor on strategic planning, demographic, operational, performance measurement, research, evaluation, and other reporting to improve the health of our community by caring for those who need it most. This position wors with Central Health Enterprise partners to coordinate responses to data requests. These requests may include, but are not limited to regulatory reporting requirements, research and data analysis to support partner alignment, business development, program development, and program evaluation and performance measurement. Wor will include, but will not be limited to, preparing data for analysis, automating data staging as appropriate; creating data visualizations and maps; analyzing data outputs to compose written reports that respond to data requests; creating program evaluation plans and writing program evaluation reports; and presenting data analysis and findings to leadership and external staeholders.
Essential Duties (at least 5 that are non-negotiable duties and are absolutely pertinent to successfully completing the job without accommodations):
‚Ä¢ Prepares data from multiple and various large datasets for analysis, automating data prep when possible
‚Ä¢ Creates data visualizations using available applications (e.g. Tableau, MS Excel, ArcGIS)
‚Ä¢ Analyzes trends, determines accuracy and relevancy of data information and present solutions and alternatives to issues when needed
‚Ä¢ Applies inductive reasoning to combine separate pieces of information, or specific answers to problems
‚Ä¢ Leverages literature (e.g. journal articles, white papers, etc.) and other publicly available data resources related to data requests to inform analysis when appropriate
‚Ä¢ Prepares accurate and meaningful reports that describe and interpret findings of analyses for upper management decision maing
‚Ä¢ Presents data analysis and findings to leadership and external staeholders
‚Ä¢ Creates population density and other data driven maps using ArcGIS that may stand alone or be included in analyses
‚Ä¢ Creates program evaluation plans and conducts program evaluations with a final deliverable that includes a written report of evaluation findings and presentation of said findings to staeholders
‚Ä¢ Protects the confidentiality of patient records, information, and activities that involve patient health information
‚Ä¢ Supports other quantitative and qualitative data-related activities as needed
‚Ä¢ Performs other duties as assigned
nowledge/Sills/Abilities:
‚Ä¢ Strong attention to detail and accuracy
‚Ä¢ Strong problem solving and critical thining sills with effective follow through, analyzing information and evaluating results to choose the best solution to answer questions and solve problems
‚Ä¢ Interest in learning mapping software or woring with data within the health care sector if not already proficient in this area
‚Ä¢ Ability to program in SQL preferably in an SMSS and/or PostgreSQL environment
‚Ä¢ Ability to perform advanced functions in MS Excel version 2016 and later; functions include but are not limited to vLooup, statistical functions, macro creation, pivot tables and chart creation, etc.
‚Ä¢ Aptitude to wor with visual applications such as Tableau and ArcGIS
‚Ä¢ Aptitude to wor with statistical software or programming languages such as SAS, R, and/ or Python
‚Ä¢ Ability to:
o Handle detail and constantly change between competing priorities
o Conduct research into software solutions and products as required
o Follow data confidentiality and security procedures
o Produce quality wor under tight deadlines with strong attention to detail and accuracy
o Manage and prioritize multiple projects with varying deadlines
o Efficiently shift bac and forth between two or more activities or sources of information
o Accurately connect data from various sources
o Function and mae progress in an ambiguous atmosphere
MINIMUM EDUCATION:
‚Ä¢ Bachelor‚Äôs Degree
PREFERRED EDUCATION:
‚Ä¢ Master‚Äôs Degree in mathematics, statistics, computer engineering epidemiology or data analytics field preferred
MINIMUM EXPERIENCE:
‚Ä¢ Three (3) years‚Äô data experience
PREFERRED EXPERIENCE:
‚Ä¢ Two (2) years health care industry experience</t>
  </si>
  <si>
    <t>Job Description
We are currently sourcing for a BI Data Analyst/Specialist to wor at Client in Westlae, TX.
Senior Business Analyst, Data and Analytics
This is an opportunity to provide your insights and enable Worplace Investments to mae the data-driven decisions required to meet their strategic objectives.
Req Notes:
WI in particular supporting Communication Consultants, Sales &amp; Product Analyst, Campaign Analyst, etc (not our normal groups). Manager is wanting someone with good visualization sills, nows their way around data, can query data (SQL) and do reporting (Excel, Tableau). They use SQL, Sequel, Visualization, Tableau must have and lie to have Alteryx.
The Expertise Were Looing For
Bachelors or equivalent with 5+ years of experience
In depth nowledge in a variety of analytics techniques including: profiling, data mining, modeling, statistical analysis and campaign measurement
Experience woring with data environments and strong nowledge in querying language and/or querying applications (SQL, Alteryx, BRIO)
Strong in MS Office Pacage usage sill especially MS Excel. Very strong spreadsheet and relational database sills
The Purpose of Your Role
The Senior Business Analyst will report to the Vice President of Business Intelligence and will be responsible for the filling the growing demand for business intelligence across WI.
The Sills You Bring:
You have a passion for leveraging data to drive better business decision-maing through statistical, econometric modeling, and technological techniques
You have a deep understanding of analytical techniques and how they can be applied to address particular problem characteristics
You have a strong analytical and problem-solving sills, particularly in the areas of strategy development, business analysis, riss and opportunity assessment
You have a woring nowledge of analytic technologies (e.g. Alteryx, SAS, SQL, R, Python, BRIO, Tableau, Adobe Analytics, etc.)
You now how to acquire data from multiple sources/environments and transform it so it can be used for analytics
You have the ability to thin on your feet and respond effectively when priorities change.
The Value You Deliver
Developing and delivering analytical data and insights to solve business problems
You enable Worplace Solutions to mae objective, informed decisions
You provide opportunities for innovation through analytics capabilities and implementation of new technologies</t>
  </si>
  <si>
    <t>West Lae Hills, TX</t>
  </si>
  <si>
    <t>Under the supervision of the Regulatory Services Data Analytics (RSDA) Director or designee, the Data Analyst IV performs highly complex (journey-level) data collection, reporting and analysis to monitor, evaluate and increase efficiencies for Foster Care Litigation (FCL) activities and initiatives for Child Care Licensing (CCL), within the Health and Human Services Commission (HHSC).The Data Analyst wors with the program areas to explore different aspects of a system (people, policy, and processes) to determine why particular areas are performing well or have opportunities for improvement.The position acts as a liaison between RSDA and staeholders. The Data Analyst crafts concise, comprehensive technical and non-technical reports to present and interpret data, identify alternatives, to mae recommendations for process improvement, and to develop solutions to monitor and implement data quality.The Data Analyst will provide guidance to colleagues and is a contributor in a complex and crucial data analytic environment. This position has moderate latitude for use of initiative and independent judgment. Essential Job Functions:Data Analysis and Visualization: Wor involves conducting detailed analysis of data sets, including monitoring and ensuring data quality, to be used as input for performance dashboards and reports. Compiles, queries, and loads data points using SQL and other query languages, into databases, from a variety of source formats, to support complex analyses. Cleans and prepares data, as necessary, to produce data required for data visualization software products and develops dashboards as a result. 35%Reporting: Assists in the development and implementation of effective analytic techniques and review methodologies for evaluating and monitoring activities and initiatives related to CCL Foster Care Litigation. Prepares comprehensive standard and ad-hoc reports, including court-ordered reports and other reports for internal and external audiences. Extracts multiple report products. Develops report moc-ups and drafts for discussion and approval. Ensures accuracy of data included in reports. 30%Coordination: Customer Service Focused. Utilizes strong communication sills to explain CCL business processes and to negotiate for information and resources needed to ensure successful Foster Care Litigation initiatives. Act as a liaison to other areas to ensure resources are aligned with CCL Foster Care Litigation and CADS department priorities. Coordinates with Program subject matter experts to ensure accuracy of reporting tools, worflows and reporting procedures. 10%Data Quality/Integrity: Establishes and updates data quality metrics, recommending and implementing improvements to data quality associated with processes. Ensures data integrity by identifying data gaps, errors, anomalies, inconsistencies, and redundancies in the content, structure, and relationships within data; coordinates with staeholders to improve data quality. 10%Identifies and Implements Improvements: Provides suggestions regarding systematic changes that will improve the collection of data and align data infrastructure with business needs. Provides routine updates on the status of projects and initiatives. 10%Infrastructure Support: Consults and provides requirements for the development and implementation of databases, data collection systems, data analytics and other strategies to optimize statistical efficiency and quality. Assists in the evaluation of RSDA analytic activities to ensure Program reporting requirements are met. 5%nowledge Sills Abilities:nowledge of data analysis techniques and best practices.nowledge of, or strong aptitude to learn, CCL and Foster Care Litigation data.nowledge of data quality and integrity processes.nowledge of the principles, practices and techniques of database and application design, development and structure.Sill in complex analytic wor, identifying trends, concerns, recommending opportunities for improvement as well as areas of excellence.Sill in using SAS and other query languages.Sill in using Extract, Transform and Load tools.nowledge of and experience with reporting and visualization tools.Sill in communicating to both technical and non-technical audiences.Ability to wor on a team, and to be flexible and creative with data demands.Ability to plan, organize and conduct data analytic projects.Ability to develop and interpret data charts, maps, and tables.Ability to interpret and publish data analytic findings.Ability to exercise independent judgment and show initiative.Ability to maintain detailed and organized documentation of data analytic projects. Registration or Licensure Requirements:N/AInitial Selection Criteria:Graduation from an accredited 4-year college or university with major coursewor in a social science, business analytics, statistics or related field. Master's Degree preferred. At least four years of wor and deep experience with data analytics, data science, data compilation and/or reporting wor. Experience with Health and Human Services data, is preferred. Experience and education may be substituted for one another. Additional Information:A successful candidate must desire to dedicate their sills, talents and abilities to serve and protect the most vulnerable Texans. This position requires the selected candidate to be excited to be a part of a team of highly-silled, capable and motivated individuals. The Analyst must be able to engage with a variety of people across the agency, to build strong relationships and to find creative solutions.Applicants may be required to complete a written exercise to demonstrate nowledge, sills and abilities.This position will promote and demonstrate appropriate respect for cultural diversity among coworers and all wor-related contacts.This position will wor in accordance with agency leave policy, and perform other duties as assigned and required to maintain unit operations.You must bring your I-9 documentation with you on your first day of wor.In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interviewMOS Code:Military occupation(s) that relate to the initial selection criteria and registration or licensure requirements for this position may include: 35M, ITS, 781X, 6049, 8850, 2RX1, 65W. For more information see the Texas State Auditor's Military Crosswal at http://www.hr.sao.state.tx.us/Compensation/JobDescriptions.aspx.HHS agencies use E-Verify. You must bring your I-9 documentation with you on your first day of wor.I-9 Form - Clic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</si>
  <si>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We Are Hiring
Clinical Data Management - Technical Analyst
Virtual Position
Why Join Ascension?
Ascensionleverages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What You Will Do
As an Associate with Ascension you will wor with assigned customers to define business requirements and translate them through system design and solution development.
Responsibilities:
Designs, directs and performs data analyses to resolve complex business issues including technical and economic feasibility of proposed system solutions.
Uses data analysis and technical sills to help architect comprehensive models that integrate with other systems and data consumers.
Wors toward troubleshooting and streamlining data validation efforts in complex database migrations.
Wors on projects with broad implications requiring systems integration of multiple technical platforms.
Wors closely with other teams of internal and external customers and vendors, understanding critical touchpoints and implications.
Manages expectations and ensures prompt and complete customer service.
Produces project plans, RFP's, and RFI's.
Leads design sessions by presenting logical statements of business problems and designs.
Customizes presentations to the interests of the audience.
What You Will Need:
Desired Wor Experience:
3-5years of experience preferred.
3+ Years of SQL required.
Experience in Healthcare Technology/Terminology required.
Previous experience with other languages such as Python preferred.
Previous experience with multiple RDBMS, Oracle,SQL Server preferred.
Previous experience with Google Cloud Platform preferred.
What You Will Need
Education:
High school diploma/GED with 2 years of experience, or Associate's degree, or Bachelor's degree required
Wor Experience:
3 years of experience preferred.
Equal Employment Opportunity
Ascension Technologiesis an EEO/AA Employer M/F/Disability/Vet. Please clic the lin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 the E-Verify lin below for more information.
E -Verify (lin to E-verify site)</t>
  </si>
  <si>
    <t>Splun Data Analyst</t>
  </si>
  <si>
    <t>We are currently looing for Splun Administrator Splun Analyst for our direct client in Austin TX Splun Administrator Interview- Video Directory Servicersquos Splun provides datalog query, analysis and visualization services to system administrators, application developers and Information Security. The Splun administrator will manage a large scale infrastructure with multiple sites, clustered index servers and search header clusters. The Splun administrator shall wor with consumers to help them mae maximum usage of collected data for troubleshooting, analysis and machine learning. The Splun admin will wor on Multiple-site Splun Enterprise instance maintenance Data onboarding projects using various Splun input methods and sources, including HEC, UF, Inputs, scripts against Servers, 8s, cell phones, private cloud, Azure and AWS Compose advanced search query, field extraction and dashboards for consumers Basic Qualifications Rich experience on data analysis sills using Splun Experience creating dashboards and reports. Strong nowledge managing Splun Enterprise infra Splun architect certification desirable Thans Ashu BayOne Solutions aadhiariatbayonesolutionsdotcom</t>
  </si>
  <si>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Bachelor‚Äôs degree in related field or equivalent experience. 4 years of statistical analysis or 2 years of related IT experience, including data warehouse, coding or ETL experience. Healthcare experience preferred. Advanced nowledge of Enterprise Reporting and Analysis tools, SQL, and Microsoft Office applications, including Excel and Access. Experience managing projects or heavy involvement in project implementation. Encounters experience preferred. Experience
writing and editing complex code in SQL. Demonstrated nowledge of SSIS, SSRS
strongly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</si>
  <si>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2x76bcYuVz</t>
  </si>
  <si>
    <t>We offer a competitive compensation and benefits pacage including medical, dental, vision, 401(), flexible spending, and flexible wor hours so you can have a wor/life balance! For more information about these benefits and more visit: http://www.twdb.texas.gov/jobs/benefits.asp
*Only candidates who apply via email to (HR ‚Äúat‚Äù TWDB.texas.gov) with an official State of Texas Application or through the WorInTexas.com website will be considered for this position. View this position and apply at https://bit.ly/2YT6oii
Job Description Summary
Performs moderately complex (journey-level) data analysis and data research. Wor involves the development, conducting detailed analysis of and extensive research, providing results, monitoring and implementing data quality, and preparing maps and summary of regional and state flood planning data sets and their associated computer applications. Assists with the development, implementation and monitoring of specialized projects pertaining to regional and state flood planning. Wor may involve training staff. Wors under general supervision, with limited latitude for the use of initiative and independent judgment. Reports to the Team Lead of the Flood Data Department.
Essential Job Functions
¬∑ Assists with the development, documentation, and maintenance of regional and state flood planning data sets and their associated computer applications.
¬∑ Evaluates research and analysis on complex issues, legislation, and departmental policies related to flood planning data.
¬∑ Develops and reviews procedures for implementation, administration, and evaluation of short-range and long- range plans of the Flood Data Department and measures progress.
¬∑ Monitors performance measures for the Flood Data Department.
¬∑ Prepares complex data reports and other technical documents.
¬∑ Leads and participates in technical development and training meetings with internal staff and external customers.
¬∑ Reviews and evaluates regional flood planning data for contractual compliance.
¬∑ Provides direction, coordination, and support necessary to respond to requests from the legislature, the Board, and other ey staeholders, or internal agency staff.
¬∑ Processes and summarizes state flood planning data in response to data requests from the legislature, the Board, and other ey staeholders, or internal agency staff.
¬∑ Assists in the preparation of the State Flood Plan, including, for example, processing, analyzing, and undertaing quality control measures of the state flood planning data used in development of the plan.
¬∑ Plans and assigns wor of Flood Data Department staff and provides oversight of quality control reviews of the departments assigned tass and wor outputs.
¬∑ Coordinates closely with other agency areas including TNRIS.
¬∑ Maintains confidential and sensitive information.
¬∑ Ensures individual and team files (electronic and hard versions) are appropriately maintained and timely disposed of in accordance with the agency‚Äôs records retention procedures and schedule.
¬∑ Maintains required certifications and licenses and meets the continuing education needs and requirements of the position to include, attending mandatory training courses.
¬∑ May be required to operate a state or personal vehicle for business purposes.
¬∑ Performs other duties as assigned.
Minimum Qualifications
¬∑ Graduation from an accredited four-year college or university with major coursewor in Planning, Resource and Environmental Studies, Geographic Information Systems, Data Science, Computer Science, Computer Engineering, Business Analytics, or a related field.
¬∑ Five years of wor experience in Planning, Resource and Environmental Studies, Geographic Information Systems, Computer Science, Computer Engineering or related field.
¬∑ Previous experience with geographic information system (Arc/GIS) and spatial analysis.
¬∑ Relevant education and experience can be substituted on a year-for-year basis.
Preferred Qualifications
¬∑ Three years of wor experience with relational databases, including geodatabases, querying tools, import and exporting, and report development.
¬∑ Experience using the ESRI suite of GIS software.
¬∑ Experience using Python and related scripting.
¬∑ Woring nowledge of Model Builder.
¬∑ Previous experience querying data using Microsoft SQL Server Management Studio.
¬∑ Previous experience with flood planning in Texas and/or flood planning-related data.
¬∑ GISP, CFM or other relevant certifications.
nowledge, Sills, and Abilities (SAs)
¬∑ nowledge of local, state, and federal laws and regulations relevant to the Flood Planning Division; and of the principles and practices of public administration.
¬∑ nowledge of research techniques.
¬∑ nowledge of relational database management systems.
¬∑ nowledge of flood planning in Texas.
¬∑ nowledge of data visualization
¬∑ nowledge of program management processes and techniques.
¬∑ Sills in using Microsoft Office programs such as Word, Excel, and Access.
¬∑ Sills in use of internet, email, word processing, spreadsheet, presentation, and database software.
¬∑ Sills with data entry and administration of the online state water planning database.
¬∑ Sills in querying data using SQL Server, or by using SQL.
¬∑ Sills in building data related reports using software such as Microsoft Access, Crystal Reports or Microsoft SQL Server Reporting Services.
¬∑ Sills in preparing reports.
¬∑ Sills in providing good customer service, both internally and externally.
¬∑ Advanced sills in woring with GIS.
¬∑ Sills in data visualization and display.
¬∑ Ability to maintain accuracy and attention to detail.
¬∑ Ability to conduct searches and evaluations of large amounts of data in a timely fashion.
¬∑ Ability to adhere to wor schedules, follow procedures with respect to leave and submit accurate timesheets by prescribed deadlines.
¬∑ Ability to mae mature, objective decisions and identify areas of potential problems.
¬∑ Ability to perform effectively and willingly when changes occur in scope and nature of the wor and wor environment.
¬∑ Ability to perform routine and non-routine wor assignments accurately and on-time with little or no supervision.
¬∑ Ability to perform assigned duties and improve wor habits and/or output.
¬∑ Ability to complete assigned wor, on time, neatly and with infrequent errors.
¬∑ Ability to interpret policies, procedures, and regulations.
¬∑ Ability to provide prompt, courteous and accurate assistance and clear and concise communication to internal and external staeholders both verbally and in writing.
¬∑ Ability to wor and cooperate with others in a team environment.
¬∑ Ability to manage multiple tass.
¬∑ Ability to stand/sit/move with no physical limitations or aids to perform activities such as retrieve/replace files in a large file system for boxes up to 30 lbs.
¬∑ Ability and willingness to travel 10% of the time, primarily within the State of Texas.
¬∑ Ability to operate a vehicle (state or personal) for state business and maintain a driver‚Äôs license and driving record that complies with state and agency requirements.
¬∑ Ability to wor days that may exceed 8 hours, including early mornings, nights, and weeends.
¬∑ Ability to train others.
Please see complete job description at http://www.twdb.texas.gov/jobs/index.asp
Job Type: Full-time
Pay: 4,301.17 - 5,670.58 per month
Benefits:
401()
Dental Insurance
Disability Insurance
Employee Assistance Program
Employee Discount
Flexible Schedule
Flexible Spending Account
Health Insurance
Life Insurance
Paid Time Off
Parental Leave
Professional Development Assistance
Retirement Plan
Tuition Reimbursement
Vision Insurance
Schedule:
Monday to Friday
Company's website:
www.twdb.texas.gov
Benefit Conditions:
Waiting period may apply
Wor Remotely:
Temporarily due to COVID-19</t>
  </si>
  <si>
    <t>About the Position: This position serves as a Operations Research Analyst (Data Scientist) in Army Futures Command (AFC), Data and Decision Sciences Directorate, located in Austin, Texas. AFC exists to modernize the way the Army does business by creating a space of endless possibilities to explore, develop, and test new methods, organizations, and technologies. Visit us on www.armyfuturescommand.com and join the team leading the Army into the future!FOREIGN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http://www.ed.gov/about/offices/list/ous/international/usnei/us/edlite-visitus-forrecog.htmlThis is an open continuous announcement.
The first cut-off date is 04/30/2020. After this date additional referral lists will be created every 30 days or as vacancies are available.
Final application disposition will be completed once all positions have been filled or the announcement reaches the end of the open period stated in the announcement.
Who May Apply: US Citizens
In order to qualify, you must meet the education and/or requirements described below. Experience refers to paid and unpaid experience, including volunteer wor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Basic Requirement for Operations Research Analyst (Data Scientist):
Degree: Bachelor's degree (or higher degree) in operations research; or a degree with at least 24 semester hours in a combination of operations research, mathematics, probability, statistics, mathematical logic, science, or subject-matter courses requiring substantial competence in college-level mathematics or statistics. At least 3 of the 24 semester hours must have been in calculus.
In addition to meeting the basic requirement above, to qualify for this position you must also meet the qualification requirements listed below:
GS-9
Specialized Experience: One year of specialized experience which includes applying basic mathematical and statistics to perform routine, scientific or technical tass or projects involving data collection. This definition of specialized experience is typical of wor performed at the second lower grade/level position in the federal service (GS-07).
OR
Education: Master's or equivalent graduate degree or 2 full years of progressively higher level graduate education leading to such a degree in a field which demonstrates the nowledge, sills, and abilities necessary to do the wor of the position, such as: computer science, operations research, operations management, mathematics, physics, or engineering.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first year (total graduate semester hours minus 18) by 18. Add the two percentages.
GS-11
Specialized Experience: One year of specialized experience which includes applying and adapting analytical, mathematical or statistical techniques to resolve problems or generate ideas for new programs, policy, or approaches to address. This definition of specialized experience is typical of wor performed at the second lower grade/level position in the federal service (GS-09).
OR
Education: Ph.D. or equivalent doctoral degree or 3 full years of progressively higher level graduate education leading to such a degree in a field which demonstrates the nowledge, sills, and abilities necessary to do the wor of the position, such as: computer science, operations research, operations management, mathematics, physics, or engineering.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second year (total graduate semester hours minus 36) by 18. Add the two percentages.
GS-12
Specialized Experience: One year of specialized experience which includes experience interpreting policy and regulation to provide advisory; develop changes to plans and/or data collection methodology and provide recommendations for improvements to meet program objectives. This definition of specialized experience is typical of wor performed at the next lower grade/level position in the federal service (GS-11).
Some federal jobs allow you to substitute your education for the required experience in order to qualify. For this job, at the GS-12 grade level, you must meet the qualification requirement using experience alone--no substitution of education for experience is permitted.
GS-13
Specialized Experience: One year of specialized experience which includes identifying, developing, and integrating information through various data collection/analysis procedures or technologies; and performing programming using data science software with a focus on open-source languages (e.g. R, Python, Scala, Julia). This definition of specialized experience is typical of wor performed at the next lower grade/level position in the federal service (GS-12).
Some federal jobs allow you to substitute your education for the required experience in order to qualify. For this job, at the GS-13 grade level, you must meet the qualification requirement using experience alone--no substitution of education for experience is permitted.
You will be evaluated on the basis of your level of competency in the following areas:
Problem Solving
Research and Data Analysis
Technical Competence
Written Communication</t>
  </si>
  <si>
    <t>Lots of people tal about "maing the world a better place," but we actually do it every day. Inside the world's biggest companies, behind the scenes, there are people maing positive change. We surround them with ideas and supportive peers so they can achieve their mission -- and this directly improves the lives of their millions of customers, their employees, and their communities.
We are hiring a Data Industry Analyst for the Data Board (board.org/data) -- the community for the people leading data strategy and data science at large corporations. This means you'll need broad-ranging subject matter expertise on how this function is run at large enterprises. We're also looing for experience that shows you can lead sophisticated group discussions around these topics.
You'll lead a group of senior-level executives as they struggle with the challenges of being a change agent in a critical role. You'll facilitate high-level, peer-to-peer conversations through email discussions, conference calls, and in-person meetings (when it's safe).
This is a fascinating, career-maing role. You will become the star analyst and face of the industry. You'll build connections with the most important leaders at the biggest companies.
You'll love this job if:
You want to wor on cutting-edge business issues with senior leaders at great companies. Extra credit for experience with VP+ leaders at Fortune 1000 companies.
You are looing for an intellectually challenging, ideas-based job where you get to learn and dig deep into fascinating real-world problems, strategies, and current events.
You have leadership/facilitator sills and can bring people together for complex discussions. You can stand in front of a group and guide them in high-level interactions toward bigger ideas and outcomes.
You have great people sills and love building relationships with the people you serve.
You must have the ability to develop deep subject matter expertise in the community topic. This position requires proven ability to master complex business topics in cutting-edge fields. We hire people with a trac record of intellectual curiosity, academic excellence, and genuine interest in the future of business. You'll be responsible for developing and maintaining our nowledge base of information related to the field. You'll need to develop and maintain:
nowledge of the maret, industry landscape, major providers, emerging trends, and top issues.
Understanding of the management practices, business applications, opportunities, and challenges facing executives leading this function in large enterprises.
Subject matter expertise in data strategy and data management issues such as data governance, data warehouse, data integration, data-driven culture, and machine learning.
If you aren't already an expert in this topic, show us how you've mastered similarly complex topics in the past.
What we do
Be at the heart of the future of business innovation -- and wor with the change agents who are maing business better.
We build communities for the people doing meaningful wor at really big companies.
Do you want to mae an impact? You'll see the wor you do driving large-scale meaningful change in real time (sometimes within hours), because we've found a point of leverage where a little positive change is multiplied by the incredible size and resources of our member companies.
Currently we run SocialMedia.org and Board.org, and we're launching new communities for equality, innovation, and other game-changing topics. Study those sites to see how our communities wor. Our entire business model is explained in detail at gaspedal.com.
People do well in this job with a variety of issues-driven bacgrounds, including journalism, politics, trade associations, membership organizations, public relations, and consultants/analysts/strategists. We're looing for any experience that combines big ideas with leadership, facilitation, and communication sills -- roles where you can bring people together around an idea or a story.
The pers are good, too:
Family-friendly and lifestyle-friendly hours, with minimal travel.
Generous benefits including 10 wees PTO/sic, health insurance, and 401.
Private office, great worspace, nice tech and software, and more.
You're on a team doing meaningful wor that matters.
Chec out all the benefits and our worspace at gaspedal.com/woring-here.
How to get this job
Submit an application at gaspedal.com. We want to see a great cover letter, resume, and anything else that shows us how you write, thin, and wor. Show us what you've done and how you can do it for us. If you're not sure this is the right position for you, please do apply anyway. We'll help you figure out where you fit on the team.
Location
This is a full-time, in-the-office position at our Austin ranch (chec it out at gaspedal.com/life/ranch). We are temporarily remote, but will be definitely returning to the office. No relocation assistance is provided, and we don't hire telecommuters.
Powered by JazzHR</t>
  </si>
  <si>
    <t>PLEASE READ BEFORE APPLYING:
ONSITE WOR ONLY: This is not a remote/wor-from-home position except during COVID restrictions, which is currently in place and all employees wor remotely for their safety. If hired you must wor onsite in our Round Roc, TX office.
NO SPONSORSHIP: We are not offering sponsorship at this time (for those requiring government sponsorship for employment); please do not apply if you require sponsorship in order for wor eligibility.
MUST BE AUTHORIZED TO WOR IN USA: Only candidates currently authorized to wor in the United States will be considered for this position; employment will not be offered or considered for candidates that have not yet received official confirmation of wor authorization at time of applying.
----------------------------------------------------------------------------------------------------------------
We are a software company committed to providing innovative and comprehensive technologies allowing customers to operate more effectively and efficiently. Our solutions provide significant time savings and automate vital business processes. We have enjoyed strong and consistent growth for the past decade. As the premier industry leader in our domain, we have thousands of customers spanning across the United States.
Qualified employees will be expected to:
Advanced nowledge &amp; experience using T-SQL data-relationships, database concepts, design &amp; diagrams
Support software developers with database operations including the development and the creation of stored procedures
Learn relevant business processes and understand the data flow, criticality and dependencies
Maintain documentation in an internal wii
Troubleshoot data issues
Write, test and deploy MS SQL Queries and Stored Procedures
Respond to requests for data from internal users in a timely fashion
Very strong attention to detail; very particular and careful with handling of customer data, queries &amp; changes to that data
Understand databases and be able to troubleshoot common issues
nowledge of data integration, SQL programming, stored procedures and triggers
Education/Experience:
At least some higher education in computer science or related degree
Familiar with Git
Benefits:
Ownership opportunities
Health insurance
Medical FSA accounts (flexible spending account)
Limited vision program discounts
Paid personal time, sic time, vacation, and company-recognized holidays
Flexible schedule opportunities
Unlimited snacs
Incredible wor environment and team (feels lie family!)
Job Type: Full-time
Pay: 55,000.00 - 70,000.00 per year
Schedule:
Monday to Friday
Language:
English (Preferred)
Wor authorization:
United States (Preferred)
Application Question:
Will you now or in the future require visa sponsorship for employment at Smartwebs?
Wor Remotely:
Temporarily due to COVID-19</t>
  </si>
  <si>
    <t>Round Roc, TX</t>
  </si>
  <si>
    <t>We are hiring an Industry Analyst for the Data Board (board.org/data) -- the community for the people leading data strategy and data science at large corporations. This means you'll need broad-ranging subject matter expertise on how this function is run at large enterprises. We're also looing for experience that shows you can lead sophisticated group discussions around these topics.
This is a fascinating, career-maing role. You will become the star analyst and face of the industry. You'll build connections with the most important leaders at the biggest companies.
You'll lead a group of senior-level executives as they struggle with the challenges of being a change agent in a critical role. You'll facilitate high-level, peer-to-peer conversations through email discussions, conference calls, and in-person meetings (when it's safe).
You'll love this job if:
You want to wor on cutting-edge business issues with senior leaders at great companies. Extra credit for experience with VP+ leaders at Fortune 1000 companies.
You are looing for an intellectually challenging, ideas-based job where you get to learn and dig deep into fascinating real-world problems, strategies, and current events.
You have leadership/facilitator sills and can bring people together for complex discussions. You can stand in front of a group and guide them in high-level interactions toward bigger ideas and outcomes.
You have great people sills and love building relationships with the people you serve.
You must have the ability to develop deep subject matter expertise in the community topic. This position requires proven ability to master complex business topics in cutting-edge fields. We hire people with a trac record of intellectual curiosity, academic excellence, and genuine interest in the future of business. You'll be responsible for developing and maintaining our nowledge base of information related to the field. You'll need to develop and maintain:
nowledge of the maret, industry landscape, major providers, emerging trends, and top issues.
Understanding of the management practices, business applications, opportunities, and challenges facing executives leading this function in large enterprises.
Subject matter expertise in data strategy and data management issues such as data governance, data warehouse, data integration, data-driven culture, and machine learning.
If you aren't already an expert in this topic, show us how you've mastered similarly complex topics in the past.
What you'll do
You're a leader who creates an atmosphere for great conversations, deep relationships, and a tight-nit community. It's a special place where members now that they are trusted, safe, and loved. They can share their toughest issues, because they now they're with a family who shares the same interests and concerns.
You build deep professional and personal relationships with our members. You now how to get them to open up. You now what matters to them, so you can guide the conversation where it's most meaningful.
You care passionately about the success of others. You're driven by the desire to serve and deliver an experience that is career-changing for our members. You show deep commitment at a personal level to our members, the wor we do, and the people we serve.
You're part of a collaborative, full-team approach to managing your community. You focus on member relationships, content, and conversations. You wor with Community Managers who provide member service, community infrastructure, and a loving community culture.
What we're looing for
Stellar communication sills in all forms: In person, on stage, on the phone, in correspondence, online, and in social media.
Comfortable and natural leader of a group who can tae charge of a room. Quicly connects with executives on a personal and professional level in an extremely positive way.
Experienced moderator and facilitator who can lead peer-to-peer discussions for executives without it being about you.
Intellectually curious: Thrive in an ideas-oriented environment woring with sophisticated content, issues, policies, and ideas. now what maes a good story, important topic, or great conversation.
Directly-related experience with at least one: a) advanced content, policy, or issues wor, b) position at a major brand in a relevant area, c) strategy-level wor with large corporations, or d) community manager, moderator, or facilitator.
Experience with senior executives at large companies in a professional context: Has wored directly with Fortune 1000 executives (CXO, VP, Director) as an employee, consultant, or vendor. Relates to their life, understands their issues, and can find out what they need. nows how to engage and communicate with them.
Experience that demonstrates your ability to master complex business topics -- advanced degree preferred.
Some important details
Compensation: We offer good pay, plus great benefits and pers -- including 7 wees PTO plus 3 wees sic leave, 401 match, fantastic health insurance, and private offices for everyone. Chec out all the benefits and our worspace at gaspedal.com/woring-here.
How to get this job: Submit an application at gaspedal.com. We want to see a great cover letter, resume, and anything else that shows us how you write, thin, and wor. Show us what you've done and how you can do it for us. If you're not sure this is the right position for you, please do apply anyway. We'll help you figure out where you fit on the team.
Location: This is a full-time, in-the-office position at our Austin ranch (chec it out at gaspedal.com/ranch). We are temporarily remote, but will be definitely returning to the office. No relocation assistance is provided, and we don't hire telecommuters.
What we do
We build peer-to-peer communities for the people doing meaningful wor at really big companies. We surround these executives with ideas, friends, and support so they can achieve their mission -- and this helps them improve the lives of their millions of customers and employees. We love to find these people, support them, help them thrive, and mae them stars.
Currently we run SocialMedia.org and Board.org, and we're launching new communities for equality, innovation, and other game-changing topics. Tae a loo at Board.org and SocialMedia.org to see how our communities wor and to learn about the communities we're launching. Our entire business model is explained in detail at gaspedal.com.
What it's lie to wor with us
Imagine never having another boring day at wor. This is a high-performing, intense, high-energy worplace that lets you do astonishingly good wor every day. And we balance it with healthy wor policies that send us home, on time, to our families and personal lives. We don't now it all, but we're figuring it out together and having a great time doing it.
You'll lie our team. We only wor with people we lie, people who care, and people devoted to the cause. There are no office politics, whiners, slacers, or jers. (We also reject customers that don't treat our employees well.) We are dedicated and driven -- and you'll enjoy spending your days with us.
Learn all about our company culture at gaspedal.com. We're quiry, so you should read it carefully before you apply. We're also super transparent, because we want you to really understand what it's lie to wor here.
Powered by JazzHR</t>
  </si>
  <si>
    <t>Job Description
The Senior Data Analyst is a full-time role focusing on the strategy and execution of all data related initiatives. You will be improving the existing healthcare claims and reporting infrastructure to power claims ETL, targeting algorithms, ROI analyses, and internal and external reporting.
You will be a trusted collaborator and subject matter expert reporting to the Head of Product, sitting at the junction between Client Management, Engineering, and Operations. Your insights will directly impact the efficiency of our teams, ROI reporting for clients and Sales, and discover new areas where our intervention is maing an impact.
Qualifications:
Minimum of BA/BS in computer science, statistics, MIS, or related major
Masters in Biostatistics or Data Science a plus
Must reside in the Austin, TX area
Minimum 5 years of hands-on experience with healthcare data, population health, or Health Plan data analysis
Must be qualified to wor in the U.S.
Responsibilities:
Continuously improve our Analytics infrastructure, data warehouse, and establish client best practices to ensure data format and consistency
Maintain and improve various ETL processes to ingest and transform monthly client claims data
Ongoing targeting of members/patients based on our proprietary algorithms
Improving existing algorithms
Generating periodic and scheduled ROI Analysis focusing on PMPM, ED Utilization, Hospital admissions, etc.
Assist our Operations team with recurring client performance reports
Occasional opportunity analysis for Sales prospects
Predictive analytics
Identifying factors correlate with higher conversion rates and quality outcomes
Identifying opportunities for internal improvements
Technical nowledge and Sills:
Highly organized to eep trac of previously targeted members, current members, and targeting schedules
Fluent in MySQL and tools lie MySQL Worbench
Comfort with Business Intelligence tools lie Tableau or Alteryx
Familiarity with CMS ACO Data - e.g. CCLF files and formats
Comfort with transforming various Health Plan data formats
Amazon AWS tools a plus
Machine Learning
Predictive Analytics
Statistics and tools lie SAS, SPSS, Stata, Matlab, R, or Python
Competencies:
This Job Is Ideal for someone who is/has:
Strong leadership sills and understanding of group processes and team dynamics
Excellent written and verbal communication sills with the ability to establish and maintain effective woring relationships at all levels within an organization
Proactive and visionary and continually ass -- how can I mae that better?
Ability to establish priorities and coordinate wor activities, with the ability to tae initiative and exercise independent judgment, decision maing and problem-solving expertise
Excellent organizational sills with the ability to gather, analyze and interpret information and mae effective recommendations to senior level leaders
Strategic and analytical thiner with a drive towards execution and delivering results
Extensive understanding of ey ROI performance metrics, tracing tools, and analysis
Strong project management sills with the ability to multitas and meet tight deadlines in a fast-paced environment
Adept at woring with cross-functional teams including business staeholders, Product, IT, Engineering and Operations
Dependable -- more reliable than spontaneous, able to wor at a sustained pace and produce quality wor
Organized -- eeping detailed records brings you a sense of peace
People-oriented -- enjoys interacting with people and woring on group projects
Innovative -- prefers woring in unconventional ways or on tass that require creativity
High attention to detail and accuracy
Silled communicator - transparent, collaborative, and open to feedbac
Confident - ability to stand up for what is right
Pragmatic - able to wor with constraints and seeing that perfect is the enemy of good
Oral and written communication sills with strong ability to communicate effectively with others and communicate in writing clearly and concisely
Management Sills - Ability to organize and direct oneself and effectively direct others. Excellent planning and project management sills
Ability to stay calm in the face of shifting priorities
Ability to wor cross-functionally
Must be highly driven and self-motivated. Excited by identifying new insights and opportunities for the company to improve
Demonstrated sill using MS Office products including Excel, Word, Power Point and Google G-Suite
About Iris
Iris is the industry leader in providing advance care planning (ACP) services to health plans and other at-ris organizations across the U.S. Our tech-enabled service simultaneously lowers overall cost while also improving the quality of care of some of the most vulnerable patient populations by enabling people with serious illness to clarify, document and share their care choices.
We are committed to providing our employees with a dynamic and collaborative wor environment; there is equal opportunity for learning and personal growth. Creativity and innovation are encouraged. Above all, our mission-oriented employees will be treated with the same attention, respect, values, and care that we provide to our clients and their members.
We offer a diverse, open, and collaborative environment, with teams that wor cross-functionally and provide excellent benefits for medical, dental, vision, life insurance, disability, and much more. We now that when we care for our employees, they care for our customers.
Iris has the flexibility of a small start-up with the security of an established organization with strong leadership, financial bacers, and advisors. If you have a passion for helping people, Iris is a great place to wor. Become a part of our team and help mae a difference in people‚Äôs lives.
Job Type: Full-time
Benefits:
401()
Dental Insurance
Disability Insurance
Employee Assistance Program
Flexible Schedule
Flexible Spending Account
Health Insurance
Life Insurance
Paid Time Off
Retirement Plan
Vision Insurance
Schedule:
Monday to Friday
COVID-19 considerations:
We're taing the necessary in-office precautions and offering flexibility for temporary wor-from-home options while we learn more about the riss and impact from the COVID-19.
Experience:
healthcare claims analysis: 5 years (Required)
Education:
Bachelor's (Required)
Location:
Austin, TX (Required)
Wor authorization:
United States (Required)
Additional Compensation:
Other forms
Wor Location:
One location
Company's website:
www.irisplans.com
Company's Faceboo page:
https://www.faceboo.com/irisplans
Benefit Conditions:
Waiting period may apply
Only full-time employees eligible
Wor Remotely:
Temporarily due to COVID-19</t>
  </si>
  <si>
    <t>Hyliion is bringing hybrid electric technology to the trucing industry by reducing fuel consumption, minimizing our energy footprint, and improving the quality of life for truc drivers. Come join the revolution!
Position Overview:
Hyliion is looing for a Simulation Data Analyst to participate in the development and analysis of simulations regarding hybrid powertrain control logic, vehicle dynamics, cooling system control logic and battery management systems. This includes the use of modeling and simulation tools for the creation and running of simulations across acquired datasets, programming in Matlab and C/C++, and scripting. Basic graphing and analysis of simulation output data is also involved.
Primary Responsibilities:
Assist in the development and execution of operational and/or physics-based models.
Integrate new capabilities into existing tools through scripting and plugins.
Perform software engineering research, design development, and other assignments in conformance with design, engineering, and customer specifications.
Research and acquire new data of interest, develop new databases, and organize, optimize, and cleanse new data for repeated access by the modeling team to develop innovative solutions to mission-oriented problems.
Employ a well-defined but complex modeling methodology to apply modeling and measuring techniques utilizing data normalization, data analysis, statistical methods, and other scientific methods to reveal trends and patterns in large sets of data.
Requirements:
Degree in software engineering, automotive engineering, computer science, computational science, mathematics, statistics, operations research or equivalent.
Programming proficiency in at least one high level language such as JAVA, VBA, Python, Fortran, C, or C++.
Master√¢s degree with 5 years of experience, or a bachelor√¢s degree and 10 years of experience
Extensive experience programming in Python, JAVA, C++, and VBA.
Experience or training in one or more of the following: GIS, optimization, artificial intelligence, visualization, computer aided design, human/system interfaces, queueing theory, game theory/design, parallelization, database design, statistics.
Specific Tool Familiarity: Eclipse, Octave, Matlab, R, Repast Symphony, QGIS, ExtendSim, Arena, MySQL, JSAF, CIRCAS.
Familiarity with Linux operating environments (e.g., Ubuntu, Suse, RedHat, CentOS, etc.), virtualization, Git.
Benefits:
Help mae the world a cleaner place by revolutionizing the trucing industry
Wor in a small team that operates at an incredibly fast pace
Ability to mae a difference in the product, worplace, industry and team
Unlimited PTO
Competitive salary, equity, and benefits including medical, dental, vision, 401()
Hyliion is committed to diversity and is proud to be an equal opportunity employer. All qualified applicants will receive consideration for employment without regard to race, color, religion, gender, gender identity or expression, sexual orientation, national origin, genetics, disability, age, or veteran status.
Powered by JazzHR</t>
  </si>
  <si>
    <t>Trucing</t>
  </si>
  <si>
    <t>Job √¢ Data Analyst / Program Manager
Location : Texas
√Ç
Experience : 2.5-5 Years
√Ç
Qualification : BE/B.Tech (Hons)
√Ç
Sill (Primary) : Technical Sills-Consulting-Program Management
√Ç
Job Description : Data Analyst or Program Manager in Data Scope: Leverages expert data management nowledge to support in one or many of the information management functions.
√Ç
Tass may include any of the items noted below:
Identify and implement process improvements Lead discussions with cross-functional teams on complex problems Oversee alignment of best practices and tools based on business needs
Metadata and Data Quality Support.
Metadata repository maintenance, access requests, and proper metadata association Review, validate, and record metadata and data quality information.
Development of definitions, data quality rules, thresholds, and standard metrics of quality for data elements that support critical business processes.
Development of controls to mitigate data quality riss including data quality plan development, monitoring data quality results, reports and dashboards for high ris issues.
Define and oversee high ris data quality corrective action plans.
Oversee data quality compliance assessment process.
Information Lifecycle Management
Oversee archiving and purging activities of data
Develop archiving and purging strategies and processes
Oversee ILM compliance assessment process identifying items that may be a ris to the corporation.
Data Security and Privacy
Manage Data Access security as needed
Support Privacy initiatives through analysis of sensitive data
Ensure sensitive data is accessed and shared in accordance to policies and processes.
Master and Reference Data
Develop Master and Reference Data processes and procedures to align with Enterprise Policies and Standards
Create and maintain reference data in accordance to processes and procedures.
Ensure quality and maintenance of master data.
To effectively manage cross functional teams to complete requirement analysis, solution identification, plan/ lead project deliverables
To ensure customer satisfaction for project deliverable quality and security norms
To prepare and submit weely project status reports to confirm project progress to the customer
To ensure that the project solutions/deliverables adhere to Global Project Management framewor and methodology compliance
To analyze and submit P&amp;L reports of the project to the customer</t>
  </si>
  <si>
    <t>Professional
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2+ years of related IT experience, including data warehouse, coding or ETL experience. Healthcare experience preferred. Advanced nowledge of Enterprise Reporting and Analysis tools, SQL, and Microsoft Office applications, including Excel and Access. Experience managing projects or heavy involvement in project implementation. Encounters experience preferred. Experience
writing and editing complex code in SQL. Demonstrated nowledge of SSIS, SSRS
strongly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</si>
  <si>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Title: Senior Data Analyst / Senior BI and Insights Analyst
Employment Type: W2
LinedIn is a must
ey Responsibilities:
¬∑ Develops and supports multiple reporting, analyses and data initiatives across Product &amp; Application Security organization
¬∑ Identifies, analyzes, and interprets trends or patterns, spots anomalies in complex data sets from a wide variety of data sources
¬∑ Develops intuitive dashboards and reports using visualization tools such as PowerBI, Tableau that provide visibility into ey performance indicators across all Product &amp; Application Security programs
¬∑ Creates and updates operational executive dashboards, reports, and templates
¬∑ Designs, creates and publishes weely, monthly &amp; quarterly operational reports
¬∑ Produces high quality output in a clear format that highlights actionable data points
¬∑ Develops and manages ongoing process improvements to the reporting worflow focusing on automation, accuracy, and timeliness of information
¬∑ Develops best practices and benchmars for data analysis and reporting for the team
¬∑ Proactively engages internal and external partners to identify reporting needs and opportunities on an ongoing basis
¬∑ Collaborates with Product &amp; Application Security domain leads to identify ey performance indicators (PIs) and operational metrics
¬∑ Drives transition from delivering metrics in presentations to showing live and interactive metric reporting
Essential Requirements:
¬∑ Bachelor‚Äôs degree in Information Systems, Mathematics, Statistics, Computer Science, or related field, or equivalent professional experience
¬∑ 8+ years of related experience as a business intelligence analyst, data analyst, business analyst or similar role
¬∑ Experience creating visualizations and dashboards using PowerBI, Tableau and/or Qli
¬∑ Strong expertise with Excel, SQL, and Python, other lie scripting/reporting tools
¬∑ Demonstrated ability to wor cross-organizationally to gather business requirements, trac and measure against goals, objectives or PIs
¬∑ Demonstrated ability to interpret data to understand business impact and derive business insights
Desired Requirements:
¬∑ Experience with Atlassian tools (Jira Core, Jira Software, Jira Service Des) or other worflow management systems
¬∑ Experience woring in a technology/software company
¬∑ Experience woring with an Engineering Operations, Security or Ris Management organization is a plus
ey Characteristics:
¬∑ Excellent written and verbal communication sills
¬∑ Ability to dialogue with engineering at a reasonable level of technical depth
¬∑ Ability to prioritize projects, tass and deliverables and manage dynamic priorities
Job Types: Full-time, Part-time</t>
  </si>
  <si>
    <t>MISSION: The Texas Education Agency (TEA) will improve outcomes for all public-school students in the state by providing leadership, guidance, and support to school systems.
This position is funded through September 30, 2022 under the federal CARES Act grant. Continuation of the position beyond that date is contingent on available funding.
ABOUT OUR DIVISION: The Strategy and Operations division sits within the Department of Strategy and Analytics in the Office of School Programs. Strategy and Analytics exists to serve and support program leaders across the Office of School Programs. As an internal customer service organization, the group is both a decision engine and operations support provider for program leaders that saves time and increases impact. The Office of School Programs is made up over 150 staff members and is responsible for programmatic areas including Assessment, College, Career, and Military Preparation, Early Childhood Education, Instructional Strategy, and Standards and Support Services.
POSITION OVERVIEW: The Strategy and Operations Associate is responsible for providing highly advanced (senior-level) consultative services and technical assistance using data-driven insights to drive operational initiatives. The Associate will collaborate with partners across the office and TEA more broadly to align metric outputs to opportunities for improvement, while developing business cases to drive next-level improvements in Office of School Programs operations. The Associate will regularly wor with financial, operational, and staeholder data while conducting research and performing mission-critical strategic assessments.
The Strategy and Operations Associate performs highly advanced (senior-level) operational, strategic, and financial analyses. This position develops and oversees performance systems and complex analytical models from which they will distill and communicate ey insights and recommendations. The Specialist will also support the launch of new initiatives and pilot programs. This position wors under minimal supervision, with extensive latitude for the use of initiative and independent judgment.
Please note that a resume and tailored cover letter are required attachments for applying to this position. Incomplete applications will not be considered.
Applicants who are strongly being considered for employment must submit to a national criminal history bacground chec.
ESSENTIAL FUNCTIONS:
Collects, analyzes, and evaluates data to understand strategic trends and measure effectiveness of business operations.
Identifies insights, creates and maintains dashboards, tracs ey performance indicators, and recommends process and strategy improvements; partners with staeholder groups to enact these recommendations.
Supports financial forecasting, budget creation, and financial decision-maing through scenario modeling.
Helps identify the tools and designs the processes needed to implement programs and projects.
Communicates performance trends and analyses to ey partners across the organization.
MINIMUM QUALIFICATIONS:
Education: Graduation from an accredited four-year college or university. Bachelor‚Äôs degree in a financial or analytical field (e.g. Finance, Economics, Computer Science, Engineering, Mathematics, or another related field) preferred. Master of Business Administration (MBA) a plus.
Experience: At least four (4) years of experience in a business analysis role. Consulting, data science, or other equally rigorous and quantitative experience preferred.
Substitutions: Education and experience may substitute for one another on a year-for-year basis.
OTHER QUALIFICATIONS:
Certified Texas Contract Manager (CTCM) certification must be obtained within first six (6) months of employment
Excellent written and verbal communication sills
Superior project and time management ability
Advanced Excel nowledge with experience in financial modeling and data analysis
Passionate about woring with data, measuring performance, and maing decisions based on quantitative or deductive reasoning
nowledge of SQL a plus
Incredible attention to detail
A trac record of performance and successful implementation across multiple concurrent projects
Self-starter with an outcomes-based approach to management
Fast learner who thrives in a high-performing environment
High intellectual ceiling with the ability to solve new and dynamic operating problems
A desire to self-reflect, give/receive feedbac and continuously improve
As an equal opportunity employer, we hire without consideration to race, religion, color, national origin, sex, disability, age or veteran status, unless an applicant is entitled to the veteran‚Äôs preference.
Additional Military Crosswal (occupational specialty code) information can be accessed here.
This position requires the applicant to meet Agency standards and criteria which may include passing a pre-employment criminal bacground chec, prior to being offered employment by the Agency.
No phone calls or emails, please. Due to the high volume of applications, we do not accept telephone calls and cannot reply to all email inquiries. Only candidates selected for interview will be contacted.</t>
  </si>
  <si>
    <t xml:space="preserve">43-77 </t>
  </si>
  <si>
    <t>We offer a competitive compensation and benefits pacage including medical, dental, vision, 401(), flexible spending, and flexible wor hours so you can have a wor/life balance! For more information about these benefits and more visit: http://www.twdb.texas.gov/jobs/benefits.asp
Only candidates who apply via email to (HR ‚Äúat‚Äù TWDB.texas.gov) with an official State of Texas Application or through the WorInTexas.com website will be considered for this position. View this position and apply at https://bit.ly/2UaqWQ
Job Description Summary
Performs complex (journey-level) data analysis and data research. Wor involves overseeing the development, analysis, and summary of regional and state flood planning data sets and their associated computer applications. Leads the development, implementation and monitoring of specialized projects pertaining to regional and state flood planning. Plans, assigns, and oversees the wor of the Flood Data Department. May train others. Wors under general supervision, with moderate latitude for the use of initiative and independent judgment. Reports to the Director of the Flood Planning Division.
Essential Job Functions
¬∑ Oversees the development, documentation, and maintenance of regional and state flood planning data sets and their associated computer applications.
¬∑ Oversees and evaluates research and analysis on complex issues, legislation, and departmental policies related to flood planning data.
¬∑ Develops and reviews procedures for implementation, administration, and evaluation of short-range and long-range plans of the Flood Data Department and measures progress.
¬∑ Prepares and monitors performance measures for the Flood Data Department.
¬∑ Prepares and oversees the preparation of complex data reports and other technical documents.
¬∑ Leads and participates in technical development and training meetings with internal staff and external customers.
¬∑ Reviews and evaluates regional flood planning data for contractual compliance.
¬∑ Provides direction, coordination, and support necessary to respond to requests from the legislature, the Board, and other ey staeholders, or internal agency staff.
¬∑ Processes and summarizes state flood planning data in response to data requests from the legislature, the Board, and other ey staeholders, or internal agency staff.
¬∑ Assists in the preparation of the State Flood Plan, including, for example, processing, analyzing, and undertaing quality control measures of the state flood planning data used in development of the plan.
¬∑ Plans and assigns wor of Flood Data Department staff and provides oversight of quality control reviews of the departments assigned tass and wor outputs.
¬∑ Maintains confidential and sensitive information.
¬∑ Ensures individual and team files (electronic and hard versions) are appropriately maintained and timely disposed of in accordance with the agency‚Äôs records retention procedures and schedule.
¬∑ Maintains required certifications and licenses and meets the continuing education needs and requirements of the position to include, attending mandatory training courses.
¬∑ May be required to operate a state or personal vehicle for business purposes.
¬∑ Performs other duties as assigned.
Minimum Qualifications
¬∑ Graduation from an accredited four-year college or university with major coursewor in Planning, Resource and Environmental Studies, Geographic Information Systems, Data Science, Computer Science, Computer Engineering, Business Analytics, or a related field.
¬∑ Five years of wor experience in Planning, Resource and Environmental Studies, Geographic Information Systems, Computer Science, Computer Engineering or related field.
¬∑ Previous experience with geographic information system (Arc/GIS) and spatial analysis.
¬∑ Relevant education and experience can be substituted on a year-for-year basis.
Preferred Qualifications
Five years of wor experience with relational databases, including querying, reviewing, and reporting data.
Five years of experience woring with flood related data, hydrologic and hydraulic modeling, and GIS data
Experience with flood planning in Texas and/or flood planning-related data.
Experience querying data using Microsoft SQL Server Management Studio.
nowledge, Sills, and Abilities (SAs)
nowledge of local, state, and federal laws and regulations relevant to the Flood Planning Division; and of the principles and practices of public administration.
¬∑ nowledge of research techniques.
¬∑ nowledge of relational database management systems.
¬∑ nowledge of flood planning in Texas.
¬∑ nowledge of program management processes and techniques.
Sills in using Microsoft Office programs such as Word, Excel, and Access.
Sills in use of internet, email, word processing, spreadsheet, presentation, and database software.
¬∑ Sills with data entry and administration of the online state water planning database.
Sills in querying data using SQL Server, or by using SQL.
¬∑ Sills in building data related reports using software such as Microsoft Access, Crystal Reports or Microsoft SQL Server Reporting Services.
Sills in preparing reports.
¬∑ Sills in providing good customer service, both internally and externally.
Sills in woring with GIS.
¬∑ Ability to maintain accuracy and attention to detail.
¬∑ Ability to conduct searches and evaluations of large amounts of data in a timely fashion.
¬∑ Ability to adhere to wor schedules, follow procedures with respect to leave and submit accurate timesheets by prescribed deadlines.
¬∑ Ability to mae mature, objective decisions and identify areas of potential problems.
¬∑ Ability to perform effectively and willingly when changes occur in scope and nature of the wor and wor environment.
¬∑ Ability to perform routine and non-routine wor assignments accurately and on-time with little or no supervision.
¬∑ Ability to perform assigned duties and improve wor habits and/or output.
¬∑ Ability to complete assigned wor, on time, neatly and with infrequent errors.
¬∑ Ability to interpret policies, procedures, and regulations.
¬∑ Ability to provide prompt, courteous and accurate assistance and clear and concise communication to internal and external staeholders both verbally and in writing.
¬∑ Ability to wor and cooperate with others in a team environment.
¬∑ Ability to manage multiple tass.
¬∑ Ability to stand/sit/move with no physical limitations or aids to perform activities such as retrieve/replace files in a large file system for boxes up to 30 lbs.
¬∑ Ability and willingness to travel 10% of the time, primarily within the State of Texas.
¬∑ Ability to operate a vehicle (state or personal) for state business and maintain a driver‚Äôs license and driving record that complies with state and agency requirements.
¬∑ Ability to wor days that may exceed 8 hours, including early mornings, nights, and weeends.
¬∑ Ability to train others.
Please see complete job description at http://www.twdb.texas.gov/jobs/index.asp
Job Type: Full-time
Pay: 4,917.00 - 6,250.00 per month
Benefits:
Health insurance
Dental insurance
Vision insurance
Retirement plan
Paid time off
Flexible schedule
Parental leave
Tuition reimbursement
Schedule:
Monday to Friday</t>
  </si>
  <si>
    <t>Location: Round Roc, TXDescription: Our client is currently seeing a Data Lineage Analyst in the Round Roc, TX area.
For immediate consideration email a copy of your current resume to Amanda at ajaurigue@judge.com
This job will have the following responsibilities:
‚Ä¢ Document user stories, requirements, and testing plans to support implementation of EDC application operating models to align with Data Governance Office requirements.
‚Ä¢ Document design and perform testing to support metadata import and export jobs and creation of data governance reporting/PIs.
‚Ä¢ Oversee setup and design for classification of data for enterprise applications.
‚Ä¢ Adhere to SDLC policies and standards for technical management of the EDC platforms for business.
‚Ä¢ Support enterprise entities during data governance on-boarding and utilization of EDC.
Required:
‚Ä¢ 2+ years of experience as a business system analyst woring with data governance including 1+ year of recent experience in development of a data quality and/or data classification rules. 3-5 years of data-centric IT wor.
‚Ä¢ Experience woring in an Agile Scrum team environment.
‚Ä¢ Ability to understand, translate, and communicate abstract concepts/ideas in a clear, concise, and easy to understand communication style.
‚Ä¢ Must demonstrate analytical, problem solving, and research sills that allow woring with problems that are complex and often unique.
Preferred Sills:
‚Ä¢ Bachelors degree in Business, Finance, Information Technology or a related field.
‚Ä¢ Experience with Informatica Enterprise Data Catalog (or other technical metadata tools) strongly preferred.
‚Ä¢ Experience with data governance tools including technical and business metadata, data lineage, etc.
‚Ä¢ Experience woring in a regulatory, ris, and compliance environment and supporting associated projects.
‚Ä¢ Experience in the financial services industry a plus ‚Ä¢ Experience with JIRA and Confluence.
Contact: ajaurigue@judge.com
This job and many more are available through The Judge Group. Find us on the web at www.judge.com
Job Requirements:</t>
  </si>
  <si>
    <t>DPS - FIN - CAPPS Financial Senior Data Analyst (00008999)
Organization
: TEXAS DEPARTMENT OF PUBLIC SAFETY
Primary Location
: Texas-Austin
Wor Locations
:
AUSTIN HQ (MAIN)
PO BOX 4087 5805 N LAMAR BLVD, AUSTIN TX 78752
Austin 78773
Job
: Computer and Mathematical
Employee Status
: Regular
Schedule
: Full-time Standard Hours Per Wee: 40.00
State Job Code: 0256
Salary Admin Plan: B
Grade: 24
Salary (Pay Basis)
: 5,500.00 - 7,000.00 (Monthly)
Number of Openings
: 3
Overtime Status
: Exempt
Job Posting
: Mar 31, 2020, 6:15:34 AM
Closing Date
: Ongoing
Description
THE POSITION WAS RE-OPENED. THOSE WHO HAVE ALREADY APPLIED DO NOT NEED TO REAPPLY.
PLEASE NOTE: All applications must contain complete job histories, which includes job title, dates of employment, name of employer, supervisor's name and phone number and a description of duties performed. If this information is not submitted, your application may be rejected because it is incomplete. Resumes do not tae the place of this required information.
SUBMITTED THROUGH WOR IN TEXAS: Wor In Texas (WIT) applicants must complete the supplemental questions to be considered for the posting. In order to complete the supplemental questions please go to CAPPS Recruit to register or login and access your profile. Go to CAPPS Recruit to Sign In https://capps.taleo.net/careersection/ex/jobsearch.ftl?lang=en
GENERAL DESCRIPTION
Performs advanced (senior-level) computer systems analysis wor related to CAPPS Financials. Wor involves coordinating the planning, implementation and analysis of user requirements, procedures, and problems to automate processing or to improve existing systems. May supervise the wor of others. Wors under minimal supervision, with considerable latitude for the use of initiative and independent judgment.
ESSENTIAL DUTIES / RESPONSIBILITIES:
1. Coordinate the planning, design, development, implementation, support, and maintenance of financial information technology security measures to safeguard departmental information.
2. Coordinate and/or participate in the development and execution of financial enterprise level strategies and technical direction, including establishing processes and procedures for executing and maintaining financial technology road maps.
3. Oversee the query development/deployment as well as identification of errors and production related issues to the financial system.
4. Oversee studies and the preparation of reports that include study findings, recommendations, and instructions for proposed system implementations; formulate logical descriptions of problems; and devise and implement optimum solutions related to the agency financial application.
5. Oversee projects that cross functional agency systems and other state entities that require coordinating, planning, and scheduling during project development and implementation stages.
6. Oversee the preparation of charts, diagrams, and tables that depict the present and proposed systems in terms of costs, benefits derived, and tass accomplished.
7. Oversee the training of staff prior to the implementation of technical and/or computer systems and offers advice and guidance during the implementation process related to the agency financial systems.
8. Oversee the design and implementation of new or revised methods that effectively meet agency needs.
9. Analyze and define agency disaster recovery responsibilities and procedures related to the agency financial systems.
10. Develop and implement strategic planning actions and policy decisions related to the agency financial systems, and mae recommendations concerning the direction related to the agency financial systems.
11. Develop agency financial systems computer operations and management information system plans.
12. Develop, analyze, and revise systems design procedures, program lines of code, test procedures, and quality standards related to the agency financial systems
13. May plan, assign, and/or supervise the wor of other as required.
14. Attend wor regularly and observe approved wor hours in accordance with agency leave and attendance policies.
15. Perform other duties as assigned.
Qualifications
GENERAL QUALIFICATIONS and REQUIREMENTS:
Education ‚Äì Graduation from an accredited four-year college or university with major course wor in computer science, computer information systems, management information systems, or a related field is generally preferred.
Experience ‚Äì Minimum of three (3) years‚Äô experience in systems analysis and design wor performing progressively responsible wor in financial systems or closely related activities (advanced query writing or advanced database sills may be substituted year for year.)
Substitution Note: Additional wor experience of the type described or other related education may be substituted for one another on a year-for-year basis.
Licensure and/or Certification ‚Äì If driving is required must possess a valid driver license from state of residence.
Regulatory nowledge ‚Äì Woring nowledge of, or the ability to rapidly assimilate information related to TXDPS, State and Federal regulations, legislation, guidelines, policies and procedures.
Accounting nowledge - Analyzing facts, data, and narrative reports. Plan, organize and analyze accounting related to the CAPPS Financials/HR Systems. Analyze problems, identify causative factors and elements in financial system problems, apply actions to effectively resolve, prevent recurrence of problematic conditions, and present alternative solutions that may be effective for problem resolution.
Supervisory/Managerial/Leadership Sills ‚Äì nowledge of management and supervisory methods and principles, performance and productivity standards, and financial systems management. Able to develop plans, policies, and procedures for efficient worflow and overall effectiveness. Must exhibit integrity; provide clear direction to subordinates; promote teamwor and be able to motivate others to accomplish goals.
Interpersonal Sills ‚Äì Must demonstrate an ability to exercise poise, tact, diplomacy and an ability to establish and maintain positive, woring/professional relationships with internal/external customers.
Organizational and Prioritization Sills ‚Äì Must be organized, flexible, and able to effectively prioritize in a multi-demand and constantly changing environment; able to meet multiple and sometimes conflicting deadlines without sacrificing accuracy, timeliness or professionalism.
Presentation/Communication Sills ‚Äì Must be able to construct and deliver clear, concise, and professional presentations to a variety of audiences and/or individuals.
Research and Comprehension ‚Äì Sill in coordinating and solving problems; in developing reports or revising reports; in scheduling, testing, installing, and implementing programs; and in troubleshooting computer systems.
Analytical Reasoning/Attention to Detail ‚Äì Ability to analyze systems and procedures; to write and revise standards and procedures; to handle multiple projects; to communicate effectively; and to plan, assign, and/or supervise the wor of others.
Technology ‚Äì Considerable nowledge of the capabilities and limitations of automated accounting systems (CAPPS) or Business Intelligence reporting systems such as Tableau, Business Objects, Micro strategy or similar systems as a means of processing, recording, and reporting financial transactions. Demonstrated proficiency with Microsoft Office Suite (Word, Excel, PowerPoint, Outloo).
Confidentiality and Protected Information ‚Äì Must demonstrate an ability to responsibly handle sensitive and confidential information and situations, and adhere to applicable laws/statutes/policies related to access, maintenance and dissemination of information.
Safety ‚Äì Must be able to wor in safe manner at all times, avoiding shortcuts that have potential adverse results/riss, and must be able to comply with safety standards and best practices.
Travel and/or Schedule ‚Äì Travel up to 10%, weeend wor and overtime are required periodically.
PHYSICAL and/or ENVIRONMENTAL DEMANDS:
The physical and environmental demands described here are representative of those encountered and/or necessary for the employee to successfully perform the essential functions of this job; reasonable accommodations may be made to enable individuals with disabilities to perform the essential functions.
‚Ä¢ Environment: Office;
‚Ä¢ Ambulatory sills, e.g. stand, wal, sit;
‚Ä¢ Hand-eye coordination and arm/hand/finger dexterity;
‚Ä¢ Ability to spea, hear, and exercise visual acuity;
‚Ä¢ Ability to transfer weights of twenty-five (25) pounds anticipated for this position;
‚Ä¢ Driving requirements: Low frequency (five [5%])
State of Texas Benefits and Retirement Information: https://www.ers.texas.gov/
DPS employee who is selected for a position in their current salary group and state title will be transferred with no salary change.
DPS employee who is selected for a position in their current salary group with a new state title may receive an increase up to 3.4%.
Salary is contingent upon qualifications and is subject to salary administration and budgetary restrictions.
DUE TO THE HIGH VOLUME OF APPLICATIONS WE DO NOT ACCEPT TELEPHONE CALLS, ONLY CANDIDATES SELECTED FOR INTERVIEW WILL BE CONTACTED.
State of Texas retirees may be rehired for full-time, non-commissioned positions only under very specific circumstances.</t>
  </si>
  <si>
    <t xml:space="preserve">40-72 </t>
  </si>
  <si>
    <t>Description Responsibilities include Analyze and query multiple, databases and systems to produce reports and databases. Design andor develop specific databases for collection, tracing, and reporting of departmental data. Responsible for collecting, analyzing, interpreting, and summarizing data in preparation for generation of statistical and analytical reports. Recognize, investigate, and resolve data discrepancies and anomalies. Actively see and recommend improvement to the data update process and documentation. Perform checs and audit of various data sources to ensure data is accurate and complete. Using software tools for data analysis, including SQL and Excel, andor other software, analyze raw data, draw conclusions and provide recommendations. Collect, compile and analyze data to measure and report on program performance. Provide reports of analyses to decision maers. Preferred Qualifications Must demonstrate experience with database design, reporting tools, and project management and familiarity with health care information system industry. In-depth nowledge of large datasets, SQL In-depth nowledge of ETLinteroperability processes and worflows Excellent technical writing and communication sills Ability to plan, organize and coordinate wor assignments Ability to wor effectively and independently Requirements SQL Queries, Relational Database, MS Excel, Database Table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 with local maret expertise help you find the technology jobs that match your sills and priorities - fast. By woring with us, you have access to challenging opportunities, competitive compensation and benefits, and training to enhance your sill sets. From philanthropy to environmental stewardship to employee programs, Robert Half is proud to have an active role in the communities in which we live and wor. Our company has appeared on FORTUNE's "Most Admired Companies" list every year since 1998. Download our mobile app to tae your job search on the go! Contact your local Robert Half Technology office at 888.490.4429 or visit www.roberthalf.comjobstechnology to apply for this job now or find out more about other job opportunities. All applicants applying for U.S. job openings must be authorized to wor in the United States. All applicants applying for Canadian job openings must be authorized to wor in Canada. 2020 Robert Half Technology. An Equal Opportunity Employer MFDisabilityVeterans. By clicing 'Apply Now' you are agreeing to Robert Half Terms of Use httpswww.roberthalf.comterms-of-use .</t>
  </si>
  <si>
    <t>Job Description:
Job Title:
USGAAP Financial and Reference Data Control Analyst
Corporate Title:
Analyst
Location:
Jacsonville, FL
Overview
The USGAAP Financial and Reference Data Control Analyst role coordinates and assists with recurring outputs and reports. You will assist the Financial Reporting Analysts, Specialists, and Leads in the timely delivery of reports, and edit as requested by managers in the group. The Financial, Regulatory and Ris Reporting Support Analyst organizes checs on reports and ensures consistency across all reporting in accordance with relevant accounting standards. You may partner with various staeholders in the Ban to collect the necessary information for reporting. This role is needed to support financial and regulatory reporting from USGAAP standpoint.
What We Offer You:
We offer competitive health and wellness benefits, empowering you to value life in and out of the office
On-site gym, cafeteria, health center, and communal meeting areas
Active engagement with the local community through Deutsche Bans specialized employee groups
An open seating environment that encourages networing and collaboration across functions and businesses
Hear from our people and loo inside our office: DB@The Muse
Your ey Responsibilities:
Prepare and maintain the Bans USGAAP consolidation tool (Regional Consolidation System - RCS) for financial regulatory as well as internal reporting requirements. This involves remediating data quality issues, system enhancements, testing scenario analysis capabilities and establishing sound control framewor around USGAAP consolidation processes
Coordinate efforts between various relevant staeholders such as Legal Vehicle Controllers, Quality Assurance Coordinators, Global Technology, Finance Directors, etc. to resolve consolidation breas/issues
Maintain oversight of USGAAP related chart of account and facilitate changes by performing impact analysis on various reporting parameters. Engage appropriate staeholders from reporting standpoint to review and approve relevant changes
Oversee and maintain various referential data touch points in multiple reporting systems to ensure timely and accurate reporting, and drive process improvements and trac projects to streamline complex tass performed by the team
Perform deep dive analysis to identify and eliminate redundancies in existing processes to create capacity which can be utilized elsewhere
Create and/or maintain ey Operating Procedures for all functions performed by the USGAAP local control team
Your Sills and Experience:
Bachelors Degree and relevant accounting and/or finance industry experience or internship experience
You will be expected to be able to wor independently with multiple deadlines and have the ability to focus and prioritize in a high pressure environment
Strong analytical sills, detail-oriented, service commitment, and solid organizational and interpersonal sills
Ability to manage and deliver on senior management expectations
Excellent PC sills to include experience with MS Word, Excel, and PowerPoint
Our values define the woring environment we strive to create - diverse, supportive and welcoming of different views. We embrace a culture reflecting a variety of perspectives, insights and bacgrounds to drive innovation. We build talented and diverse teams to drive business results and encourage our people to develop to their full potential. Tal to us about flexible wor arrangements and other initiatives we offer.
We promote good woring relationships and encourage high standards of conduct and wor performance. We welcome applications from talented people from all cultures, countries, races, genders, sexual orientations, disabilities, beliefs and generations and are committed to providing a woring environment free from harassment, discrimination and retaliation.
Clic here to find out more about our diversity and inclusion policy and initiatives.
We are an Equal Opportunity Employer - Veterans/Disabled and other protected categories. Clic these lins to view the following notices: EEO is the Law poster and supplement; Employee Rights and Responsibilities under the Family and Medical Leave Act; Employee Polygraph Protection Act and Pay Transparency Nondiscrimination Provision.</t>
  </si>
  <si>
    <t>Deutsche Ban
3.5</t>
  </si>
  <si>
    <t>Franfurt am Main, Germany</t>
  </si>
  <si>
    <t>Software Guidance Assistance, Inc., (SGA), is searching for a BusinessData Analyst for a Contract assignment with one of our premier Healthcare clients in Jacsonville, FL. Responsibilities Analyze business needs to determine technical requirements and identifies impacted areassystemsprocesses and evaluates alternative solutions Design, develop, documents, test or support modification of computer programs andor systems Research and assist in designs solutions for general maintenance requests to resolve system problems Prepare detailed system requirements and assists in functional design solutions for new productsfunctionality and enhancements to existing productsfunctionality Provide oversight and final review of design specification Tae the initiative to see out areas of improvement Assigned to highly complex projects, systems or initiatives Provide input into forecasting and project-planning for scoperequirements documents andor vendor contracts to minimize ris to on-time, cost-effective solution fulfillment. Lead a systematic process for capturing requirements. Wor with partners to capture requirements in a standard format that can serve as the foundation for developing technical documentation. Using SDLC processes and associated tools, analyzes current system targeted for replacementenhancement to determine business and technical functions to be included in design. Prepare crosswals for transforming input data to output with application of rules Wor with Developers and other IT staff to determine system components and functional flow of components and data between components. Validate the design documentation with the appropriate parties and receives approval on these documents. Review final design documents to ensure that they clearly explain the wor expectations. Clarify design expectations. Answer business and technical questions. Research and involve appropriate parties to resolve more complex business and technical issues. Continuously assess systems as business direction changes for impacts to existing designs. Understand impacts and wors as appropriate to determine best solution. Provide consultative support for the systems within their product family Partner with developers and other IT staff to ensure the design fulfills business and technical requirements Responsible for relationship management responsibilities for assigned vendors Prepare technical documentation and deliverables including flow charts, models, and procedures, user guides, scorecards, and reporting. Ensure adherence to practices, standards, policies, and procedures. Develop test scenarios test cases, performs test executions for various system components. Prepare complex test strategies to ensure comprehensive coverage of system components and interfaces provides SME level expertise and recommends test strategies and scenarios for junior level analysts. Develop and document vetted contingency plans in case of riss or roadblocs Responsible for consensus and relationship building between Business, IT teams and BRMs Other duties as assigned Strong nowledge of MS Excel and MS Visio Required Sills Bachelor's Degree in a Computer, Mathematics, or Business-related field or relevant wor experience 3-5 years' experience in an analytical role, preferably in a BSA or similar role. 3-5 years' experience woring on reporting projects and building dashboards 3-5 years strong data mapping, crosswal sills 3-5 years gathering and documenting business operational reporting requirements Ability to write simple to complex SQL Queries Experience in Application development, testing, andor businesssystems analysis role Various Domain experience Health Care, Financial, etc. Experience using Agile, Waterfall, or hybrid methodology Specific tools, languages and specialty sills may vary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 in the US are encouraged to apply for all roles. Only those authorized to wor for government entities will be considered for government roles. Please inquire about our referral program if you would lie to submit a candidate for any of our open or future job opportunities. SGA is an EEO employer. We encourage Veterans to apply. To view all of our available job postings andor to learn more about SGA please visit us online at www.sgainc.com.</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</si>
  <si>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qmteEfLHy2</t>
  </si>
  <si>
    <t>Software Guidance &amp; Assistance, Inc., (SGA), is searching for a Business/Data Analyst for a Contract assignment with one of our premier Healthcare clients in Jacsonville, FL.
Responsibilities:
Analyze business needs to determine technical requirements and identifies impacted areas/systems/processes and evaluates alternative solutions
Design, develop, documents, test or support modification of computer programs and/or systems
Research and assist in designs solutions for general maintenance requests to resolve system problems
Prepare detailed system requirements and assists in functional design solutions for new products/functionality and enhancements to existing products/functionality
Provide oversight and final review of design specification
Tae the initiative to see out areas of improvement
Assigned to highly complex projects, systems or initiatives
Provide input into forecasting and project-planning for scope/requirements documents and/or vendor contracts to minimize ris to on-time, cost-effective solution fulfillment.
Lead a systematic process for capturing requirements.
Wor with partners to capture requirements in a standard format that can serve as the foundation for developing technical documentation.
Using SDLC processes and associated tools, analyzes current system targeted for replacement/enhancement to determine business and technical functions to be included in design.
Prepare crosswals for transforming input data to output with application of rules
Wor with Developers and other IT staff to determine system components and functional flow of components and data between components.
Validate the design documentation with the appropriate parties and receives approval on these documents.
Review final design documents to ensure that they clearly explain the wor expectations.
Clarify design expectations. Answer business and technical questions. Research and involve appropriate parties to resolve more complex business and technical issues.
Continuously assess systems as business direction changes for impacts to existing designs. Understand impacts and wors as appropriate to determine best solution.
Provide consultative support for the systems within their product family
Partner with developers and other IT staff to ensure the design fulfills business and technical requirements
Responsible for relationship management responsibilities for assigned vendors
Prepare technical documentation and deliverables including flow charts, models, and procedures, user guides, scorecards, and reporting.
Ensure adherence to practices, standards, policies, and procedures.
Develop test scenarios &amp; test cases, performs test executions for various system components.
Prepare complex test strategies to ensure comprehensive coverage of system components and interfaces; provides SME level expertise and recommends test strategies and scenarios for junior level analysts.
Develop and document vetted contingency plans in case of riss or roadblocs
Responsible for consensus and relationship building between Business, IT teams and BRMs
Other duties as assigned
Strong nowledge of MS Excel and MS Visio
Required Sills:
Bachelor's Degree in a Computer, Mathematics, or Business-related field or relevant wor experience
3-5 years' experience in an analytical role, preferably in a BSA or similar role.
3-5 years' experience woring on reporting projects and building dashboards
3-5 years strong data mapping, crosswal sills
3-5 years gathering and documenting business operational reporting requirements
Ability to write simple to complex SQL Queries
Experience in Application development, testing, and/or business/systems analysis role
Various Domain experience; Health Care, Financial, etc.
Experience using Agile, Waterfall, or hybrid methodology
Specific tools, languages and specialty sills may vary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 in the US are encouraged to apply for all roles. Only those authorized to wor for government entities will be considered for government roles. Please inquire about our referral program if you would lie to submit a candidate for any of our open or future job opportunities. SGA is an EEO employer. We encourage Veterans to apply. To view all of our available job postings and/or to learn more about SGA please visit us online at www.sgainc.com.</t>
  </si>
  <si>
    <t>Experience:5 Years of SQL Server experience
Experience with Power BI, or similar reporting pacages
Verbal and written communication sills
Experience managing data in various formats
Adept at queries, report writing, and presenting findings
Ability to collaborate effectively and wor as part of a team
Experiecne with data modeling and warehousing</t>
  </si>
  <si>
    <t>Assistant Vice President, Anti Financial Crime Data Quality Analyst - {P4457495}</t>
  </si>
  <si>
    <t>Job Description:DB USA Core Corporation sees an Assistant Vice President, Anti Financial Crime Data Quality Analyst in Jacsonville, FL to support the AFC T&amp;R Data team with the AFC Americas Data Governance implementation by assisting in the management of project dashboards, project plans, and communication to staeholders of project status. Requires a: Bachelor's degree in Business Administration, Finance, or related field, or equivalent and two (2) years of experience coordinating complex initiatives in the Financial Services industry within the area of AFC Compliance in Corporate Investment Baning. Prior experience must include two (2) years of experience assessing the efficiency and effectiveness of systems within Global Transaction Baning; developing, implementing, maintaining and enhancing the anti-money laundering policies, procedures, systems and controls to ensure comprehensive customer identification, customer due diligence, and suspicious activity monitoring and reporting; identifying, analyzing, and evaluating Quality Issues of Anti-Money Laundering systems; establishing PIs Metrics and compiling management information reports to conduct data driven analysis and mae recommendations; identifying insufficiencies of AFC Compliance controls in place, defining proper solutions and deliverables, and recommending changes and transparency to the complexity of internal controls; in executing duties, utilizing Anti-Money Laundering systems and Data and Compliance Intelligence Tools including Sharepoint, Tableau, Sype for Business, and functions including Pivot Tables, Macro, Vlooup, Count If, and Match. #DNIOur values define the woring environment we strive to create - diverse, supportive and welcoming of different views. We embrace a culture reflecting a variety of perspectives, insights and bacgrounds to drive innovation. We build talented and diverse teams to drive business results and encourage our people to develop to their full potential. Tal to us about flexible wor arrangements and other initiatives we offer.We promote good woring relationships and encourage high standards of conduct and wor performance. We welcome applications from talented people from all cultures, countries, races, genders, sexual orientations, disabilities, beliefs and generations and are committed to providing a woring environment free from harassment, discrimination and retaliation.Clic here to find out more about our diversity and inclusion policy and initiatives.We are an Equal Opportunity Employer - Veterans/Disabled and other protected categories. Clic these lins to view the following notices: EEO is the Law poster and supplement; Employee Rights and Responsibilities under the Family and Medical Leave Act; Employee Polygraph Protection Act and Pay Transparency Nondiscrimination Provision.</t>
  </si>
  <si>
    <t>Job Description
BTG, in partnership with a top raned insurance company in Florida, has an immediate need for a Senior Data Analyst - Guidewire Data Hub in Jacsonville, FL or Birmingham, AL.
Requirements of the Senior Data Analyst
Expert in data mapping, modelling, lineage, governance and management
At least 7+ years of Guidewire Insurance Suite nowledge (Policy Center, Claim Center, Billing Center)
At least 3+ years as a Data Analyst maintaining the Data Specifications document for the Guidewire Data Hub / Info Center product at a large corporation
Effective, clear and concise verbal and written communication sills
Good organizational sills
Business Intelligence experience (Business Objects, Cognos or other BI tool)
Woring nowledge of SQL (TSQL/PL SQL)
Woring nowledge of ETL
5+ of QA testing experience
Woring nowledge of DW/EDW, Data Hubs/Data Laes
Education equivalent to a college degree in information technology or technical related discipline, or the equivalent in related wor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nowledge (Policy Center, Claim Center, Billing Center)
At least 5+ years as a Data Anayst maintaining the Data Specifications document for the Guidewire Data Hub / Info Center product at a large corporation
Advanced QA Testing experience is a plus.
Expert in SQL (T-SQL/PL SQL)
Expert in ETL
Expert in DW/EDW, Data Hubs/Data Laes
Agile Project experience
Benefits of the Senior Data Analyst
Medical/ Dental/ Vision within the first month of being hired
Annual Bonus
Company-matched 401
Tuition Assistance
Generous PTO
Discounts on home and auto insurance
Responsibilities of the Senior Data Analyst
You will be responsible for understanding business needs, assessing the impact of the change, and translating into technical specifications.
Wor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woring with the business to align the need to the base application functionality, documenting the requirements, and waling the business through the documentation to obtain approval.
You will wor with the project team to ensure those requirements are delivered all while supporting and communicating with the business through the implementation process.
This position will also be responsible for project development testing. The experience BSA will document data mapping, lineage, modelling, management, governance and all other data aspects of the GW Data Hub and Info Center product platform.
May include helping with other business requirements for Operational support efforts including the understanding and documentation of business needs and helping convert into technical specifications for operational reports and downstream data needs such as EDW, GL and other financial applications
Responsible for project development testing and data governance/management. This includes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 production support).
Occasional travel may be required
If you believe that your sills and experience are a match for this position, please submit your most current resume and a recruiter will be in contact. Resumes can be submitted via email to ************* or by applying online at https://jobs.btginc.com. You may also give us a call at 904-998-9414 to spea to a recruiter.</t>
  </si>
  <si>
    <t>Job Description
Job description
‚Ä¢ Interpret data, analyze results using statistical techniques and provide ongoing reports
‚Ä¢ Develop and implement databases, data collection systems, data analytics and other strategies that optimize statistical efficiency and quality
‚Ä¢ Acquire data from primary or secondary data sources and maintain databases/data systems
‚Ä¢ Identify, analyze, and interpret trends or patterns in complex data sets
‚Ä¢ Filter and ‚Äúclean‚Äù data by reviewing computer reports, printouts, and performance indicators to locate and correct code problems
‚Ä¢ Wor with management to prioritize business and information needs
‚Ä¢ Locate and define new process improvement opportunities
Requirements
‚Ä¢ Proven wor experience as a data analyst or business data analyst
‚Ä¢ Technical expertise regarding data models, database design development, data mining and segmentation techniques
‚Ä¢ Strong nowledge of and experience with reporting pacages (Business Objects etc), databases (SQL etc), programming (XML, Javascript, or ETL framewors)
‚Ä¢ nowledge of statistics and experience using statistical pacages for analyzing datasets (Excel, SPSS, SAS etc)
‚Ä¢ Strong analytical sills with the ability to collect, organize, analyze, and disseminate significant amounts of information with attention to detail and accuracy
‚Ä¢ Adept at queries, report writing and presenting findings
‚Ä¢ Master's in Computer Science or Engineering Management or Project Management or Information Systems/Technology (Preferred)
Powered by JazzHR
lBDnQw1Lg</t>
  </si>
  <si>
    <t>Job Description
Job Description:
DB USA Core Corporation sees an Assistant Vice President, Anti Financial Crime Data Quality Analyst in Jacsonville, FL to support the AFC T &amp; R Data team with the AFC Americas Data Governance implementation by assisting in the management of project dashboards, project plans, and communication to staeholders of project status. Requires a: Bachelor's degree in Business Administration, Finance, or related field, or equivalent and two (2) years of experience coordinating complex initiatives in the Financial Services industry within the area of AFC Compliance in Corporate Investment Baning. Prior experience must include two (2) years of experience assessing the efficiency and effectiveness of systems within Global Transaction Baning; developing, implementing, maintaining and enhancing the anti-money laundering policies, procedures, systems and controls to ensure comprehensive customer identification, customer due diligence, and suspicious activity monitoring and reporting; identifying, analyzing, and evaluating Quality Issues of Anti-Money Laundering systems; establishing PIs Metrics and compiling management information reports to conduct data driven analysis and mae recommendations; identifying insufficiencies of AFC Compliance controls in place, defining proper solutions and deliverables, and recommending changes and transparency to the complexity of internal controls; in executing duties, utilizing Anti-Money Laundering systems and Data and Compliance Intelligence Tools including Sharepoint, Tableau, Sype for Business, and functions including Pivot Tables, Macro, Vlooup, Count If, and Match. #DNI
Our values define the woring environment we strive to create - diverse, supportive and welcoming of different views. We embrace a culture reflecting a variety of perspectives, insights and bacgrounds to drive innovation. We build talented and diverse teams to drive business results and encourage our people to develop to their full potential. Tal to us about flexible wor arrangements and other initiatives we offer.
We promote good woring relationships and encourage high standards of conduct and wor performance. We welcome applications from talented people from all cultures, countries, races, genders, sexual orientations, disabilities, beliefs and generations and are committed to providing a woring environment free from harassment, discrimination and retaliation.
Clic to find out more about our diversity and inclusion policy and initiatives.
We are an Equal Opportunity Employer - Veterans/Disabled and other protected categories. Clic these lins to view the following notices: EEO is the Law poster and supplement; Employee Rights and Responsibilities under the Family and Medical Leave Act; Employee Polygraph Protection Act and Pay Transparency Nondiscrimination Provision.
Deutsche Ban is an Equal Opportunity Employer - Veterans/Disabled and other protected categories.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</si>
  <si>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wuvnBU8e6</t>
  </si>
  <si>
    <t>Job Description
Job Title: Data Analyst Team Lead
Department: Consumer Driven Health Plans
POSITION DESCRIPTION:
This position is responsible for overseeing the Eligibility Team for processing and proper filing of all eligibility data. This includes enrollments, terminations, and changes in status that are received by email and EDI files sent via SFTP. This position is also responsible for the setup of all new EDI file feeds, monitoring and tracing all scheduled EDI file feeds that are expected to come in weely, notifying the appropriate vendors when the files are not received or if corrections/updates need to be made to the file, proper coordination within the department of open enrollment files vs. change files, and implement, trac, and monitor auditing processes for ongoing and open enrollment files. Further, this position is responsible for identifying ways to improve the EDI process to more efficiently manage all facets of the file feed integrations to capture all necessary data. The EDI file specs are in a proprietary format designed by our software partner.
SILLS REQUIRED:
Experience with file feeds terminology
Experience with different file formats (xml, csv, tab, common delimited)
Ability to decipher and process XML files
Experience with reading and creating file specification templates
Experience with file editors (notepad++, etc.)
nowledge of complex Excel comparative formulas required
Experience with file editing software
Experience with proprietary file layout specification/templates
Ability to learn proprietary file layouts from third party vendors
Organizational and prioritization sills
Outloo experience required
Time management sills
Ability to wor independently with minimal oversight
Ability to effectively communicate verbally and written with vendors and clients on file related information
TASS:
Oversee eligibility team to ensure all eligibility is processed and saved in the appropriate files, timeframes are being met, processes are followed, and proactively identifying potential issues
Setup, update, modify new and existing EDI file feeds
Facilitate the process for updating existing file feeds, as needed
Wor with XML file feeds from Employee Navigator
Conduct meetings with vendors and clients to ensure accuracy of file feeds
Trac and monitor or facilitate eligibility audits for both ongoing and open enrollment files
Process incoming eligibility data, as needed, including enrollments, re-hires, terminations &amp; changes in status. These documents may be received via email and SFTP
Follow all Medcom policies as they relate to privacy and security
Wor overtime as requested
Perform other duties as assigned by management
Update and use CRM to log eligibility related data.
Wor with other departments to effectively communicate file feed information across mutual clients.
Other Duties are required by management.</t>
  </si>
  <si>
    <t>** PLEASE PROVIDE COVER LETTER, RESUME, AND VISUAL EXAMPLE(S) OF PAST PROJECT(S) DEMONSTRATING NOWLEDGE OF POWER BI. ALSO INCLUDE REFERENCES**
BACGROUND CHEC REQUIRED
*******MUST BE A US CITIZEN*******
LEFTA Systems has been woring to build better software for law enforcement agencies and their employees for over 10 years. Due to the current climate, things are moving fast and so are we. LEFTA Systems now offers a complete SUITE of products to accommodate all of an agency‚Äôs internal documentation processes. This is a very exciting time to join the company and be a part of our explosive growth and on the forefront of current events in law enforcement.
LEFTA Systems is looing for an experienced Power BI analyst to create and maintain custom built business intelligence reports and dashboards by harnessing data from software applications our law enforcement clients use. You will be responsible for designing, developing, implementing, and supporting business analytical and reporting needs.
The ideal candidate must be able to wor with multiple teams and business units simultaneously and thrive in a fast paced, dynamic environment. You must be able to demonstrate the eagerness and ability to learn and must wor well in a remote environment. Candidates must be friendly and outgoing with clients, willing to solve problems, and tae on responsibility. The person chosen will be trained to have thorough nowledge of all company software applications, a necessary requirement for success in this position. The Data Analyst will report directly to the Chief Information Officer.
Qualifications:
- Bachelors Degree in Computer Science or related field
- Minimum of 5 years overall IT experience
- Minimum of 5 years of SQL Server experience
- Extensive experience with Power BI
- Broad exposure in the new techniques in Agile Data Warehousing and Data Integration technologies
- Silled in interpreting, extrapolating, and interpolating data for statistical research and modeling
- Silled in analyzing statistics and reports to determine business performance and trends
- Advanced database and presentation software sills
- Experience and successful trac record in Project Management from requirements gathering to deployment and user training
- Strong conceptual and analytical sills: SQL, problem solving, performance tuning, and test case analysis
- Technical expertise in distributed system architecture, design, and development
- Adept at queries, report writing, and presenting findings
- Able to communicate effectively with all levels of management in a clear and professional manner, both verbally and in writing, and possess superior people management and leadership sills
- Strong decision maing and technical design sills
- Ability to collaborate effectively and wor as part of a team
- Ability to multitas
Job Type: Full-time
Benefits:
Dental Insurance
Health Insurance
Paid Time Off
Retirement Plan
Vision Insurance
Schedule:
Day shift
Monday to Friday
Experience:
Power BI: 3 years (Required)
overall IT: 5 years (Required)
SQL Server: 5 years (Required)
Education:
Bachelor's (Required)
Location:
Jacsonville, FL (Required)
Wor authorization:
United States (Required)
Application Question:
Are you a US Citizen?
Wor Location:
Fully Remote
Company's website:
https://leftasystems.org/
Benefit Conditions:
Waiting period may apply
Only full-time employees eligible
Wor Remotely:
Yes</t>
  </si>
  <si>
    <t>Location(s)Jacsonville FLDetailsemper has an immediate need for an experienced Sr. Data Analyst to join our Guidewire Support group. This position will wor from our Jacsonville, FL or Birmingham, A office. You will be responsible for understanding business needs, assessing the impact of the change, and translating into technical specifications. Wor with the technical project team to ensure those technical requirements are documented, understood and implemented all while supporting and communicating with the business through the implementation process.You will be responsible for identifying business needs, assessing the impact of the change, woring with the business to align the need to the base application functionality, documenting the requirements, and waling the business through the documentation to obtain approval. Then wor with the project team to ensure those requirements are delivered all while supporting and communicating with the business through the implementation process. This position will also be responsible for project development testing. The experience BSA will document data mapping, lineage, modelling, management, governance and all other data aspects of the GW Data Hub and Info Center product platform at emper.May include helping with other business requirements for Operational support efforts including the understanding and documentation of business needs and helping convert into technical specifications for operational reports and downstream data needs such as EDW, GL and other financial applicationsResponsible for project development testing and data governance/management. This includes development of integrated test plans and test cases, execution of the tests, analysis and documentation of the results.The analyst is involved throughout the entire development lifecycle (e.g., initial concept, requirement gathering, development support, testing, and final implementation and post production support).Occasional travel may be requiredPosition Qualifications:* Expert in data mapping, modelling, lineage, governance and management* At least 7+ years of Guidewire Insurance Suite nowledge (Policy Center, Claim Center, Billing Center)* At least 3+ years as a Data Analyst maintaining the Data Specifications document for the Guidewire Data Hub / Info Center product at a large corporation* Effective, clear and concise verbal and written communication sills* Good organizational sills* Business Intelligence experience (Business Objects, Cognos or other BI tool)* Woring nowledge of SQL (TSQL/PL SQL)* Woring nowledge of ETL* 5+ of QA testing experience* Woring nowledge of DW/EDW, Data Hubs/Data Laes* Education equivalent to a college degree in information technology or technical related discipline, or the equivalent in related wor experience* 7+ years of Data Analyst experience.* 7+ years of Guidewire Property &amp; Casualty Guidewire Insurance industry* 3+ Years Guidewire Data Hub / Info Center experience* Occasional travel is requiredPreferred:* Cognos experience* 10+ years of Data Analyst experience.* At least 9+ years of Guidewire Insurance Suite nowledge (Policy Center, Claim Center, Billing Center)* At least 5+ years as a Data Anayst maintaining the Data Specifications document for the Guidewire Data Hub / Info Center product at a large corporation* Advanced QA Testing experience is a plus.* Expert in SQL (T-SQL/PL SQL)* Expert in ETL* Expert in DW/EDW, Data Hubs/Data Laes* Agile Project experience</t>
  </si>
  <si>
    <t>emper
2.9</t>
  </si>
  <si>
    <t>Senior Data Analyst- Guidewire Data Hub
Jacsonville, Florida- Contract to Hire
ARC Group has an immediate need for an experienced Sr. Data Analyst to join our client's Guidewire Support group. This position will initially be remote but will be eventually woring from our client's Jacsonville, FL office.
Our client has an excellent reputation and looing to bring on a Senior Data Analyst for a Contract to Hire Opportunity. Please do not apply if you are a C2C recruiter or someone needing sponsorship.
Overview:
You will be responsible for understanding business needs, assessing the impact of the change, and translating into technical specifications. Wor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woring with the business to align the need to the base application functionality, documenting the requirements, and waling the business through the documentation to obtain approval.
Responsible for project development testing and data governance/management. This includes the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post-production support).
Position Qualifications:
Expert in data mapping, modeling, lineage, governance, and management
At least 7+ years of Guidewire Insurance Suite nowledge (Policy Center, Claim Center, Billing Center)
At least 3+ years as a Data Analyst maintaining the Data Specifications document for the Guidewire Data Hub / Info Center product at a large corporation
Effective, clear and concise verbal and written communication sills
Business Intelligence experience (Business Objects, Cognos or other BI tool)
Woring nowledge of SQL (TSQL/PL SQL)
Woring nowledge of ETL
5+ of QA testing experience
Woring nowledge of DW/EDW, Data Hubs/Data Laes
Education equivalent to a college degree in information technology or technical-related discipline, or the equivalent in related wor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nowledge (Policy Center, Claim Center, Billing Center)
At least 5+ years as a Data Analyst maintaining the Data Specifications document for the Guidewire Data Hub / Info Center product at a large corporation
Advanced QA Testing experience is a plus.
Expert in SQL (T-SQL/PL SQL)
Expert in ETL
Expert in DW/EDW, Data Hubs/Data Laes
Agile Project experience
Would you lie to now more about our Senior Data Analyst role?
Great, we would lie to hear from you. Please reach out to our dedicated recruiter for this role in Siana Johnson by applying below OR emailing her directly at sjohnson@arcgonline.com. If you would lie to see our other positions, please visit our job board at www.arcgonline.com</t>
  </si>
  <si>
    <t>Job Description
ARC Group has an immediate need for an experienced Sr. Data Analyst to join our client's Guidewire Support group. This position will initially be remote but will be eventually woring from our client's Jacsonville, FL office.
Our client has an excellent reputation and looing to bring on a Senior Data Analyst for a Contract to Hire Opportunity. Please do not apply if you are a C2C recruiter or someone needing sponsorship.
Overview:
You will be responsible for understanding business needs, assessing the impact of the change, and translating into technical specifications. Wor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woring with the business to align the need to the base application functionality, documenting the requirements, and waling the business through the documentation to obtain approval.
Responsible for project development testing and data governance/management. This includes the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post-production support).
Position Qualifications:
Expert in data mapping, modeling, lineage, governance, and management
At least 7+ years of Guidewire Insurance Suite nowledge (Policy Center, Claim Center, Billing Center)
At least 3+ years as a Data Analyst maintaining the Data Specifications document for the Guidewire Data Hub / Info Center product at a large corporation
Effective, clear and concise verbal and written communication sills
Business Intelligence experience (Business Objects, Cognos or other BI tool)
Woring nowledge of SQL (TSQL/PL SQL)
Woring nowledge of ETL
5+ of QA testing experience
Woring nowledge of DW/EDW, Data Hubs/Data Laes
Education equivalent to a college degree in information technology or technical-related discipline, or the equivalent in related wor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nowledge (Policy Center, Claim Center, Billing Center)
At least 5+ years as a Data Analyst maintaining the Data Specifications document for the Guidewire Data Hub / Info Center product at a large corporation
Advanced QA Testing experience is a plus.
Expert in SQL (T-SQL/PL SQL)
Expert in ETL
Expert in DW/EDW, Data Hubs/Data Laes
Agile Project experience
Would you lie to now more about our Senior Data Analyst role?
Great, we would lie to hear from you. Please reach out to our dedicated recruiter for this role in Siana Johnson by applying below OR emailing her directly at sjohnson@arcgonline.com. If you would lie to see our other positions, please visit our job board at www.arcgonline.com
Company Description
With over 20 years in the industry. ARC Group has been recognized by Forbes as a Top 20 Recruiting Firm Nationally within the US. We loo forward to helping you get your next great position.</t>
  </si>
  <si>
    <t>Job Title: System Analyst (Data) - PL/SQl Server
Location: Jacsonville, FL
Duration: Full-time
Interview Mode: Telephonic
Job Description:
Job Title System Analyst (Data) - PL/SQl Server
Technical/Functional Sills ¬∑ 5 or more years wor experience in an application development and/or systems analysis role or equivalent combination of transferrable experience and education.
¬∑ Bachelor's degree in an IT related field or equivalent wor experience
¬∑ Strong experience in data validation and manipulation in SQL Server databases using SQL queries
¬∑ Strong understanding of integration points of assigned business/systems and processes
¬∑ Extensive nowledge and experience of systems, subsystems, development methodologies, systems architecture, tools and processes that support the assigned business initiative or system.
¬∑ Experience in applying research methodology to business solutions.
¬∑ nowledge of systems development concepts and methods ¬∑ Experience with business requirements and business process analysis to ensure IT solutions meet the business needs
¬∑ Experience managing multiple priorities and ability to facilitate adoption of changing priorities
¬∑ Demonstrated negotiation sills and ability to build relationships.
¬∑ Excellent communication sills including ability to explain complex technical concepts in a clear and concise manner to audiences with diverse nowledge base
Experience Required 5+ years
Roles &amp; Responsibilities ¬∑ Gather business requirements, interacting with cross-functional departments to translate concepts to create a fully defined requirements process.
¬∑ Preparation of standardized documentation for internal and external staeholders.
¬∑ Oversees end-to-end requirements, design, build and development of all applicable worflows and capabilities from conception to implementation.
¬∑ Analyzes and documents business requirements and ensures systems requirements and project plans are in alignment with business needs.
¬∑ Defines business process scope and objectives as well as detailed business requirements and wors with IT partners to translate into systems requirements.
¬∑ Wors through complexities associated with the coordination across multiple areas with conflicting efforts and limited resources.
¬∑ Identify persistent problems, woring with wider teams and create documentation.
¬∑ Communicate business priorities and requirements to the technology organization for design and implementation, in order to drive effective business solutions.
¬∑ Wors with test team to ensure the testing results correspond to the business expectations.
¬∑ Maintains effective communication with management and project teams.
¬∑ Accountable for understanding and communicating accurate business requirements to IT partners and ensuring technical specifications accurately reflects business needs.
Generic Managerial Sills ¬∑ Creating Project Plan and Trac status
¬∑ Handling Customer communications and Management reporting
¬∑ Experience in Health Care (preferable)
Education Bachelor's degree in an IT related field or equivalent wor experience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worforce across all levels in the company.</t>
  </si>
  <si>
    <t>Data Analyst
The Data Analyst position is responsible for analyzing complex client data, manipulating it into the required format, and reviewing it for accuracy and completion. The ideal Data Analyst is committed to accuracy and efficiency, and is comfortable woring long hours under tight deadlines. The position requires strong analytical sills as the Data Analyst handles complex data in multiple formats from multiple sources. The position also requires good communication sills as the Data Analyst provides written audits of client data and collaborates closely with team members to problem solve.
Position is"temporarily remote due to COVID-19"means the job is fully remote, but only for the duration of the COVID-19 pandemic, and will transition bac to a non-remote job.
Duties and Responsibilities
Use technical sills to manipulate complex client data into the required format and to analyze data for accuracy and completion
Use nowledge of ACA regulations to flag possible inconsistencies and errors in client data
Provide concise written feedbac on client data
Communicate regularly with team members to resolve questions and provide status updates
Develop technical sills and understanding of regulations to improve accuracy and efficiency
Maintain strict deadlines in a fast-paced environment
Regularly wor 40+ hour wees as wor load requires and as approved by manager
Load data to proprietary software and troubleshoot errors
Additional duties as requested by management
Education:
High school diploma or equivalent required
Associate's degree preferred
Bachelor's degree preferred
Experience:
Data processing experience required
4+ years of Excel experience
Familiarity with Microsoft Access is a plus
Database experience is a plus
Sills and Attributes:
High level nowledge of Excel functions and formulas
Strong analytical sills
Strong attention to detail
Strong team-oriented wor ethic
Able to communicate professionally both verbally and in writing
Able to learn and retain new information quicly
Strong focus and time management sills
Strong prioritization and organizational sills
Able to wor both independently and in a team environment
Flexible mindset and willingness to tae on new challenges
Other duties as assigned by management</t>
  </si>
  <si>
    <t xml:space="preserve">50-86 </t>
  </si>
  <si>
    <t>We are pioneers. We were the first to brea the sound barrier and design the first functional jetpac. We were aboard NASA's first lunar mission and brought advanced tiltrotor systems to maret. Today, we are defining the future of on-demand mobility. At Bell, we are proud to be an iconic company with superb talent, rapidly creating novel and coveted vertical lift experiences.
Bell has an opening for a Military Forecasting / Data Analyst in the Fort Worth, TX headquarters location. In this role, you will focus on strategic planning for Bell Flight's Military Programs Supply Support and contributes to revenue through business case-based planning and forecasting of spares and repair services that meet government and contract requirements. You will conduct the demand planning and strategic forecast modeling development related to Bell Flight's Performance Based Logistics contract.
Position Responsibilities:
Support a strategic modeling capability for the program to afford improved business decisions.
Assist in the development of strategic plans to improve product support performance.
Provide support for program supply support personnel; which may include spares forecasting and multi-year planning.
Prepare and present for program reviews as directed.
Maintain a high level of professionalism and responsiveness to internal/external customers, partners, suppliers, and Bell management to achieve high levels of customer satisfaction.
Support and assist in the establishment of performance metrics (internal/external) and measurements that give visibility to supply support cost and schedule objectives.
Support demand forecasting and modeling capabilities for government spares and repair requirements: ey external relationships include NAVSUP, DLA, and NAVAIR. Outcome will drive strategic inventory operations planning within Bell and the U. S. Government, yielding customer satisfaction.
Wor with NAVSUP and DLA to ensure demand requirements are translated to RFPs or orders.
Provide analysis of alternatives, data driven simulation and business/readiness-based execution options to enhance logistic decision maing and support increased customer support.
Educational Requirements:
Bachelor's Degree OR at least 4 years of experience in Industrial Distribution, Industrial Engineering, Mathematics, Statistics or Supply Chain Management could be considered equivalent to a Bachelor's degree.
Position Requirements:
At least 2 years of related experience in forecasting and modeling tools with good analytical sills.
Position requires a proficiency in decision-maing and problem solving.
Individual must be proficient with Microsoft Office Suite to include Access, Power Point, Visio, Project, and other database software.
Process mapping, standardization sills, data collection &amp; analysis, and strong mathematic sills
Excellent communication sills, both verbal and written, are required.
Preferred Sills and Experience:
Proficiency in use of database management systems
Six Sigma Green Belt certification
Experience with SLIC, Tempo/Opus, Windchill, @Ris, or similar software a big plus.
Don't miss the chance to join a diverse, inclusive environment where you feel a sense of belonging. As a member of our global worforce, you will collaborate with dedicated, enthusiastic teams where unique experiences, bacgrounds and ideas combined with a strong passion for our products tae us above and beyond flight.</t>
  </si>
  <si>
    <t>The Human Performance Data Analyst is to shape long-term understanding and impact of training, understand context and operationalize research constructs into field studies as indicated by the Government.
Trac and provide actionable metrics for psychological and qualitative assessments and scale data management and outputs IAW the Governments needs as necessary.
Provide actionable reports and provides Air Force (AF) leaders with professional, viewable and printable reports.
Ensure the data management system has the ability to pull information on Graduates (GRADs), Self-Identified Eliminations (SIEs), Performance Failures (PFs) and Medical Failures (MFs) by those authorized with this access.
Wor with the Government to create data input and output products and methodologies.
Will provide Data Analysts support to analyze physiological, psychological and qualitative metrics associated with candidates and operators.
Be able to paint the picture of what challenges a SW candidate, physically, psychologically or qualitatively through objectives data sets, captured and displayed through the data management system.
Provide the ability to assess class averages, highs and lows, with the overall goal of establishing SW specific algorithms and standards.
Designs, develops, builds classifier and implements quantitative models. Performs exploratory data analysis to identify attributes and applies predictive analytics techniques including information retrieval, machine learning, networ analysis and data mining to generate management insight and enable customer facing applications.
Researches, tests, builds, and performs data transformations for data reduction and variable analysis of ris analysis to implement statistical techniques. Assists with designing and developing new models or refreshing existing software.
Integrates and extracts relevant information from large amounts of both structured and unstructured data (internal and external) to enable analytical solutions.
Collaborates with project teams and staeholders to identify client requirements.
Wors with Software Developers to research architecture for new products, services, and features.
Assists in developing algorithms and supporting code such that research efforts are based on the highest quality data.
Qualifications:
Bachelors Degree in the field of Statistics / Mathematics/ Mareting/ Economics, or Business Administration or 2+ years data mining and/or 4+ years in a data analyst role.
Shall have a proficient understanding and woring nowledge of computer, e-mail, voice mail, and telephone texts to perform duties. Additionally, be proficient with Microsoft Word, Excel, and PowerPoint to 4.5.
Location
San Antonio, Texas</t>
  </si>
  <si>
    <t>Job Description
CornerStone Staffing has partnered with a MAJOR HEALTHCARE NETWOR in Fort Worth and is currently recruiting for the following position:
Job Title: Medical Data Analyst
Location: West Fort Worth
Pay: 15+/hr
Schedule: 8:00am - 5:00pm
Job Description: Data analysis of Managed Care Programs, eligibility experience highly preferred; exceptional computer sills with experience in a healthcare setting.
Duration: Temp (3+ months with possibility to extend)
Requirements:
Professional demeanor and phone voice
Accurate data entry
Good customer service
Strong Microsoft Office experience
Must have high school diploma or GED
Sense of urgency ‚Äì must be a fast worer
Application Process Includes:
Drug testing
Bacground chec
Flu shot/TB test
To Apply for this Job:
Clic the Apply Online button at the top of this page, then:
If you are currently registered with CornerStone Staffing, clic the I have a username and password and want to log in button to add yourself as a candidate to this job.
If you are NOT currently registered with CornerStone Staffing, clic the I need to register button to complete the application.
#ZIP
#CB
#MON
Company Description
CornerStone Staffing has been servicing the Dallas-Fort Worth metroplex since 1991. We are committed to supporting our community through our core values of compassion, integrity, self discipline, and faith.
CornerStone specializes in servicing a wide variety of industries including Office Professional, Accounting, Finance, Call Center, Healthcare, IT, Engineering as well as many others. CornerStone prides itself in getting it right the first time, which leads to our superior employee retention and client satisfaction. We have achieved this by constantly scrutinizing our systems, our relationships, our mareting, and our wor environment. Our relationships extend to hundreds of companies and thousands of temporary associates in the Dallas-Fort Worth area. We pride ourselves on maintaining long-term relationships with our clients and job seeers.
CornerStone currently has 11 offices across the Metroplex to serve your needs. If you are a job seeer looing for short-term supplemental income or a full-time position that will launch a new career, we can assist you in finding the right opportunity!</t>
  </si>
  <si>
    <t>Data AnalystFort Worth, TXData Analyst Fort Worth, TX
Outstanding opportunity for a Data Analyst to wor with the Intelligent Automation team RPA, NLP, AI and Advanced Analytics, to provide specialization in Advanced Analytics to extract insight from information by iterating rapidly to summarize and visualize large data sets. You will be woring closely with business SMEs, operations research and will be learning / leveraging AI tools &amp; techniques. You will assist in efforts to create analytical solutions for client initiatives. Youll be responsible for data exploration, discovery, and presentation of gathered insight from data. You will be responsible for visualizing and communicating insight extracted from data to staeholders at various levels across the company. You will construct, test, maintain and architect supporting datasets.
This position requires Hands on &amp; expert experience with enterprise data visualization tools lie Tableau and / or Power BI leveraging Azure AI platform tools lie Databrics &amp; Auto ML, etc. Proven ability to wor independently on big projects is essential. Ability to facilitate conversations with business SMEs to understand the problem, rapidly iterate proposed solutions and clearly present new findings/ solutions is required. Lead-level experience providing technical &amp; functional guidance is a must. Experience with relational database management system development also a required. Must be able to build analytics solution including data exploration, extraction, cleaning, transformation, testing and implementation. Solid analysis and problem-solving sills and superior interpersonal sills with the ability to wor with several staeholders across multiple organizations is required. Must be open to learn new tools and technologies and able to adapt to fast-paced woring environment. Preferred Experience includes: Project leadership experience leading collaborative efforts; Masters Degree in Management Information Systems, Computer Science or equivalent; and, ability to write code in python, java and R.
Desired Sills: Data Analytics, Enterprise Reporting, Tableau, Power BI, RDBMS, Azure AI, Databrics, Auto ML, Python, Java, R
**Local candidates preferred**</t>
  </si>
  <si>
    <t>Thinfind Corporation</t>
  </si>
  <si>
    <t>We are pioneers. We were the first to brea the sound barrier and design the first functional jetpac. We were aboard NASA‚Äôs first lunar mission and brought advanced tiltrotor systems to maret. Today, we are defining the future of on-demand mobility. At Bell, we are proud to be an iconic company with superb talent, rapidly creating novel and coveted vertical lift experiences.
Bell has an opening for a Military Forecasting / Data Analyst in the Fort Worth, TX headquarters location. In this role, you will focus on strategic planning for Bell Flight's Military Programs Supply Support and contributes to revenue through business case-based planning and forecasting of spares and repair services that meet government and contract requirements. You will conduct the demand planning and strategic forecast modeling development related to Bell Flight's Performance Based Logistics contract.
Position Responsibilities:
Support a strategic modeling capability for the program to afford improved business decisions.
Assist in the development of strategic plans to improve product support performance.
Provide support for program supply support personnel; which may include spares forecasting and multi-year planning.
Prepare and present for program reviews as directed.
Maintain a high level of professionalism and responsiveness to internal/external customers, partners, suppliers, and Bell management to achieve high levels of customer satisfaction.
Support and assist in the establishment of performance metrics (internal/external) and measurements that give visibility to supply support cost and schedule objectives.
Support demand forecasting and modeling capabilities for government spares and repair requirements: ey external relationships include NAVSUP, DLA, and NAVAIR. Outcome will drive strategic inventory operations planning within Bell and the U. S. Government, yielding customer satisfaction.
Wor with NAVSUP and DLA to ensure demand requirements are translated to RFPs or orders.
Provide analysis of alternatives, data driven simulation and business/readiness-based execution options to enhance logistic decision maing and support increased customer support.
Educational Requirements:
Bachelor's Degree OR at least 4 years of experience in Industrial Distribution, Industrial Engineering, Mathematics, Statistics or Supply Chain Management could be considered equivalent to a Bachelor‚Äôs degree.
Position Requirements:
At least 3 years of related experience in forecasting and modeling tools with good analytical sills.
Position requires a proficiency in decision-maing and problem solving.
Individual must be proficient with Microsoft Office Suite to include Access, Power Point, Visio, Project, and other database software.
Process mapping, standardization sills, data collection &amp; analysis, and strong mathematic sills
Excellent communication sills, both verbal and written, are required.
Preferred Sills and Experience:
Proficiency in use of database management systems
Six Sigma Green Belt certification
Experience with SLIC, Tempo/Opus, Windchill, @Ris, or similar software a big plus.
Don‚Äôt miss the chance to join a diverse, inclusive environment where you feel a sense of belonging. As a member of our global worforce, you will collaborate with dedicated, enthusiastic teams where unique experiences, bacgrounds and ideas combined with a strong passion for our products tae us above and beyond flight.</t>
  </si>
  <si>
    <t>Job Description
Job Description:
Role: Data reporting &amp; Analytics Administrator
Location: Fort Worth, TX
Job type: Fulltime
Responsibilities:
We are currently looing for Data Reporting Analytics Administrator for our expanding IT department.
Setup Einstein Analytics Studio, set up the data flows to automatically import selected objects to datasets from Salesforce and MS SQL Databases, build the recipes and Lens to analyze the data and publish the stories in the form of recommendations bac into Salesforce
Develop visualization dashboards of data using Einstein Analytics and standard Salesforce dashboards
Prepare daily, weely, monthly, quarterly, and annual reporting
Perform data and system analysis to support broader oversight processes within a functional area. In addition, this role provides reporting and insight to guide business decisions and initiatives, while maintaining a high level of data integrity
Provide insights based on findings and maing recommendations based on strategic understanding of the data collected through analysis of business intelligence
Assess current reporting capabilities and help drive strategic innovation and evolution for improvement on performance reporting
Drive consistency in the application of data as a management system through standardized reporting and analysis
Support requirements for new reports and dashboards, creates actionable insight and understanding, through the analysis of both quantitative and qualitative data and provide recommendations that address business objectives
Interact with external vendors to extract, interpret, and communicate data
Interpret and measure the impact of business actions, including process and system enhancements
Leverage the development of new data sources to provide new perspectives of performance and identify new opportunities for continuous improvement
Wor with large data volumes and combine data from disparate sources into concise structures
Verify data capture, identify and resolve data quality issues discovered during insights and reporting process
Build models to conduct high-quality business, maret, and competitor analysis; and help identify and assess existing and new maret initiatives
Required experience/Education:
3-7 years of experience (2 years minimum or relevant experience in the role)
BS in Computer Science or related field preferred
Salesforce Einstein Analytics &amp; SAQL (Salesforce Analytics Query Language)
UI and/or Data Visualization experience; any exposure to other data visualization tools such as Microsoft PowerBI or Tableau would be a considerable
MS SQL server RDBMS nowledge and experience ‚Äì Database design, SQL/T-SQL Queries, Views, and Stored Procedures
Salesforce Certified Administrator is a plus.
Salesforce Certified Analytics Discovery Consultant is a plus.</t>
  </si>
  <si>
    <t>Must Have Sills (Top 3 technical sills only) ETL and MDM ( Master Data Management) Experience in Data Integration testing through Master Data management (MDM) Experience in test data management and data governance using MDM and automation Nice to have sills Strong in SQL Querying Detailed Job Description Experience in Data Integration testing through Master Data management MDM. Experience in test data management and data governance using MDM and automation. Healthcare experience. Strong in SQL Querying. Experience in Data Integration testing through Master Data management MDM. Experience in test data management and data governance using MDM and automation. Minimum years of experience 5+ Top 3 responsibilities you would expect the Subcon to shoulder and execute Estimation Status Report Test Plan, Test Cases, Test Data ownership on all the projects.</t>
  </si>
  <si>
    <t>Job Description
We are a fast paced construction company seeing to add an Budget Analyst Assistant to our team! The ideal candidate will be responsible for reviewing and assisting with accurate data entry, file maintenance, and record eeping. If you are a detail oriented, self-starting person eager to learn and wor for an industry leader this could be the place for you.
Responsibilities:
Prepare proposed budgets on new projects
Enter and reviewing a variety of data.
Assist in prepare and sort documents for data entry
Assist with inventory control
Create and maintain logs for tracing purposes
Maintain progression of job cost
Review discrepancies in data received
Advise supervisor of issues related to data
Answer and direct phone calls occasionally
Qualifications:
Proficient in Microsoft Excel - (Required)
Previous experience in job costing, data entry or other related fields
Strong problem solving and critical thining sills
Strong organizational sills
Deadline and detail-oriented
Construction bacground (Not required but preferred)</t>
  </si>
  <si>
    <t>Tulsa, O</t>
  </si>
  <si>
    <t>Description:
Locheed Martin Aeronautics. Be More Than You Can Imagine.
At Locheed Martin Aeronautics, we're taing innovation to the next level. From designing the most advanced air vehicle to designing aircraft that defies gravity, our engineers live on the cutting edge of technology. Never have the opportunities for a technical career been so limitless.
This position will serve on the F-35 Integrated Systems Evaluation Data Analysis Team. Responsible to conduct data analysis of F-35s system performance (air vehicle and air system) focusing on the lethality, survivability, and interoperability. This position reports to the Manager of the Integrated Systems Evaluation (ISE) team as part of the F-35 test and evaluation team.
This role requires performing data analytics to support streamlining the data to the analyst, analysis automation and adhoc analysis through the use of data analytics techniques. Data will come from multiple complex test venues such as on aircraft testing (flight and ground), LM &amp; USG laboratory testing, manned simulations, and constructive/destop modeling. This position will assist in analysis tool development and drive for effective analysis tools, commonality amongst the team and coordinate across the F-35 analysis groups to reduce tool duplication and data processing supporting analysis. The successful candidate must be comfortable with learning new techniques/tools, running and generating results from various analytical models, analytical tools and databases. The candidate will be expected to wor across F-35 capability deliveries to test. The candidate will assist in coordination of development, execution and delivery of data analysis to generate executive level summaries and briefings for senior executives and government decision maers. The position will require international and domestic travel to various customer locations, test sites, USG labs and the F-35 Joint Program Office to coordinate and plan at all levels of test and evaluation and to observe execution of real-time flight and laboratory testing.
Must be flexible on short notice to conduct travel.
A level 3 employee Typically has 5 - 10 years of professional experience.
*Must be a US Citizen. This position is located at a facility that requires special access.**
Whats In It For You
Our employees play an active role in strengthening the quality of life where we live and wor by volunteering more than 850,000 hours annually. Here are some of the benefits you can enjoy:
‚Ä¢ Medical
‚Ä¢ Dental
‚Ä¢ 401
‚Ä¢ Paid time off
‚Ä¢ Wor/life balance
‚Ä¢ Career development
‚Ä¢ Mentorship opportunities
‚Ä¢ Rewards &amp; recognition
Learn more about Locheed Martins comprehensive benefits pacage here.
This position is in Fort Worth, TX Discover Fort Worth.
EngineeringAeronautics
Basic Qualifications:
Experience with aeronautical or aerospace test design or test plans or data analysis or evaluation and reporting
Previous data analysis experience
Experience with military aircraft and aircraft systems
Experience with MATLAB or Python
Desired Sills:
Experience using quantitative models, ris management techniques, analytical tools, Windows based systems, and MS Office products.
Strong oral &amp; written communications sills, analytical thining and physical science/engineering problem solving sills, and willingness to wor in a multi-disciplinary team environment, as well as good multitasing abilities.
- Current DoD Secret Clearance
BASIC QUALIFICATIONS:
job.Qualifications
Locheed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Locheed Martin, where your mission is ours. Our customers tacle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Locheed Martins vast team wors with partners around the world to bring proven performance to our customers toughest challenges. Locheed Martin has employees based in many states throughout the U.S., and Internationally, with business locations in many nations and territories.
EXPERIENCE LEVEL:
Experienced Professional</t>
  </si>
  <si>
    <t>Locheed Martin
3.8</t>
  </si>
  <si>
    <t>The Senior Data Analyst is leads the production of data collection, research, analysis and presentation of findings that affect portfolio performance. This role will oversee the maintenance and compliance of various analyses. This position will conduct studies and produce reports utilizing complex data tools to mitigate riss and identify opportunities. The Sr. Data Analyst will wor alongside various business units including IT to create streamlined data and decision-support solutions. This role will be required to assist in modeling efforts. This position will interact with other departments as the subject matter expert with an in depth nowledge of quantitative methods and diligent nowledge of data sources and tools in the interest of achieving the overall company objectives.
JOB DUTIES
Uses appropriate programming languages (Python, SAS, R) to develop business and operational reporting and data visualizations that enable effective and efficient decision-maing
Builds technical nowledge to support research and analytic responsibilities through independent learning
Maintains thorough understanding of relevant data sources and metrics
Analyzes ey metrics and performing data analysis
Leads wor with IT and ey business units to identify opportunities and inconsistencies in data and develops long term solutions for data capture and maintenance and serves as a subject matter expert
Extracts meaningful insights and trends and maes recommendations for various analyses to senior leadership which will improve business performance
Partners with and provides recommendations to business leadership on the appropriate application of analytics to business strategies and effectively communicates analysis and implications to senior leadership
Serves as a technical and analytical mentor to less experienced analysts
Ensures that the delivered products meet the business needs of the company
Perform other duties as assigned
Conform with all company policies and procedures
nowledge
Ability to wrangle large datasets, structured and non-structured data, including data mining and manipulation
Demonstrated understanding and experience with technical systems, datasets, data warehouses, data analysis techniques and data visualization
nowledge of consumer auto lending / leasing portfolio preferred
Ability to design and implement process documentation and monitoring protocols, demonstrated understanding and experience with technical systems, relational and dimensional datasets, data warehouses, and data analysis techniques
Strong quantitative, analytical and data interpretation sills
Ability to summarize complex data into digestible information for management
Sills
MS Office required
Advanced sills in programming languages such as Python, SAS, R or similar required
Experience in data visualization best practices and tools such as Power BI, Tableau, SAS Visual Analytics etc required
Possess honed research sills
Strong written and verbal presentation sills with an ability to communicate effectively with Senior Management by maing complex concepts easy to understand
Ability to be curious, as questions, explore, and be creative when analyzing data and business problems
Demonstrated quantitative sills
Acute attention to detail
Ability to interact collaboratively with internal customers and external vendors
Capable of supporting multiple projects, including the ability to coordinate and balance numerous tass in a time-sensitive environment, under pressure and meeting deadlines
Education
Bachelor‚Äôs Degree in Economics, Mathematics, Business Analytics, Computer Science, Statistics or other quantitative field required
Master‚Äôs Degree in Economics, Mathematics, Business Analytics, Computer Science, Statistics or other quantitative field preferred
Experience
4 - 6 years of data mining and query tool experience required
4 - 6 years in similar role required
4 - 6 years in auto finance preferred
Woring Conditions
Normal office environment
#LI-R1</t>
  </si>
  <si>
    <t>Position Summary:
The role‚Äôs primary responsibility is to collect, analyze, and report internal/external data to support and develop internal strategy interfacing directly with Sales, Operations, and
Samsung‚Äôs HQ. Strong verbal and written communication in both English and orean are essential sills to wor effectively in reporting to both leadership team in the US and orea.
Additional responsibilities include forecasting sales, collecting pipeline data, measuring
Sales PI‚Äôs, reporting customer status, and aligning data internally and with HQ.
Essential Duties and Responsibilities
Other duties may be assigned.
In this position, either directly or through others, the incumbent will:
Collect information from internal sources and develop insights for Senior Strategic
Analyst and other business development leaders
Collect daily sales data and create reports to enhance sales progress visibility
Responsible for supporting daily forecast with the sales leadership
Able to develop strategic recommendation to support COO as requested.
Ongoing data management to support the sales team, including compiling &amp; analyzing all forecasting data, weely, monthly, quarterly and annually.
Ongoing definition, monitoring and management of sales team‚Äôs individual metrics
Present findings/insights to leaders with recommendations for program enhancements
Develop Ad-Hoc reports for Leadership Team
Additional responsibilities may include supporting the team on areas defined by Sales department leads
Bacground/Experience:
To qualify for this position, the following minimal bacground and sill levels are
required:
Bachelor‚Äôs degree in Business, Finance, Mathematics or equivalent combination of education and experience required
Experience collecting data across different platforms, arranging and organizing them within Excel/PowerPoint
Experience researching information and preparing communications
Strong internal customer service focus, with the ability to interpret and summarize data to help achieve strategic and operational goals
Strong problem solving and analytical sills
Discretion in managing confidential business and personnel information
Necessary Sills/Attributes:
For this position the following sills and abilities must be demonstrated at a proficient level:
Excellent attention to detail concerning data and analysis
Intermediate to advance proficiency in MS Office Suite, with strong emphasis in
Excel and PowerPoint
Plan, organize, and prioritize multiple assignments and projects
Demonstrated competency in both oral and written modes for internal and external personnel at all levels (in English &amp; orean)
Wor independently and in a team environment in order to achieve personal and team goals and complete assignments within established time frames
Physical/Mental Demands and Woring Conditions:
The position requires the ability to perform the essential duties and responsibilities in the following environment:
Operate a computer eyboard, telephone and view a video display terminal more than 90% of wor time
Visual acuity, color distinction, and numeric and character detail distinction for the analysis and preparation of statistical reports and information
Lift, move, or adjust general office equipment, boxes, or materials weighing up to 25 pounds using proper materials handling equipment and procedures
Occasionally wor additional hours beyond normal schedule
Job Type: Full-time
Education:
Bachelor's (Required)
Language:
orean (Required)
Additional Compensation:
Bonuses
Benefits:
Health insurance
Dental insurance
Vision insurance
Retirement plan
Paid time off
This Company Describes Its Culture as:
Detail-oriented -- quality and precision-focused
Innovative -- innovative and ris-taing
Schedule:
Monday to Friday
8 hour shift
Company's website:
https://www.samsunghvac.com/
Wor Remotely:
Temporarily due to COVID-19</t>
  </si>
  <si>
    <t>Roanoe, TX</t>
  </si>
  <si>
    <t xml:space="preserve">35-67 </t>
  </si>
  <si>
    <t>We are looing for a passionate Data/Financial Analyst. The successful candidate will turn data into information, information into insight and insight into business decisions.
Position Summary:
Reports to the CFO
Develop and implement databases
Gather and consolidate large amounts of data into informative reports and dashboards for the executive team
Assist in automating technical functions across the various departments
Prepare month end financial dec
Assist management by analyzing and intrepreting trends in datasets
Performing other ad hoc financial analysis
Requirements:
Bachelor's degree in finance, computer science, mathematics or statistics
2+ years relevant experience as it relates to data aggregation, reporting and financial concepts
Strong technical expertise related to SQL and Excel
Strong attention to detail
Dashboard/BI software experience a plus
Job Type: Full-time
Pay: 60,000.00 - 75,000.00 per year
Benefits:
401()
Dental Insurance
Health Insurance
Life Insurance
Paid Time Off
Vision Insurance
Application Question:
1) Do you have a bachelor‚Äôs degree in Finance, Computer Science, Mathematics, Accounting or Statistics?
2) Do you have experience building SQL scripts?
3) Do you have at least two years of SQL experience?
4) Do you have at least two years of Microsoft Excel?
5) Do you have at least one year of relevant financial analysis experience?
Wor Location:
One location
This Company Describes Its Culture as:
Detail-oriented -- quality and precision-focused
Innovative -- innovative and ris-taing
Team-oriented -- cooperative and collaborative
Schedule:
Monday to Friday
Company's website:
drive4sunset.com
Benefit Conditions:
Only full-time employees eligible
Wor Remotely:
No</t>
  </si>
  <si>
    <t>(Ris Data Analyst)</t>
  </si>
  <si>
    <t>PRIMARY DUTIES &amp; EY RESPONSIBILITIES(Primary duty should be 50% or more of the employee‚Äôs daily duties) Primary Duties: (These duties form the basis for the classification determination) Leverage analytical tools to perform routine data collection, analysis and reporting of credit ris PI‚Äôs (i.e., delinquencies, vintage losses rates, application conversion) to monitor and communicate trends of our loan portfolios. ey Responsibility 1: Mine, model, analyze large datasets, and utilizes predictive modeling techniques with an emphasis on optimizing credit ris and analyzing customer behavior using the following predictive modeling techniques: linear/logistic regression, factor analysis, decision trees, clustering, segmentation, etc. ey Responsibility 2: Build and validate a variety of statistical models, provides analytic support, and develops new criteria and/or strategies. ey Responsibility 3: Perform product or other segment level analytics to analyze performance of existing products and assist with roll-out of new product policy and pricing strategies for various product offerings. ey Responsibility 4: Implement credit models, rules, scorecards, and strategies into the company‚Äôs Decision Engine software that houses the Credit Policy. Wor with internal IT resources to test and deploy new implementations. ey Responsibility 5: Collaborate with other departments across the organization to drive improvement in quality, volume, service, and profitability. 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sills / abilities: Strong technical aptitude. Familiarity with ETL processes, SQL, SAS, R highly preferred. Personal sills Understanding of business needs/requirements, ability to effectively communicate with both internal departments and external vendors/clients, ability to self-motivate and manage multiple analytical projects simultaneously. PRIMARY DUTIES &amp; EY RESPONSIBILITIES (Primary duty should be 50% or more of the employee‚Äôs daily duties) Primary Duties: (These duties form the basis for the classification determination) Leverage analytical tools to perform routine data collection, analysis and reporting of credit ris PI‚Äôs (i.e., delinquencies, vintage losses rates, application conversion) to monitor and communicate trends of our loan portfolios. ey Responsibility 1: Mine, model, analyze large datasets, and utilizes predictive modeling techniques with an emphasis on optimizing credit ris and analyzing customer behavior using the following predictive modeling techniques: linear/logistic regression, factor analysis, decision trees, clustering, segmentation, etc. ey Responsibility 2: Build and validate a variety of statistical models, provides analytic support, and develops new criteria and/or strategies. ey Responsibility 3: Perform product or other segment level analytics to analyze performance of existing products and assist with roll-out of new product policy and pricing strategies for various product offerings. ey Responsibility 4: Implement credit models, rules, scorecards, and strategies into the company‚Äôs Decision Engine software that houses the Credit Policy. Wor with internal IT resources to test and deploy new implementations. ey Responsibility 5: Collaborate with other departments across the organization to drive improvement in quality, volume, service, and profitability. 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sills / abilities: Strong technical aptitude. Familiarity with ETL processes, SQL, SAS, R highly preferred. Personal sills Understanding of business needs/requirements, ability to effectively communicate with both internal departments and external vendors/clients, ability to self-motivate and manage multiple analytical projects simultaneously.</t>
  </si>
  <si>
    <t>Fidelity TalentSource is your destination for discovering your next temporary role at Fidelity Investments. We are currently sourcing for a Data Conversion Analyst to wor in Fidelity‚Äôs Worplace Investments Group in Westlae, TX!
Role Summary:
The Data Conversion Systems Analyst is tased with supporting data conversion solutions by improving the conversion process in partnership with internal IT and external business partners. The Systems Analyst is the primary advocate and liaison for the on-shore and off-shore developers for who they support during the conversion process. The Analyst will primarily be supporting data conversions under mentorship of Senior Associates; however will be 100% accountable for their wor.
This resource will be supporting the conversion of retirement, 401() and define contribution funds and participants from clients to our platform, which means there will be a high level of scrutiny and pressure. The candidate will be woring with resources which include business-facing teams, other systems analysts, as well as on-shore and off-shore developers ‚Äì and therefore must be a phenomenal teammate able to wor with a variety of organizations.
The Data Conversion Systems Analyst is responsible for the receipt of inbound data records, the creation of the technical conversion specifications to ‚Äúmap‚Äù these external records to the internal Fidelity specs, participate in the creation of the conversion strategy document by providing technical details to augment the business requirements, offer mentorship and support when it comes to the accurate creation and loading of the data to our systems and provide systems support to the project team. Wors on multiple projects concurrently and contributes to timely and on-budget project goals.
Responsibilities:
Architecture
Aligns with data conversion and implementation standards.
Understands data conversion standard methodologies.
Develops original and creative solutions to on-going data conversion efforts.
Analyze client/vendor source data.
Design
Performs independent and complex functional data analysis for multiple projects supporting several data conversions at one time.
Designs/improves conversion technical specifications (nown as the Data Element Listing) to support the data conversion effort. Documents detailed instructions for data conversion.
Performs functional analysis for projects to support the creation of other project documentation (such as the Conversion Strategy Document).
Participates in data conversion design and accuracy review.
Development / Execution
Plans and coordinates project schedules and coordinates with senior associates, external vendors and internal contacts for project assignments.
Receives data from external record eepers and posts those records to the mainframe environment for programmer use.
Reviews external records for file layout consistency, adjusting requirements where needed.
Interacts with external record eepers to understand and decipher file layouts in order to convert them to Fidelity layouts.
Establishes partnerships across multiple businesses and functions.
Testing
Performs conversion testing by reviewing conversion reports.
Supports conversion testing corrections for any conversion problems.
Assists in the planning and conducting of client/user review of conversion results (reports and implementation of corrections)
Supports and performs all phases of testing leading to the data conversion of implementation
Deployment
Responsible for supporting implementation of moderate-scope to major data conversions.
Responsible for post-installation testing and correction of any conversion problems.
Documentation
Develops comprehensive documentation for all data conversions
Responsible for post-installation testing correction of any conversion problems.
Assists data conversion team woring with associates across various functions.
Raises data conversion project issues to senior associates and managers.
Qualifications:
Bachelor's Degree preferred.
2+ year‚Äôs experience - demonstrable understanding of the data conversion implementation processes including analysis, design, problem resolution and planning.
Experience in Financial Services, Baning, 401(), Define Contribution, Mixed Election, Retirement funds is highly preferred.
Solid grasp of Investment industry is needed.
Must be a ‚Äúspecialist‚Äù in Microsoft Excel, with a solid grasp of Microsoft Word and Microsoft Access.
Experience in data transmission protocols (such as SFPT, TSO, etc) is highly preferred.
Company Overview
Fidelity TalentSource, formerly Veritude, is the in-house temporary staffing provider for Fidelity Investments, one of the largest and most diversified global financial services firms in the industry. We recruit individuals from a variety of bacgrounds, including technology and customer service, to fill assignments across Fidelity‚Äôs U.S.-based regional and investor center locations. If you would lie to experience Fidelity‚Äôs diverse and inclusive worplace while expanding your sillset and developing your professional networ, consider a role with Fidelity TalentSource.
For information about woring at Fidelity TalentSource, visit FTSJobs.com.
Company Overview
Fidelity TalentSource, formerly Veritude, is the in-house temporary staffing provider for Fidelity Investments, one of the largest and most diversified global financial services firms in the industry. We recruit individuals from a variety of bacgrounds, including technology and customer service, to fill assignments across Fidelity‚Äôs U.S.-based regional and investor center locations. If you would lie to experience Fidelity‚Äôs diverse and inclusive worplace while expanding your sill set and developing your professional networ, consider a role with Fidelity TalentSource. For information about woring at Fidelity TalentSource, visit FTSJobs.com.
Information about Fidelity Investments
At Fidelity, we are focused on maing our financial expertise broadly accessible and effective in helping people live the lives they want. We are a privately held company that places a high degree of value in creating and nurturing a wor environment that attracts the best talent and reflects our commitment to our associates. We are proud of our diverse and inclusive worplace where we respect and value our associates for their unique perspectives and experiences. For information about woring at Fidelity, visit FidelityCareers.com.
Fidelity Investments and Fidelity TalentSource are equal opportunity employers.</t>
  </si>
  <si>
    <t>Westlae, TX</t>
  </si>
  <si>
    <t>"Join one of the fastest Growing Company" SM Logics Inc is a leading next-generation IT products, platforms, and services company delivering guaranteed business outcomes, seamless customer experience, actionable insights and IP-led digital transformation. We bring unparalleled nowledge of domains, marets, and technology platforms, to enable our clients realize their business goals. Title Data Governance Business Analyst Location Houston, TX Duration 6 months Job Description The Data Governance Business Analyst plays a critical role in establishing policies and requirements of master data and resolves data quality issues Execute standard onboarding of technical and business metadata into the Informatica EDC and Axon environments, ensuring the population of data lineage and linage between the technical and business metadata Excellent listening sills to understand and interpret customer and staeholder responses Strong facilitation sills to lead requirements and user story sessions Strong interpersonal sills to help negotiate priorities and resolve conflicts among project staeholders Strong analytical capabilities, to evaluate information gathered from multiple sources, resolve conflicts, decompose requirements into lower level details, and distinguish true business needs from proposed implementations or user requests 3-5 years of progressive business experience Must have 3+ years of hands on Informatica Data Governance (Axon), EDC, IDQ experience. Must have 3+ MDM experience. Experience in data quality tools, including data profiling, cleansing and identity resolution. ThansRegards, Arun umar Suvvada Sr Technical Recruiter Emailarunsmlogics.com Ph 4694055882</t>
  </si>
  <si>
    <t>Job Description
"Join one of the fastest Growing Company"
SM Logics Inc is a leading next-generation IT products, platforms, and services company delivering guaranteed business outcomes, seamless customer experience, actionable insights and IP-led digital transformation. We bring unparalleled nowledge of domains, marets, and technology platforms, to enable our clients realize their business goals.
Title: Business Analyst with Data Governance ,IDQ exp
Location: Fort Worth, TX, USA
Duration: 6 months
Job Description:
The Data Governance Business Analyst plays a critical role in establishing policies and requirements of master data and resolves data quality issues
Execute standard onboarding of technical and business metadata into the Informatica EDC and Axon environments, ensuring the population of data lineage and linage between the technical and business metadata
Excellent listening sills to understand and interpret customer and staeholder responses
Strong facilitation sills to lead requirements and user story sessions
Strong interpersonal sills to help negotiate priorities and resolve conflicts among project staeholders
Strong analytical capabilities, to evaluate information gathered from multiple sources, resolve conflicts, decompose requirements into lower level details, and distinguish true business needs from proposed implementations or user requests
3-5 years of progressive business experience
Must have 3+ years of hands on Informatica Data Governance (Axon), EDC, IDQ experience.
Must have 3+ MDM experience.
Experience in data quality tools, including data profiling, cleansing and identity resolution.
Thans&amp;Regards,
Arun umar Suvvada
Sr Technical Recruiter
Email:arun@smlogics.com
Ph: 4694055882
Company Description
for more details, visit us http://www.smlogics.com</t>
  </si>
  <si>
    <t>(Data Ris Analyst: Data Modeler)</t>
  </si>
  <si>
    <t>PRIMARY DUTIES &amp; EY RESPONSIBILITIES(Primary duty should be 50% or more of the employee‚Äôs daily duties) Primary Duties: (These duties form the basis for the classification determination) Leverage analytical tools to perform routine data collection, analysis and reporting of credit ris PI‚Äôs (i.e., delinquencies, vintage losses rates, application conversion) to monitor and communicate trends of BorrowWors‚Äô loan portfolios. ey Responsibility 1: Mine, model, analyze large datasets, and utilizes predictive modeling techniques with an emphasis on optimizing credit ris and analyzing customer behavior using the following predictive modeling techniques: linear/logistic regression, factor analysis, decision trees, clustering, segmentation, etc. ey Responsibility 2: Build and validate a variety of statistical models, provides analytic support, and develops new criteria and/or strategies. ey Responsibility 3: Perform product or other segment level analytics to analyze performance of existing products and assist with roll-out of new product policy and pricing strategies for various product offerings. ey Responsibility 4: Implement credit models, rules, scorecards, and strategies into the company‚Äôs Decision Engine software that houses the Credit Policy. Wor with internal IT resources to test and deploy new implementations. ey Responsibility 5: Collaborate with other departments across the organization to drive improvement in quality, volume, service, and profitability. 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sills / abilities: Strong technical aptitude. Familiarity with ETL processes, SQL, SAS, R highly preferred. Personal sills Understanding of business needs/requirements, ability to effectively communicate with both internal departments and external vendors/clients, ability to self-motivate and manage multiple analytical projects simultaneously. PRIMARY DUTIES &amp; EY RESPONSIBILITIES (Primary duty should be 50% or more of the employee‚Äôs daily duties) Primary Duties: (These duties form the basis for the classification determination) Leverage analytical tools to perform routine data collection, analysis and reporting of credit ris PI‚Äôs (i.e., delinquencies, vintage losses rates, application conversion) to monitor and communicate trends of BorrowWors‚Äô loan portfolios. ey Responsibility 1: Mine, model, analyze large datasets, and utilizes predictive modeling techniques with an emphasis on optimizing credit ris and analyzing customer behavior using the following predictive modeling techniques: linear/logistic regression, factor analysis, decision trees, clustering, segmentation, etc. ey Responsibility 2: Build and validate a variety of statistical models, provides analytic support, and develops new criteria and/or strategies. ey Responsibility 3: Perform product or other segment level analytics to analyze performance of existing products and assist with roll-out of new product policy and pricing strategies for various product offerings. ey Responsibility 4: Implement credit models, rules, scorecards, and strategies into the company‚Äôs Decision Engine software that houses the Credit Policy. Wor with internal IT resources to test and deploy new implementations. ey Responsibility 5: Collaborate with other departments across the organization to drive improvement in quality, volume, service, and profitability. 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sills / abilities: Strong technical aptitude. Familiarity with ETL processes, SQL, SAS, R highly preferred. Personal sills Understanding of business needs/requirements, ability to effectively communicate with both internal departments and external vendors/clients, ability to self-motivate and manage multiple analytical projects simultaneously.</t>
  </si>
  <si>
    <t xml:space="preserve">57-70 </t>
  </si>
  <si>
    <t>Duration &amp; Type: 6+ months Contract with a Pharmaceutical industry client
Location: Fort Worth, Texas
Responsibilities:
Serve as team member for supporting day to day master data activities in SAP Integrated Business Planning (IBP)
Partner with S&amp;OP team to manage master data lie customer master, transportation lanes, product master, and location master. Includes following up with S&amp;OP teams to ensure proper approval has been received prior to master data changes.
Monitor the master data maintenance wor worflow to ensure all requests are completed within defined SLA
Assist with setting direction for maintenance of master data, data standardization, and data governance
Ensure additional documentation is created as needed and existing documentation is properly maintained
Monitor master data quality and support related tass (i.e. executing data quality reports) to ensure high level of data accuracy and completeness
Partner with IT COE to ensure master data interfaces/error logs are monitored and all issues resolved accordingly
Support any master data related activities for other IBP regional deployments and SAP upgrade releases
Provide training to additional resources as needed to ensure redundancy and business continuity
Assist with identifying any gaps in process and develops proposals for future requirements to mitigate them
Assist with testing system updates and functional changes to ensure the system continues to meet business objectives and user requirements
Additional duties, as assigned
Required:
Must have an undergraduate degree in one of these ‚Äì Supply Chain, Information Systems, or Computer Science
Minimum 2 years experience in data analytics or master data
Minimum 2 years experience with querying language lie (SQL)
Prefer at least 1 year experience with SAP ECC, SAP APO, or SAP IBP
Experience in pharmaceutical supply chain or manufacturing environment preferred
Required Sills: Data Analyst, Data Analytics, Data Governance
Additional Preferred Sills: SQL, Supply Chain, Worflow, Business Continuity, Business Planning, Data Quality, Documentation, Training
For consideration, please send resume to career@infoquestgroup.com</t>
  </si>
  <si>
    <t>Job Description
BI Data Analyst/Specialist
Senior Business Analyst, Data and Analytics
Job Requirements
Bachelors or equivalent with 5+ years of experience
In depth nowledge in a variety of analytics techniques including: profiling, data mining, modeling, statistical analysis and campaign measurement
Experience woring with data environments and strong nowledge in querying language and/or querying applications (SQL, Alteryx, BRIO)
Strong in MS Office Pacage usage sill especially MS Excel. Very strong spreadsheet and relational database sills
Role
The Senior Business Analyst will report to the Vice President of Business Intelligence and will be responsible for the filling the growing demand for business intelligence across WI.
The Sills You Bring
You have a passion for leveraging data to drive better business decision-maing through statistical, econometric modeling, and technological techniques
You have a deep understanding of analytical techniques and how they can be applied to address particular problem characteristics
You have a strong analytical and problem-solving sills, particularly in the areas of strategy development, business analysis, riss and opportunity assessment
You have a woring nowledge of analytic technologies (e.g. Alteryx, SAS, SQL, R, Python, BRIO, Tableau, Adobe Analytics, etc.)
You now how to acquire data from multiple sources/environments and transform it so it can be used for analytics
Company Description
About Global Technical Talent:
GTT is a 100% owned subsidiary of Chenega Corporation, a Native American Corporation performing on 250+ federal projects and 100+ commercial projects with over 5,800 US employees and 1 Billion in annual Revenue. GTT is a leading national staffing agency focused on IT talent; with clients nationwide and a technology-driven recruiting infrastructure.
WHY GTT:
Flexible wor-life Balance, GTT‚Äôs exceptional employee driven culture. 1‚ÅÑ2 day on Friday during summer, few days remote option.
Excellent base salary, One of industries TOP commission structure, three-wee vacation.
State of the art Recruiting Infrastructure, AI driven ATS, 9 Million Unique Talent profile, 90+ highly experience Talent advocated.
Parent Company: 5600+ employee organization, over 900m in annual revenues across a variety of industries. Native American Company (8a ANC corporation)/ Minority Owned Benefits:
20 years of referenceable past performance with fortune 500 clients
Our long-term clients include some of national larges companies such as Goldman Sachs, TD Ban, UBS, Thomson Reuters, BOSE, TJX, Partners Healthcare, Fidelity, Amazon/Audible, LYFT, Eversource, PG&amp;E, Abbot and more.</t>
  </si>
  <si>
    <t xml:space="preserve">28-52 </t>
  </si>
  <si>
    <t>Data Analyst
If you are a Data Analyst with experience, please read on!
Job Title: Data Analyst
Job Locations: Remote with HQ in Redwood City, CA
Job Type: 45-50/hr
Requirements:
1.) 3+ years experience creating dashboards in Business Intelligence (BI) tools (i.e. Tableau)
2.) Experience writing code in Python, R or similar language
3.) Bachelor's Degree
4.) Experience writing SQL Queries, and Excel Formulas
What You Will Be Doing
As a member of our team, you will be writing code that is readable in flat files, and processing data in several different ways and you will responsible for summarizing data results into files, charts, and graphs.
What You Need for this Position
Requirements:
1.) 3+ years experience creating dashboards in Business Intelligence (BI) tools (i.e. Tableau)
2.) Experience writing code in Python, R or similar language
3.) Bachelor's Degree
4.) Experience writing SQL Queries, and Excel Formulas
Preferred Sills:
1.) Salesforce experience
2.) Healthcare/Health Plan Analytics experience
What's In It for You
- Competitive Compensation 40 - 50/hr
- Benefits (Medical, Dental)
- PTO
So, if you are a Data Analyst with experience, please apply today!
-
Applicants must be authorized to wor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 In compliance with federal law, all persons hired will be required to verify identity and eligibility to wor in the United States and to complete the required employment eligibility verification document form upon hire.</t>
  </si>
  <si>
    <t>Job Description
Olive is healthcares first intelligent digital worforce and has been successfully deployed at numerous healthcare systems across the country. Olive helps streamline and automate the most high-volume, repetitive tass so healthcare professionals can concentrate on their patients and solving healthcares most challenging problems. Olives promise to her customers is that she finds out where she can mae an impact, onboards quicly, shows up to wor everyday, does her job extremely well, and gets smarter over time.Omega is Olives digital worforce operations center dedicated to ensuring that Olive eeps her promise, by providing support, analysis, communications, and continual improvements to all live customer bots.The Data Analyst at Olive is part of Omegas rapidly growing Omega Analysis team. With Olive being deployed across the country, the Data Analyst will wor cross-functionally to help mae Olive more efficient and elevate customer insights to internal staeholders. The Data Analyst will perform data manipulation and in-depth analysis of complex health care data to produce analysis on customer quality, utilization and outcomes. The ideal candidate is inquisitive, creative, self-driven and flexible with the ability to wor within a dynamic high-growth startup environment.
Requirements
Bachelors degree in Mathematics, Economics, Computer Science, Statistics, or equivalent professional experience
0-3 years of professional experience in data analysis, data management and manipulation, report writing, and/or database design
Technical expertise regarding data modeling, database development, data mining and segmentation techniques
Strong woring nowledge of databases (Amazon Redshift and Athena), and querying languages (SQL)
Experience building data visualizations using tools lie Tableau or similar
Ability to analyze large data sets and collect insights in a fast-paced, agile environment
Experience with predictive analysis and statistical methods
Previous experience with analytical programing languages (Python, R) and related data manipulation pacages (Pandas, Numpy, dplyr, tidyr) is a plus</t>
  </si>
  <si>
    <t>OverviewJOB POSTING: Data Analyst - Quality Improvement ServicesFull Time, Benefits Eligible, Monday - FridayWe are seeing a Data Analyst in Quality Improvement Services The QIS Data Analyst is responsible for reviewing and analyzing data that supports various projects in Quality Improvement Services. The QIS Data Analyst manages and maintains databases and sources of information for quality initiatives, accreditation efforts, regulatory mandates, contractual requirement and ad hoc requests. This position coordinates data from various sources.ResponsibilitiesWhy Nationwide Children's HospitalThe moment you wal through our doors, you can feel it. When you meet one of our patient families, you believe it. And when you tal with anyone who wors here, you want to be part of it, too. Welcome to Nationwide Children's Hospital, where Passion Meets Purpose.Here, Everyone Matters. We're 12,000 strong. And it taes every single one of us to improve the lives of the ids we care for, and the ids from around the world we'll never even meet. ids who are living healthier, fuller lives because of the nowledge we share. We now it taes a Collaborative Culture to deliver on our promise to provide the very best, innovative care and to foster new discoveries, made possible by the most groundbreaing research. Anywhere.As anyone with a Nationwide Children's badge what they do for a living. They'll tell you it's More Than a Job. It's a calling. It's a chance to use and grow your talent to mae an impact that truly matters. Because here, we exist simply to help children.What Will You Be Doing?* Provides data support by querying from Clarity/EDW for clinical data using Oracle SQL.* Manager/Administrator for QIS maintained data systems (i.e. Equipment Documentation, patient satisfaction, etc.).* Serves as the subject matter expert for QIS maintained data systems &amp; provides data from these systems.* Develops training materials and trains hospital leaders/staff in various applications (i.e. Equipment Documentation system, patient satisfaction portal etc.).* Maintains QIS monthly/quarterly scorecards.* Performs duties related to constant readiness program.* Analyzes data using appropriate statistical process control charts.* Establishes and maintains timelines for projects and coordinates activities with other requesters to obtain specific information to meet project expectations.* Maintains nowledge level and ability related to continuous quality improvement through publications, conferences, networing with other hospitals and through the website.QualificationsWhat Are We Looing For?To fulfill this role successfully, you must possess these minimum qualifications and experience:* Bachelor's degree in statistics, health informatics, or related field; Masters preferred, MBA, MHA or similar* 2-4 years of experience in health care data analysis; high level woring nowledge of Microsoft Office and components, including Access;* Experience with relational databases, SQL, Crystal Reports required* Statistical software SPSS and other tools preferred.* Excellent interpersonal and organizational sills necessary to present and communicate important information effectively to all levels of hospital staff.Your Benefits, Your Wellness:As an employer, Nationwide Children's recognizes the importance of the benefits we offer. We also recognize the importance of balancing your wor and personal needs. Our benefits and Employee Wellness pacage is designed to:* Empower you to be a conscientious health care consumer through educational and wellness activities* Establish a wor environment that promotes health and well-being* Support your financial protection and security in retirementMost of our positions are benefits' eligible from day 1.MINIMUM PHYSICAL REQUIREMENTS* Taling in person/on the phone Frequently (34-66%)* Standing/Waling Frequently (34-66%)* Typing on a eyboard Frequently (34-66%)EOE/M/F/Disability/VetOptions</t>
  </si>
  <si>
    <t>The Paragon Group is a Columbus, Ohio based Information Technology firm delivering high quality, cost effective resources to a progressive clientele. Founded in 1998, The Paragon Group has a full time staff of highly silled, motivated professionals. The Paragon Group provides staff augmentation, temp-to-perm placements, permanent placements, and consulting services both locally and nationally. We are a full time employer and offer a full benefits pacage. We are currently looing for a Data Analyst for a long-term employment opportunity. We are looing for a Data Analyst for the Enterprise Data organization led by the Chief Data and Architecture Officer (CDAO). In this role, you will report to the Enterprise Data Quality Leader. If you consider data as a strategic asset, evangelize the value of good data and insights, and have a passion for finding innovative ways to improve the quality of enterprise data, this role is for you. This exciting and newly created role will partner closely with ey staeholders including Internal Audit, Line of Business teams, Data Stewards, and Technology SMEs to drive data quality improvements across the enterprise. Job Description: - Analyze business data and other data relationships to evaluate and report on the level of data quality - Lead performer on data quality activities that support ey compliance and regulatory processes - Perform data discovery, profiling, and root cause analysis on high priority data assets - Build and implement new data quality rules to execute against high priority data assets - Develop recommendations and implement improvements to data quality controls and monitoring processes - Partner with various source system experts to understand their data and how it flows through the Huntington data ecosystem, to help drive improvements in quality - Provide support to data technology project teams responsible for building out next-generation data quality capabilities - Partner with the Data Quality Leader to help establish and drive data quality standards across the enterprise Basic Qualifications: - Bachelor‚Äôs degree, military experience in related field, or equivalent professional certification - At least two years of hands on experience with SQL or other query tools to analyze data - At least one year of experience woring in a data environment and/or on data projects Preferred Qualifications: - Hands on experience with data analytics tools lie SAS or Python - Hands on experience with BI tools lie Microstrategy or Tableau - nowledgeable on data management, data governance, and data quality processes and technologies - Woring experience on data architecture, data warehousing, and big data design - Well-developed negotiation, influencing, and partnership sills - Excellent written and verbal communication sills - Business outcome focused - Demonstrated perseverance</t>
  </si>
  <si>
    <t>due to the current environment we are holding on hiring into this job but are still interested in having candidates applyOUR COMPANYAbercrombie &amp; Fitch Co. is a portfolio of lifestyle brands including Abercrombie &amp; Fitch, abercrombie ids, Hollister, and Gilly Hics. Reaching customers across 120+ countries, we strive to create customer-centric omni-channel experiences for our global customer base.OUR VALUESOur core values and standards guide our behavior every day. Whether you lead yourself, a team, or the company, we believe everyone is a leader at A&amp;F. We believe the people mae the place. We are accountable and aim to the highest caliber. We coach, mentor, care, and bring our best selves every day because we are in this together. We are eager to understand and embrace change. We are relentless innovators who dream bold.The Data Analyst will aid in interpreting large data sets to identify fraudulent e-commerce transactions for the Abercrombie &amp; Fitch, Abercrombie ids, and Hollister brands.What will you be doing?* Analyze data to identify fraudulent transactions utilizing company fraud management system, Accertify* Mine and analyze data from company databases to drive optimization of fraud rules* Assess the effectiveness and accuracy of fraud rules* Develop custom data models and algorithms to apply to data sets* Use predictive modeling to increase and optimize customer experiences* Coordinate with cross functional teams to implement models and monitor outcomes* Develop tools to monitor fraud rule efficiency* Attend Team Meetings/additional training sessions as scheduled* Performs other duties as assignedWhat will you need to bring?* Bachelor's degree required* 3-5 years of experience in data analysis, reporting* Strong problem-solving sills* Experience using statistical computer languages to manipulate data and draw insights from large data sets (R, Python, SQL)* nowledge of advanced statistical techniques and concepts (regression, statistical tests, etc.) and experience with applications* Experience with distributed data/computing tools (Hadoop, Tableau)* Ability to wor in a fast-paced, hectic, changing environment* Excellent written communication sills - using proper grammar with smooth flow* Ability to organize and follow-up multiple tass/details with accuracy and timeliness* Ability to adhere to all organizational policies and procedures* Ability to effectively interact with employees at all levels of the organization and wor with a variety of people from diverse bacgrounds*ABERCROMBIE &amp; FITCH CO. IS AN EQUAL OPPORTUNITY ¬© ABERCROMBIE &amp; FITCH CO. 2012</t>
  </si>
  <si>
    <t>As a member of our Software Engineering Group, we loo first and foremost for people who are passionate around solving business problems through innovation and engineering practices. You'll be required to apply your depth of nowledge and expertise to all aspects of the software development lifecycle, as well as partner continuously with your many staeholders on a daily basis to stay focused on common goals. We embrace a culture of experimentation and constantly strive for improvement and learning. You'll wor in a collaborative, trusting, thought-provoing environment-one that encourages diversity of thought and creative solutions that are in the best interests of our customers globally.This role requires a wide variety of strengths and capabilities, including:+ BS/BA degree or equivalent experience+ Advanced nowledge of application, data, and infrastructure architecture disciplines+ Understanding of architecture and design across all systems+ Woring proficiency in developmental toolsets+ nowledge of industry-wide technology trends and best practices+ Ability to wor in large, collaborative teams to achieve organizational goals+ Passionate about building an innovative culture+ Proficiency in one or more modern programming languages+ Understanding of software sills such as business analysis, development, maintenance, and software improvement+ Experience with; Scala/ Sqoop / Spar / Unix / Hadoop /large data setsJPMorgan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baning, consumer and small business baning, commercial baning, financial transaction processing and asset management.We recognize that our people are our strength and the diverse talents they bring to our global worforce are directly lined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mae reasonable accommodations for applicants' and employees' religious practices and beliefs, as well as any mental health or physical disability needs.Equal Opportunity Employer/Disability/Veterans</t>
  </si>
  <si>
    <t>Data Analyst Required Sills Must have 1-3 years of experience in a professional data analysis nowledge of Microsoft Office and components, including Access Experience creating schedules in Excel is required Experience with relational databases, SQL, Crystal Reports. Some familiarity with IT groups will be required Analyze data using appropriate control and run charts Must be strong with Math numerator and denominator Must be comfortable in a fast-paced environment Must be polished and able to present to Executives if needed Must be driven and eager to learn Must have a great attitude Excellent written and verbal communication sills are ABSOLUTELY required Must be accountable, this group is the top of their department and they must be able to trust you Desired Sills Degree in HIM Healthcare Data Analysis Description of RoleResponsibilities We are looing for a Data Analyst to join an expanding team at one of the most well respected Health Care organizations in Columbus. Our client is seeing a Data Analyst in their Quality Improvement Services department. This position is responsible for reviewing and analyzing data that supports assigned projects in Quality Improvement Services will maintain databases and sources of information for quality initiatives, accreditation efforts, regulatory mandates, contractual requirement and ad hoc requests position coordinates data from various sources. Find Us on Faceboo! httpswww.faceboo.comBeaconHillStaffing Follow Us on Twitter! httptwitter.com!BHStaffingGroup Beacon Hill is an Equal Opportunity Employer that values the strength diversity brings to the worplace. Individuals with Disabilities and Protected Veterans are encouraged to apply. Company Profile Beacon Hill Technologies, a premier National Information Technology Staffing Group, provides world class technology talent across all industries on a contract, direct (permanent), contract-to-direct and project basis.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Pharma and Beacon Hill Technologies by visiting www.beaconhillstaffing.com httpwww.beaconhillstaffing.com . We loo forward to woring with you. Beacon Hill. Employing the Future</t>
  </si>
  <si>
    <t>Business Data Analyst
Are you a passionate leader looing for autonomy and exciting career possibilities? Do you tae an energetic and resourceful approach to problem-solving while bringing innovative ideas and analytics to life on behalf of your team and your customers? Do you enjoy effectively translating requirements into an efficient process and/or system solution? If so, DHL Supply Chain has the opportunity for you.
Job Description
To apply nowledge and analytics to develop and communicate timely, accurate, and actionable insight to the business through the use of modeling, visualization, and optimization. Responsible for the reporting, analyzing, and predicting of operational processes, performance, and ey Performance Indicators. Communication with site leadership, operations, and finance on efficiency, customer requirements, account specific issues, and insight into to the business, operations, and customer.
‚Ä¢ Applies hindsight, insight, and foresight techniques to communicate complex findings and recommendations to influence others to tae action
‚Ä¢ Uses nowledge of business and data structure to discover and/or anticipate problems where data can be used to solve the problem
‚Ä¢ Uses spreadsheets, databases, and relevant software to provide ongoing analysis of operational activities
‚Ä¢ Applies data visualization for discovery and timely insights to decrease Cycle Time to Action (CTA)
‚Ä¢ Assists site operations in identifying areas for improving service levels, reducing operational costs, and providing other operational enhancements
‚Ä¢ Supports account start-up analysis and/or report implementation as needed
‚Ä¢ Develop standardized and ad hoc site and/or customer reporting
‚Ä¢ Streamlines and/or automates internal and external reporting
‚Ä¢ May investigate and recommend new technologies and information systems
‚Ä¢ May conduct feasibility analyses on various processes and equipment to increase efficiency of operations
‚Ä¢ Partners with Finance to develop financial models to analyze productivity and payroll; calculates cost benefits and business impact and proposes solutions
‚Ä¢ Develops predictive models to help drive decision maing
‚Ä¢ Designs, develops, and implements data gathering and reporting methods and procedures for Operations
‚Ä¢ Responsible for tracing, planning, analysis, and forecasting of storage capacities, inventory levels, equipment and/or labor requirements
‚Ä¢ Coordinates with Operations Systems group to ensure technical issues and problems are being identified, addressed, and resolved in a timely manner
‚Ä¢ May coordinate with ILD group on issues related to modeling customer solutions, including providing data and relevant insight for customer pursuits
‚Ä¢ Responsible for assisting finance and senior leadership in modeling yearly labor budget based on operational and profile changes
Required Education and Experience
‚Ä¢ Undergraduate degree in business, logistics, mathematics, statistics, or related field, required
‚Ä¢ 1-3 years of analytics experience, required
Our Organization has a business casual environment and focuses on teamwor, associate development, training, and continuous improvement. We offer competitive wages, excellent affordable insurance benefits (including health, dental, vision and life), 401 plan, paid vacation and holidays.
Our Organization is an equal opportunity employer.
Additional Job Description
Design, code, test and aggregate results from SQL queries
Create technical documentation to capture relationships between different databases
Evaluate and improve existing BI systems and models
Define develop tabular cube/models for optimal performance
Design solutions to present large amounts of information in ways that are universally understandable le or easy to interpret
Harness creativity to render information useful in data storytelling
Additional Requirements
Experience in Microsoft BI Stac
Experience in Microsoft SQL
Experience with machine learning (Python, R, Azure ML, etc.), preferred
nowledge and experience with Azure Platform (Data Factory, Data Lae, Blob Storage, etc.)
Additional Job Description
Design, code, test and aggregate results from SQL queries
Create technical documentation to capture relationships between different databases
Evaluate and improve existing BI systems and models
Define develop tabular cube/models for optimal performance
Design solutions to present large amounts of information in ways that are universally understandable le or easy to interpret
Harness creativity to render information useful in data storytelling
Additional Requirements
Experience in Microsoft BI Stac
Experience in Microsoft SQL
Experience with machine learning (Python, R, Azure ML, etc.), preferred
nowledge and experience with Azure Platform (Data Factory, Data Lae, Blob Storage, etc.)</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</si>
  <si>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103,000 colleagues serve people in more than 160 countries.
Business Analyst/Data Scientist Manager
Will be filled as a senior analyst or manager dependent on sills and experience of the selected candidate.
At Abbott, we're committed to helping people live their best possible life through the power of health. For 130+ years, we've brought new products and technologies to the world -- in nutrition, diagnostics, medical devices, and branded generic pharmaceuticals -- that create more possibilities for more people at all stages of life. Today, 99,000 of us are woring to help people live not just longer, but better, in the more than 150 countries we serve.
At Abbott Nutrition Division, we understand that proper nutrition is the foundation for living the best life possible. Thats why we develop science-based nutrition products to nourish your body at every stage of life. Our products, including Similac¬Æ, PediaSure¬Æ, Pedialyte¬Æ, Ensure¬Æ, Glucerna¬Æ, and ZonePerfect¬Æ, help babies and children grow, eep bodies strong and active, and support the unique nutrition needs of people with chronic illnesses to mae every stage of life a healthy one. We sell our nutrition products to retailers and institutions such as hospitals, medical distributors, and long-term care facilities.
CORE JOB RESPONSIBILITIES:
Use analytic data techniques and statistical methods related to business analysis, data mining, design of experiments, and modeling, etc. to understand the business and recommend actions for improvements.
Collaborate with Analytics, Mareting, Sales, Mareting Research, Finance, and Contract Operations to identify and evaluate opportunities to utilize data analytics to maximize mareting and sales success.
Create and maintain forecasting models for Abbott and competitive brands for monthly and quarterly reporting to the cross-functional team and senior management.
Analyze monthly and quarterly sales, explain variance to maret, sales and share forecasts, and present performance update to leadership
Develop and gain alignment on best visualization content that is in line with industry best practices and ease of user adoption to convey the story inside the data
Build dashboards and reports for business staeholders and to support analytic tools
Complete ad-hoc requests to support tactical and strategic business needs
Communicate analysis and findings clearly to senior leaders and non-technical audiences
Manage monthly Institutional data stream and third-party relationships with vendors
Periodically wor evenings and weeends to complete time-sensitive assignments
Basic Qualifications
2 to 10 years experience in data mining, forecasting, or other analytics
Experience with data visualization tools such as PowerBI or Tableau
Experience with statistical tools such as Excel Stat, SAS, R or Python
Excellent communication sills, both oral and written, and the ability to communicate technical analysis and findings clearly to senior leaders and non-technical audiences
BS in Business Analytics, Data Science, Computer Science, Math, Statistics, or related field
Preferred Qualifications
MS degree in Business Analytics, Data Science, Computer Science, Math, Statistics, or related field
Experience using SAS Enterprise Guide
Experience in time series and regression forecasting
Experience in Institutional Healthcare analytics
Experience with retail analytics, Nielsen, and IRI
Location
Columbus OH</t>
  </si>
  <si>
    <t>Abbott Par, IL</t>
  </si>
  <si>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AicCM0FVfA</t>
  </si>
  <si>
    <t>Job Description
Equal Opportunity Employer
Our Organization:
The Economic and Community Development Institute (ECDI) is a 501(c)(3) non-profit economic development organization headquartered in Columbus, Ohio with offices in Cleveland, Aron, Canton, and Cincinnati; and field operations in Toledo. ECDI is also a certified Community Development Corporation (CDC) a U.S. Treasury-designated Community Development Financial Institution (CDFI). ECDI‚Äôs mission is to invest in people to create measurable and enduring social and economic change. As one of the top SBA microloan intermediaries in the United States, with a service footprint in all of Ohio‚Äôs 88 counties, ECDI fills a gap in the credit industry by offering loans ranging from 750 to 350,000 to underserved entrepreneurs through more than 50 revolving loan funds.
Summary:
The Program Analyst for ECDI will be the primary contact and manager of grants outcome data and evaluation for the organization. This includes analyzing internal and external data for proposals, in addition to monitoring outcomes after funding has been awarded. To accomplish these goals, the Program Analyst will wor with departments to collect, organize, store, and provide critical data to sources, including current and potential funders. S/he will have a solid understanding of ECDI‚Äôs data needs and will be an enforcer of data policies, processes, procedures, and standards determined by ECDI management. S/he will tae a lead in preventing data quality issues by identifying frequent user errors and woring with departments to strengthen user competence. Typical wor is performed by reviewing and analyzing data entered into CRM Software and other internal and external data collection systems and preparing reports detailing results of analysis and responding to third party requests. Reports will also be used internally to analyze program performance and strategize ways to achieve efficient outcomes and goals.
Essential Duties:
Prepare data for monthly, quarterly, and annual data reports for distribution for both internal and external reporting use
Formulates, implements, and enforces proper data collection policies and procedures
Train and educate other staff on data management processes as necessary
Assist Senior Grant Writer with development of a data collection calendar
Identify causes of poor data quality, implement solutions, and communicate findings to employees, management, and staeholders
Maintain and update CRM database
Maintain records and reports
Manage and collect data on a monthly basis to ensure monthly outcomes from program goals are achieved
Assist with completing abstracts/summaries for new/amended/extended program funding sources
Other Responsibilities:
Pull and summarize data (e.g., jobs created/retained and client demographics) from CRM Software to update monthly messaging statement
Assist with projections and internal lending goals
Lead internal data projects and processes, such as target maret data consolidation for CDFI
Wor with the Director of Development and Development Coordinators to pull data needed to compile summaries for woring proposals (e.g., to determine outcomes for implementation) and pipeline proposals (feasibility determination)
Analysis of external public data including CRA data, Census data, business patterns
Conduct feasibility/maret analysis for organizational expansion and proposal development
Other duties as assigned
Competencies:
To perform the job successfully, an individual should demonstrate the following competencies:
Program nowledge - Understands the organization‚Äôs program services, policies, and procedures.
Problem Solving - Identifies and resolves problems in a timely manner; gathers and analyzes information sillfully; develops alternative solutions; wors well in group problem-solving situations
Technical Sills - Assesses own strengths and weanesses; pursues training and development opportunities; strives to continuously build nowledge and sills; shares expertise with others.
Interpersonal Sills - Focuses on solving conflict, not blaming; maintains confidentiality; listens to others; remains open to others' ideas and tries new things.
Oral Communication - Speas clearly and persuasively in positive or negative situations; listens and gets clarification; responds well to questions; demonstrates group presentation sills; participates in meetings.
Written Communication - Writes clearly and informatively; varies writing style to meet needs; presents numerical data effectively; able to read and interpret written information.
Organizational Support - Follows policies and procedures; completes administrative tass correctly and on time; supports organization's goals and values; benefits organization through outside activities. - Exhibits objectivity and openness to others' views; gives and welcomes feedbac; contributes to building a positive team spirit. Loos for ways to improve and promote quality; demonstrates accuracy and thoroughness.
Attendance/Punctuality - Ensures wor responsibilities are covered when absent; arrives at wor, meetings, and appointments on time.
Dependability - Follows instructions; response to management direction; taes responsibility for own actions; eeps commitments; commits to long hours of wor when necessary to reach goals; completes tass on time or notifies appropriate person with an alternate plan.
Initiative - Volunteers readily; undertaes self-development activities; sees increased responsibilities; loos for and taes advantage of opportunities; ass for and offers help when needed.
Qualifications:
nowledge, Sills, and Abilities - Taes initiative and has the ability to multi-tas and effectively manage time and worload priorities. Familiarity with managing large databases preferred. Ability to maintain records and prepare reports and correspondence related to the position. Ability to read and understand policies and procedures as well as basic business documentation. nowledge of standard commercial lending practices, procedures, and techniques is a plus.
Education and/or Experience ‚Äì Bachelor Degree preferred and at least two (2) years woring experience in a business/lending field, computer and communication sills, ability to multi-tas, exceptional organization sills, detail-oriented, and must understand the importance of grant documentation and the care needed to ensure accuracy
Technical Sills - Experience with and nowledge of computer operation; nowledge of Microsoft Office Suite (Word, Excel, PowerPoint, Outloo, etc.). Advanced nowledge of Microsoft Access and Excel required. Familiarity with SPSS or equivalent and nowledge of SQL is a plus.
Analytical and Communication Sills - Ability to recognize patterns and anomalies in data. Ability to communicate complex findings and ideas in logical, easy to understand and actionable language.
Certificates, Licenses, Registrations - Valid Ohio driver's license required within 60 days of hire
Other ‚Äì Must pass a bacground chec.
Physical Requirements:
Prolonged periods of sitting at a des and woring on a computer.
Must be able to lift up to 15 pounds at times.
Continue
Job Type: Full-time
Job Type: Full-time
Pay: 40,000.00 - 55,000.00 per year
Benefits:
401()
401() Matching
Dental Insurance
Disability Insurance
Employee Assistance Program
Health Insurance
Life Insurance
Paid Time Off
Vision Insurance
Schedule:
Monday to Friday
COVID-19 considerations:
To help slow the spread of COVID-19 and safeguard our staff, ECDI has created an action plan for responding to COVID-19.
Experience:
Data Analysis Sills: 2 years (Preferred)
Reporting: 2 years (Preferred)
Education:
Bachelor's (Required)
Wor authorization:
United States (Required)
Wor Location:
One location
This Job Is Ideal for Someone Who Is:
Adaptable/flexible -- enjoys doing wor that requires frequent shifts in direction
Detail-oriented -- would rather focus on the details of wor than the bigger picture
Achievement-oriented -- enjoys taing on challenges, even if they might fail
This Company Describes Its Culture as:
Innovative -- innovative and ris-taing
Aggressive -- competitive and growth-oriented
People-oriented -- supportive and fairness-focused
Company's website:
https://www.ecdi.org
Company's Faceboo page:
https://www.faceboo.com/ECDIoh/
Benefit Conditions:
Waiting period may apply
Wor Remotely:
Temporarily due to COVID-19</t>
  </si>
  <si>
    <t>This is a data analysis position tased with solving complex problems through innovative and in depth analysis. The Consultant is tased with providing insight into device and customer behavior through Business Intelligence, Data analysis, exploratory and confirmatory methodologies. This position is responsible for designing, owning, implementing and articulating opportunities to apply data analysis to ensure billing accuracy and customer experience.
Required Sills
Required Experience
Job Location
Hilliard-OH-USA,</t>
  </si>
  <si>
    <t>OverviewFull Time/Benefits EligibleWe are seeing a Planning Analyst - Data Resource Center that is responsible for the programming/querying, summarization and dissemination of data. The position requires wor with Planning, Regional Development, Community Wellness, other hospital departments, medical staff and external organizations to ensure the availability of timely and accurate information, upon which strategic and programmatic decisions will be made. Strong data sills, including SQL programming and relational database management are required. Types of reporting include patient volumes, budget projections, utilization management, business surveys, quality initiatives, and ad hoc requests.ResponsibilitiesWhy Nationwide Children's HospitalThe moment you wal through our doors, you can feel it. When you meet one of our patient families, you believe it. And when you tal with anyone who wors here, you want to be part of it, too. Welcome to Nationwide Children's Hospital, where Passion Meets Purpose.Here, Everyone Matters. We're 13,000 strong. And it taes every single one of us to improve the lives of the ids we care for, and the ids from around the world we'll never even meet. ids who are living healthier, fuller lives because of the nowledge we share. We now it taes a Collaborative Culture to deliver on our promise to provide the very best, innovative care and to foster new discoveries, made possible by the most groundbreaing research. Anywhere.As anyone with a Nationwide Children's badge what they do for a living. They'll tell you it's More Than a Job. It's a calling. It's a chance to use and grow your talent to mae an impact that truly matters. Because here, we exist simply to help children everywhere.Nationwide Children's Hospital. A Place to Be Proud.What Will You Be Doing?Data Reporting* Writes SQL code to obtain relevant patient volume data and dashboards to provide meaningful information.* Supports production and evaluation of data for strategic plans, maret assessments, business plans and quality measures.* Provides direct service to internal/external customers and responds to unexpected customer requests with a sense of urgency and positive action.* Analyzes healthcare utilization trends and performance of hospital/physician networs for efficient and timely healthcare delivery.* Supports physician data activities, including productivity/RVU benchmaring, physician activity and procedure logs for credentialing, clinical utilization management, Ongoing Professional Performance Evaluation, and ad hoc data requests.* Assists in forecasting demographics, demand for services and capacity for short and long-range strategic, programmatic and facility plans and processes.* Performs research and develops analyses of services by hospital and competitors, creating service line dashboards and competitor profile data sets.* Maintains nowledge of appropriate software and programming tools, including Business Objects/Web Intelligence, SQL, MS Excel, MS PowerPoint, Crystal Reports and mapping software.Information Assurance* Processes detailed information with good accuracy.* Utilizes accepted procedures for identifying data issues and testing solutions and data enhancements.* Understands data feeds from source systems and ensures data integrity by cross checing outputs.* Wors directly with Information Services on data integrity issues and application development and communicates with others when a decision needs to be made.* Maintains strict adherence to all HIPAA rules and regulations regarding the confidentiality of patient information.* Strives to complete assignments according to established quality measures.Project Management* Participates in definition of scope and methodology for information requests by gathering information from staeholders. Once developed, queries required data and presents it to requesting client in user-friendly format.* Participates in collaborative meetings and may serve as project coordinator (ie, mapping software, SharePoint,..etc).* Identifies ey resources needed to fulfill responsibilities and sees additional resources when necessary.* Applies concept of continuous improvement to develop new sills during change initiatives.* Recognizes changing demands and priorities; responds to day-to-day operational priorities while still maing progress on project wor.Teamwor, Collaboration, Professionalism and Leadership* Participates in collaborative meetings with other DRC and hospital staff to meet goals, objectives and responsibilities.* Fosters woring relationships with leadership in service lines, data vendors, and regulatory agencies in the region and state.* Receives and uses feedbac in order to enhance professional growth.* Presents data directly to service line committees and resolves common customer complaints, responding to unusual requests with a sense of urgency and positive action.* Fosters a team atmosphere in the Data Resource Center and other Hospital departments by interacting with others in an honest and straightforward manner, listening to and valuing the opinions and ideas of others, and helping others to accomplish goals.* Develops and maintains technical and professional sill levels.* Maintains a professional demeanor in conducting job duties and accepts responsibility for performance.* Provides training to other DRC staff members in area of specialty.QualificationsWhat Are We Looing For?* One to three years of academic and/or professional experience in data/statistical analysis (health care setting preferred).* Bachelor's degree required. Possible fields of study include Hospital/Health Administration, Business Administration, Planning, Statistics, Health Information Management, Health Informatics, Accounting, Finance, , Actuary Science or other related field required.* Familiarity with data management systems and extensive spreadsheet, database and presentation graphics nowledge are required. Silled in relational database management, reporting software tools (Business Objects, Crystal Reports, SQL Developer), SQL programming, and MS Excel.* Familiarity with hospital coding systems (including ICD, CPT, MSDRG, APRDRG, CRG) as well as experience using medical terminology.* Analytical sills to assemble, evaluate and understand large and complex information sets, and to identify current and future trends.* Excellent communication and organizational sills to effectively interact with external contacts, administrators, medical staff, and employees at all levels.Your Benefits, Your Wellness:As an employer, Nationwide Children's recognizes the importance of the benefits we offer. We also recognize the importance of balancing your wor and personal needs. Our benefits and Employee Wellness pacage is designed to:* Empower you to be a conscientious health care consumer through educational and wellness activities* Establish a wor environment that promotes health and well-being* Support your financial protection and security in retirementMost of our positions are benefits' eligible from day 1.Minimum Physical Requirements:Sitting - Frequently Stooping - Occasionally Standing - Occasionally Taling on the phone or in person - Frequently Typing on a eyboard - Frequently Waling - Occasionally Position requires the ability to interact effectively with customers and information systems personnel across the organization. The above list of duties is intended to describe the general nature and level of wor performed by individuals assigned to this classification. It is not to be construed as an exhaustive list of duties performed by the individual so classified, nor is it intended to limit or modify the right of any supervisor to assign, direct, and control the wor of employees under his/her supervision.EOE/M/F/Disability/VetOptions</t>
  </si>
  <si>
    <t>Hello,
Hope you are doing great.
Data Analyst(4681)
Columbus, OH
18 months
W2 Position
Required Sills and Experience:
4-6 years√¢ experience
Bachelor√¢s degree in computer science, management information science, or related field
Data Profiling
Data Analysis
Data Mapping
Strong SQL
Source-Target Data Mapping
ETL nowledge
Detail-Oriented/Critical Thiner
Preferred Sills and Experience:
Informatica IDQ
Information Analyzer
IBM Data Architect
Insurance domain nowledge
eywords: Data Profiling, Data Analysis, Data Mapping, SQL, Source Target Data Mapping, ETL nowledge
Please fill the details for submission
1. Full legal name:
2. Last 4 digits of social security number:
3. Date of birth:
4. Phone #:
5. Visa Status:
6. Email address:
7. Rate:
8. Sype Id:
9. Current Location:
10. LinedIn :
11. Have you wored for Nationwide/Unicon in the last 6 months ?
12. Full education details, including school name, type of degree, concentration of study, year of graduation
a. Masters:√Ç
b. Branch/Stream:
c. university:
d. year of passed:
e. location:
√Ç
f.√ÇBachelors:
g. Branch/Stream:
h. university:
i.√Çyear of passed:
j.√Çlocation:
1. Are you still currently employed?
2. Why are you leaving your current position?
3. Based on your Visa status will you require ANY DSIG sponsorship or associated costs within the first 18 months of assignment?
If yes, what sponsorship would be requested and when is it needed by?
4. Are you able to relocate for the position?
a. How much notice would you need to relocate
b. Can you start within 2 wees of the offer
4. What is the rate at your current position or most recent position?
5. If offered an interview √¢ how quicly can you attend √¢ is 2 days√¢ notice enough?
Regards,
&lt;b&gt;Naveen A&lt;b&gt;Data Systems Integration Group Inc,
485 Metro Place South, Suite 101
Dublin, OH 43017
Email : naveen@dsiginc.com
Phone : 614-344-4600 x 114
Fax : 1866.421.8583
This email has been checed for viruses by Avast antivirus software.
www.avast.com &lt;/p&gt;</t>
  </si>
  <si>
    <t>Job Description
Job description
‚Ä¢ Interpret data, analyze results using statistical techniques and provide ongoing reports
‚Ä¢ Develop and implement databases, data collection systems, data analytics and other strategies that optimize statistical efficiency and quality
‚Ä¢ Acquire data from primary or secondary data sources and maintain databases/data systems
‚Ä¢ Identify, analyze, and interpret trends or patterns in complex data sets
‚Ä¢ Filter and ‚Äúclean‚Äù data by reviewing computer reports, printouts, and performance indicators to locate and correct code problems
‚Ä¢ Wor with management to prioritize business and information needs
‚Ä¢ Locate and define new process improvement opportunities
Requirements
‚Ä¢ Proven wor experience as a data analyst or business data analyst
‚Ä¢ Technical expertise regarding data models, database design development, data mining and segmentation techniques
‚Ä¢ Strong nowledge of and experience with reporting pacages (Business Objects etc), databases (SQL etc), programming (XML, Javascript, or ETL framewors)
‚Ä¢ nowledge of statistics and experience using statistical pacages for analyzing datasets (Excel, SPSS, SAS etc)
‚Ä¢ Strong analytical sills with the ability to collect, organize, analyze, and disseminate significant amounts of information with attention to detail and accuracy
‚Ä¢ Adept at queries, report writing and presenting findings
‚Ä¢ Master's in Computer Science or Engineering Management or Project Management or Information Systems/Technology (Preferred)
Powered by JazzHR
EwmRECs19V</t>
  </si>
  <si>
    <t>Professional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lins to core databases (ODS/EDW)
Produce reports for and interface with senior management and internal and external staeholders.
Gather and interpret business requirements and monitor data trends to proactively identify issues
Execute data changes and update core systems as needed
Handle multiple projects and timelines effectively and communicate riss and issues to manager regularly
Assist with training lower level Data Analysts.
Responsible for analytical data needs. Handle complex data requests, reports, and predictive data modeling.
nowledge/Experience:
Bachelors degrees related field or equivalent experience. 2+ years of statistical analysis or data analysis experience. Advanced nowledge of Business Objects,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</si>
  <si>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Buceye Health Plan
3.4</t>
  </si>
  <si>
    <t>Data Analyst
Required Sills:
Must have 1-3 years of experience in a professional data analysis
nowledge of Microsoft Office and components, including Access
Experience creating schedules in Excel is required
Experience with relational databases, SQL, Crystal Reports.
Some familiarity with IT groups will be required
Analyze data using appropriate control and run charts
Must be strong with Math numerator and denominator
Must be comfortable in a fast-paced environment
Must be polished and able to present to Executives if needed
Must be driven and eager to learn
Must have a great attitude
Excellent written and verbal communication sills are ABSOLUTELY required
Must be accountable, this group is the top of their department and they must be able to trust you
Desired Sills:
Degree in HIM
Healthcare Data Analysis
Description of Role/Responsibilities:
We are looing for a Data Analyst to join an expanding team at one of the most well respected Health Care organizations in Columbus. Our client is seeing a Data Analyst in their Quality Improvement Services department. This position is responsible for reviewing and analyzing data that supports assigned projects in Quality Improvement Services; will maintain databases and sources of information for quality initiatives, accreditation efforts, regulatory mandates, contractual requirement and ad hoc requests; position coordinates data from various sources.
Find Us on Faceboo!
Follow Us on Twitter!
Beacon Hill is an Equal Opportunity Employer that values the strength diversity brings to the worplace. Individuals with Disabilities and Protected Veterans are encouraged to apply.
Company Profile:
Beacon Hill Technologies, a premier National Information Technology Staffing Group, provides world class technology talent across all industries on a contract, direct (permanent), contract-to-direct and project basis.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Pharma and Beacon Hill Technologies by visiting www.beaconhillstaffing.com.
We loo forward to woring with you.
Beacon Hill. Employing the Future</t>
  </si>
  <si>
    <t>Aerote, WinterWyman, Hollister Staffing</t>
  </si>
  <si>
    <t>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lins to core databases (ODS/EDW)
Produce reports for and interface with senior management and internal and external staeholders.
Gather and interpret business requirements and monitor data trends to proactively identify issues
Execute data changes and update core systems as needed
Handle multiple projects and timelines effectively and communicate riss and issues to manager regularly
Assist with training lower level Data Analysts.
Responsible for analytical data needs. Handle complex data requests, reports, and predictive data modeling.
nowledge/Experience:
Bachelor‚Äôs degree‚Äôs related field or equivalent experience. 2 years of statistical analysis or data analysis experience. Advanced nowledge of Business Objects,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</si>
  <si>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Buceye Community Health Plan
3.4</t>
  </si>
  <si>
    <t>Aspen Careers is currently woring with a downtown firm as they loo to hire experienced to fill a Financial Data Analyst position.
The primary purpose of this position is to report and analyze firm financial data, including, but not limited to: operational reporting, performance statistics, profitability reporting, and expense analysis. This position is to develop reports verifying and ensuring data integrity and accuracy. The position will gather and ensure understanding of requirements from requestors in order to design, develop, and create insightful and compelling reports and dashboards that assist in decision maing. The development of these reports will require advanced Excel sills as well as experience developing SSRS reports. The position will provide support to the CFO, Director of Financial Planning &amp; Analysis, and all finance support functions and others as requested. Additionally, the position will interact with Industry Group Leaders, partners, and other attorneys by providing data and analysis for the firm's annual evaluation and compensation review processes.
Salary will be commenserate with experience.
If interested please forward your confidential resume to rosenberry@aspen-careers.com for immediate consideration.</t>
  </si>
  <si>
    <t>OUR GOAL:
Treat our consultants and clients the way we would lie others to treat us ‚Äî we are honest, stay true to our word, and wor in the best interest of our clients, consultants, and candidates. Many say they wor this way, but few actually do. We are a company that does. Additionally, we bring joy to the world of IT staffing and IT recruiting by maing the hiring experience memorable, fun, and different.
OUR MISSION:
Find and provide the best talent for clients and excellent career opportunities for consultants and candidates ‚Äî whom we treat as part of our team. Interested in joining our team? Chec out the opportunity below and apply today!
Reference: 412275
Data Validation Analyst. We are looing to fill a contract role to support our client in Dublin, OH with a Data Validation Analyst. This person must be able to understand business requirements and technical specification, and wor with the business to gain nowledge as to how the requirements have been documented. He or she must be able to understand business priorities and importance of assigned projects. For this role, the Data Validation Analyst must be familiar with Data Conversions, requirements, and scenarios for data validation.
Job duties in this position include the following:
‚Ä¢ Perform quality review activities to ensure various data validation procedures were executed in accordance with Program Methodology.
‚Ä¢ Assess data validation activities performed by the Program to ensure DVD‚Äôs were completed and that sufficient documentation was produced and retained, appropriately.
‚Ä¢ Interact with Project Managers from multiple teams to perform follow-ups in order to conclude on DVD results.
‚Ä¢ Maintain documentation of results and communicate results to respective teams within the Project
Qualifications:
Bachelor's Degree in a Computer Science, Business or related discipline preferred
2-4 years experience analyzing Business Processes in order to obtain evidence to ensure controls are functioning properly.
‚Ä¢ Demonstrates proven IT nowledge of business analysis process and functions
‚Ä¢ Strong collaboration, multi-tasing and organization sills.
‚Ä¢ Strong oral and written communication sills, Spea English fluently and clearly
‚Ä¢ Demonstrates proven ability to prioritize team tass
‚Ä¢ Demonstrates thorough nowledge of the industry and trends
‚Ä¢ Wors independently, often determining own wor priorities.
‚Ä¢ Acts as a resource for colleagues with less experience.
‚Ä¢ Proficient sills in Microsoft standard destop applications including Word, Excel, PowerPoint, Exchange, Visio, Project Has in-depth experience, nowledge and sills in own job family
Revel IT (formerly nown as Fast Switch) is one of the fastest-growing, privately held, IT Staffing companies in the nation. Our client base includes 32% of the Fortune 25. We have major offices in Dublin, OH, Phoenix, AZ, Los Angeles, CA, and Austin, TX and are rapidly expanding into new marets from coast to coast.
WHY REVEL:
In addition to standard health and 401 benefits, we offer referral bonuses and training/continuing education opportunities.
5-year client retention: 99%
No. 1 supplier with customers: 53%
Top 3 supplier with customers: 77%
Consultant retention: 94%
We do our jobs in a way that brings delight every day to our clients and the people who wor with us. Life is simply too short to grind through every day as a small cog in a huge recruiting machine. As a young and high energy company, we aim to help consultants and candidates land fulfilling jobs that offer real career growth.</t>
  </si>
  <si>
    <t>We are currently accepting resumes for a Data Analyst in Columbus, OH .Required Sills and Experience:
Bachelors degree in computer science, management information science, or related field
4-6 years experience
Data Analyst with Power BI sill sets preferably with Modeling, Profiling and Mapping experience.
UNICON International, Inc. is an Equal Opportunity Employer.
If you are interested in woring for an organization where honesty, integrity and quality are among the core principles then clic apply today!
eywords: Data analyst, Power BI
Job Requirements:
‚Ä¢ Ensure data accuracy and data integrity
‚Ä¢ Acquire data from primary or secondary data sources and maintain databases/data systems
‚Ä¢ Extracting data from the database
‚Ä¢</t>
  </si>
  <si>
    <t>Overview
Role: Data Analyst Lead ‚Äì Informatica/Business Objects
Wor Location: Columbus, OH (LOCAL CANDIDATES ONLY)
Duration: Long Term
NO OPT VISAS ALLOWED / USC &amp; GCH are preferred
Description:
‚Ä¢ Six years‚Äô experience woring with Informatica/EDW/Business Objects
‚Ä¢ Good in Oracle PL/SQL
‚Ä¢ Having experience woring Application support on Analyst roles
‚Ä¢ Good experience on Client facing role
‚Ä¢ Nice to have experience in woring on-shore off-shore role
‚Ä¢ Should be capable of interacting with client independently
Naveen umar |
T 585.532.7200 Ext: 9022
Mobile no: 408.809.8869 | naveen.b@avanitechsolutions.com,
687 Lee Road, Suite # 208, Rochester, NY 14606
http://www.avanitechsolutions.com</t>
  </si>
  <si>
    <t>Data Statistics Analyst PF - Care Coordination</t>
  </si>
  <si>
    <t>Full Time/Benefits Eligible
*PhD preferred, or on trac to obtain PhD within two years*
We are seeing a Data Statistics Analyst that will wor alongside clinical Care Coordination staff in order to further the mission of Partners For ids (PF). PF is a physician-hospital organization affiliated with Nationwide Children‚Äôs Hospital. PF contracts with the Medicaid managed care plans in 34 counties in the central and southeast Medicaid regions for approximately 330,000 children. The Data Statistics Analyst will:
Identify and implement measurement methods that assess effectiveness of various interventions.
Create publications for peer reviewed journals and grant submissions on best practices
Provide statistical and methodical expertise, critical thining and analysis sills
Why Nationwide Children‚Äôs Hospital
The moment you wal through our doors, you can feel it. When you meet one of our patient families, you believe it. And when you tal with anyone who wors here, you want to be part of it, too. Welcome to Nationwide Children‚Äôs Hospital, where Passion Meets Purpose.
Here, Everyone Matters. We‚Äôre 13,000 strong. And it taes every single one of us to improve the lives of the ids we care for, and the ids from around the world we‚Äôll never even meet. ids who are living healthier, fuller lives because of the nowledge we share. We now it taes a Collaborative Culture to deliver on our promise to provide the very best, innovative care and to foster new discoveries, made possible by the most groundbreaing research. Anywhere.
As anyone with a Nationwide Children‚Äôs badge what they do for a living. They‚Äôll tell you it‚Äôs More Than a Job. It‚Äôs a calling. It‚Äôs a chance to use and grow your talent to mae an impact that truly matters. Because here, we exist simply to help children everywhere.
Nationwide Children‚Äôs Hospital. A Place to Be Proud.
What Will You Be Doing?
Wor with Care Coordination teams to develop measures for monitoring interventions and clinical outcomes to evaluate the effectiveness of the care coordination program.
Conducts monthly/quarterly and annual regulatory reporting to Health Plans.
Utilizes existing datasets (Enterprise Data Warehouse, Claims Data Warehouse, comparative pediatric datasets) to run queries and summarize output needed for day to day operations of the care coordination program.
Participates in development of care coordination documentation modules in the Electronic Health Record in order to leverage EHR data in reporting.
Creates controls charts and graphs to visually depict process and outcome measures.
Tabulates and analyzes population health data by using statistical techniques in order to assess health status and program effectiveness.
Coordinates the selection and implementation of ris stratification tools.
Facilitates efforts to improve care coordination through tracing, trending, data collection, assessment of statistical process charts, follow up and communication.
Documents measures, designs and develops dashboards for data analysis using business intelligence tools.
Participates in research, scientific investigation, publication, and grant writing activities related to care coordination and population health.
Collaborates with hospital/medical /care coordination staff to systematically collect and analyze a variety of data, creating and interpreting data displays, and creating summaries.
Participates in improving decision support through recommending areas or approaches for improvement activities, performing new procedures, collecting data and providing input to department discussions.
Participates in research, scientific investigation, publication, and grant writing activities related to care coordination and population health.
Ensures that integrity of data being reported is accurate and valid.
What Are We Looing For?
NOWLEDGE , SILLS AND ABILITIES REQUIRED
Master's Degree in Public Health, Health Services Administration, Statistics, Quantitative Analysis or Epidemiology or related field. PhD is preferred, or on trac to obtain PhD within two years.
nowledge of statistical process control principles and at least three years' experience in extracting and analyzing data via SQL/SAS/SPSS and business intelligence tools.
Demonstrates the ability to analyze and interpret statistical data.
Experience analyzing claims and reporting on health outcomes is highly preferred.
Excellent interpersonal and organizational sills necessary to present and communication important information effectively to all levels of hospital staff.
Your Benefits, Your Wellness:
As an employer, Nationwide Children‚Äôs recognizes the importance of the benefits we offer. We also recognize the importance of balancing your wor and personal needs. Our benefits and Employee Wellness pacage is designed to:
Empower you to be a conscientious health care consumer through educational and wellness activities
Establish a wor environment that promotes health and well-being
Support your financial protection and security in retirement
Most of our positions are benefits‚Äô eligible from day 1.
Minimum Physical Requirements:
Typing on a eyboard Frequently (34-66%)Taling in person/on the phone Frequently (34-66%)Standing/waling Frequently (34-66%) The above list of duties is intended to describe the general nature and level of wor performed by individuals assigned to this classification. It is not to be construed as an exhaustive list of duties performed by the individual so classified, nor is it intended to limit or modify the right of any supervisor to assign, direct, and control the wor of employees under his/her supervision.
EOE M/F/Disability/Vet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</si>
  <si>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xlPWFg0Uja</t>
  </si>
  <si>
    <t>Title: Analyst: Data Analytics
Location: Hilliard, OH
Duration: 6 Months Contract
No Corp. to Corp. or 3rd party Only W2 Candidates
Onsite position
Description:
This is a data analysis position tased with solving complex problems through innovative and in depth analysis. The Consultant is tased with providing insight into device and customer behaviour through Business Intelligence, Data analysis, exploratory and confirmatory methodologies. This position is responsible for designing, owning, implementing and articulating opportunities to apply data analysis to ensure billing accuracy and customer experience.
Job Duty/Responsibility:
- Data Mining responsibilities include creating algorithms to use patterns in the data to build and clarify models to derive consumer and business financial impacts.
- Data analysis duties involve turning large volumes of data into actionable insight for the business by:
o Choosing relevant and meaningful business questions.
o Collecting the best data that is relevant for the decision from multiple large volume data repositories.
o Reviewing and understanding the data in context to the business and how it changes.
o Cleaning and transforming the data to prepare for data analysis models.
o Analyzing the data and creating data visualizations to answer the business question.
o Customizing the analysis to focus on very specific situations.
o Communicating results in an audience appropriate manner using applicable metrics, visuals, actionable insights, recommendations and decisions.
- Participate in the development of consumer behavioral models using advanced statistical tools and methodologies.
- Create framewor, using data inferences and automation, to develop reproducible data driven recommendations optimizing stated business objectives.
- Assist in the creation and continued support of internal analytics databases to ensure actionable outcomes for analyses and reporting.
- Data analysis responsibilities encompass quantitative and qualitative modeling including the design, development, implementation and validation of causal static and curvilinear time-series predictive linear, logistic and negative binomial models to form data driven conclusions
Experience:
- 4+ years of Teradata or Oracle database experience is required with expert sills in writing advanced SQL, PL/SQL pacages, functions and procedures and tuning database/query performance is required
- 4+ years of experience in data analysis and demonstrated experience with data driven decision maing is required
- 2+ years of experience in business intelligence tools is required
- 2+ years of experience using statistical software lie SAS or SPSS is preferred.
- Experience woring with Big Data and the ability to program in R, Python, Java, Hive or Pig is strongly desired.
nowledge, Sills &amp; Abilities:
- High level of curiosity and investigative mind-set with an attention to detail.
- Demonstrated ability towards data mining and data analysis
- Demonstrated ability to be proficient at querying and managing large datasets.
- Passion for helping people solve real-world problems.
- Analytical thining and problem solving.
- Effective communication sills.
- Ability to gain community support and collaboration.
- A focus on shareholder value.
- A passion for educating and learning.
Education/certifications:
Please indicate whether education and/or certifications are required or desired.
Required shift:
Standard 9-5
Than You,
Rohan Ghag
Recruitment Lead
Avacend, Inc.
3155 North Point Pwy Bldg. G
Suite 130, Alpharetta GA 30005
Phone: 678-935-7308 / 678-935-7903
Rohan.g@avacend.com
Required Sills
Required Experience
Job Location
Hilliard, US-OH</t>
  </si>
  <si>
    <t>Amyx is seeing to hire an Information Security and Data Protection Analyst to support the Defense Logistics Agency in the Columbus, OH area.
Handling Remedy Wor Orders. This means experience using and generating Remedy ticets. Trac their own wor and the wor of others through Remedy.
Tasing Duties. Experience and comfort tasing out wor to be members of the same team and/or to different teams. Being able to trac their own wor, as well as the wor of others will be important.
Hitting deadlines and juggling multiple projects at a time. Being able to prioritize wor so that frequently occurring assignments are meeting Service Level Agreement (SLA) deadlines.
Capturing and collecting web activity reports and log-in/log-out reports.
Decrypting, in-bul, Outloo data in a Public ey Infrastructure (PI). This includes data
Forensically collecting Electronically Stored Information (ESI) for legal purposes by maintaining data integrity. Collecting data so that it can be reviewed by legal teams for potential or impending litigation will be a main tas. This will require extensive use of Robocopy for metadata preservation.
nowing and using Data Loss Prevention (DLP) industry best practices. This includes using both tools and techniques well-nown in the industry.
Identifying and protecting Personally Identifiable Information (PII) on the networ that requires securing.
The ability to become a ey Recovery Agent (RA) in a PI.
Supported Technologies:
Zeva Inc.‚Äôs Decryptnabox
Robocopy, ArcSiteLogger
ForcePoint, Remedy
Required Sills and Qualifications:
Bachelor‚Äôs degree in Information Technology, Computer Science or another directly relatable field.
5+ years of wor experience in a related field.
Technical versatility and organization is a must
Security+ Certificate
Desired Sills and Qualifications:
CISSP or similar certification preferred (CISM, GSEC, etc.)
Department of Defense and PI experience preferred
Office 365 experience would be a plus
Amyx is an Equal Opportunity employer. Amyx is committed to providing equal employment opportunity to all job seeers.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taes affirmative action to advance employment of individuals who are minorities, women, protected veterans and individuals with disabilities.
Physical Demands
Employee needs to be able to sit at a worstation for extended periods; use hand(s) to handle or feel objects, tools, or controls; reach with hands and arms; tal and hear. Most positions require ability to wor on destop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</si>
  <si>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Job Description
Dedicated Tech Services, Inc. (DTS) is an award-winning IT consulting firm based in Columbus, OH. We now have an opening for a Technical Data Analyst in Columbus, Ohio.
US Citizens and those authorized to wor in the US are encouraged to apply. We are unable to sponsor at this time.
Direct applicants only, no corp-to-corp candidates, third parties, or agencies, please.
This is a right-to-hire position with our client.
This is a mid-level position. It is not suitable for recent college or graduate school graduates who do not have 3-5 years of professional data analysis experience.
Required Sills and Experience:
3-5 years of professional experience in technical data analysis
Experience in analyzing business needs to determine technical requirements and communicate with engineers and business staeholders.
Experience in eliciting, analyzing, validating, documenting, and managing technical systems and application requirements and in developing artifacts such as user stories and story cards
Experience developing current and future state process flows
Must have strong SQL query sills for relational databases (Postgres, Redshift) and for manipulating data and inserting application configurations
Strong Agile nowledge experience
Experience in data modeling, mapping, reporting, and profiling
JIRA sills and experience
Need UI bacend data warehouse experience
Understand data warehouse concepts, schemas, relational and dimensional data models.
Organization sills to understand project status, answer support questions, and handle multiple, sometimes conflicting, priorities and requests.
Desired Sills and Experience:
Alation data catalog
Healthcare/clinical data experience; Varian/Onco EMR; EDI 837/835
HIPAA/PHI/HiTrust privacy/security understanding
Confluence
Jupyter noteboos
Scrum, anban, and agile processes and methods
Acceptance test driven development (ATDD) requirements methods
Clinical data nowledge, test scenarios, GitHub, as-is, to be and data flow diagramming
Technical professional that can describe their process for breaing down epics, acceptance criteria for cards, 3 amigos and helping the team size and brea down wor.
Job Description:
We are looing for a Technical Data Analyst who will build and operate the clinical data lae. Our client‚Äôs team imports and exports clinical patient data for use in other applications, as well as commercial reporting and analytics products. The data lae consists of multiple products, including managed file transfer (MFT); data parser, router, and compliance filter; and patient matching and de-identifications services. You will perform operations support, data analysis (including data profiling and mapping) for defects and anomalies, and you will write requirements for Agile stories. Specifically, you will:
Elicit, analyze, validate, document, and manage IT systems requirements
Execute daily operations queries to ensure all files were received from vendors as expected, all data was ingested, exports occurred, and data quality counts are matching expectations.
Serve as the initial triage point for all issue resolution with vendors and customers if data was not imported or exported as expected.
Contact vendors to arrange for data to be re-sent and communicate with downstream customers as to the status of issues resolution.
Escalate to management, staeholders, engineering, and infrastructure staff as necessary.
Ensure data quality by analyzing counts of data sent, processed, and received. Identify and investigate data anomalies in the data warehouse and create defect cards for corrections of code and/or data.
Based on roadmap items, business needs, and upcoming projects, decompose epics into user stories that include technical requirements for development; sources of information will be product owner and tech lead.
Lead team joint application development discussions, and issue sizing and prioritization to answer questions about requirements to ensure defect-free completed wor.
For small projects, wor directly with staeholders and other technical teams to plan sequencing and timeline for development and testing activities.
For completed wor, perform issue acceptance activities, ensuring requirements were met, chec non-prod data to ensure correct processing.
Document standard operating procedures and team processes; organize the team document repository.
Create process models and diagrams to communicate internal application processes for business staeholders.
Using data catalog tool, document, annotate, and describe data assets for others to understand available data and metadata for feasibility analysis.
Additional tass may include:
Facilitate Agile ceremonies (standups/retros/demos)
Leadership of small projects
Assist with product roadmaps/planning
Assist product ownership activities
Pair development with engineers
Communicating with customers/vendors</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</si>
  <si>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103,000 colleagues serve people in more than 160 countries.
JOB DESCRIPTION:
At Abbott, we're committed to helping people live their best possible life through the power of health. For 130+ years, we've brought new products and technologies to the world -- in nutrition, diagnostics, medical devices, and branded generic pharmaceuticals -- that create more possibilities for more people at all stages of life. Today, 99,000 of us are woring to help people live not just longer, but better, in the more than 150 countries we serve.
At Abbott Nutrition Division, we understand that proper nutrition is the foundation for living the best life possible. That‚Äôs why we develop science-based nutrition products to nourish your body at every stage of life. Our products, including Similac¬Æ, PediaSure¬Æ, Pedialyte¬Æ, Ensure¬Æ, Glucerna¬Æ, and ZonePerfect¬Æ, help babies and children grow, eep bodies strong and active, and support the unique nutrition needs of people with chronic illnesses ‚Äî to mae every stage of life a healthy one. We sell our nutrition products to retailers and institutions such as hospitals, medical distributors, and long-term care facilities.
Core Job Responsibilities for the Data Scientist/Programmer, Sr. Analyst:
Collaborate with cross functional and non-technical partners to evaluate opportunities to utilize data analytics to maximize mareting and sales success
Leverage machine learning to help create applications that solve eCommerce business problems
Create powerful business intelligence tools to provide staeholders with easily consumable, actionable information/insights
Develop algorithms that help to automatically identify critical business issues
Develop and gain alignment on best visualization content that is in line with industry best practices and ease of user adoption to convey the story inside the data
Complete ad-hoc requests to support tactical and strategic business needs
Communicate analysis and findings clearly to senior leaders and non-technical audiences
Basic Qualifications
2 to 10 years‚Äô experience in data science, machine learning, computer science, and/or analytics
Significant experience in at least one of the following programming languages: R, C#, Python, SQL
Experience with data visualization tools such as PowerBI or Tableau
Excellent communication sills, both oral and written, and the ability to communicate technical analysis and findings clearly to senior leaders and non-technical audiences
BS in Business Analytics, Data Science, Computer Science, Math, Statistics, or related field
Preferred Qualifications
MS degree in Business Analytics, Data Science, Computer Science, Math, Statistics, or related field
Some familiarity with JavaScript, CSS, HTML, and C#
Experience with Machine Learning platforms such as Amazon SageMaer, Google Cloud AI, etc.
Familiarity with Selenium or any other web-based automation tool
Location
Columbus OH
JOB FAMILY:
Maret Development and Research
DIVISION:
ANPD Nutrition Products
LOCATION:
United States &gt; Columbus : RP02 Floor-2
ADDITIONAL LOCATIONS:
WOR SHIFT:
Standard
TRAVEL:
Not specified
MEDICAL SURVEILLANCE:
No
SIGNIFICANT WOR ACTIVITIES:
Continuous sitting for prolonged periods (more than 2 consecutive hours in an 8 hour day), eyboard use (greater or equal to 50% of the worday)Abbott is an Equal Opportunity Employer of Minorities/Women/Individuals with Disabilities/Protected Veterans.EEO is the Law lin - English: http://webstorage.abbott.com/common/External/EEO_English.pdfEEO is the Law lin - Espanol: http://webstorage.abbott.com/common/External/EEO_Spanish.pdf</t>
  </si>
  <si>
    <t xml:space="preserve">46-86 </t>
  </si>
  <si>
    <t>Be a part of what we‚Äôre building‚Ä¶a growing, vital, &amp; vibrant team.
ACCOUNTING DATA ANALYST / IMPLEMENTATION SPECIALIST
Marer, Inc. is a well-established commercial construction and development firm with over 64 years of successful business across the state of Ohio. We are seeing a motivated, proven, and experienced Accounting Data Analyst / Implementation Specialist to perform responsibilities in three primary areas: project management, data analytics, and base accounting wor. Our ideal candidate is self-motivated, collaborative, extremely attentive to details, and a strong communicator ‚Äì both written and visually.
Position Summary:
Project management ‚Äì Wor toward the development and implementation of a technology roadmap that will effectively support the needs of various internal departments, while considering both local and remote worers, including but not limited to:
Lead the implementation of new systems and business processes
Interfaces with management to develop recommendations regarding needs of internal customers
Modifies processes or systems in order to ensure business needs are met and related department and employee questions/problems are resolved.
Assists with the testing of all functional changes and new system implementation
Serves as a resource for problem identification and is responsible for accurate resolution
Serves as a central resource and assists with the training of the new processes/computer system
Coordinates and performs user acceptance testing of new system functionality
Develop written training materials as well as procedures to ensure effective implementation of modifications and improvements in information and records management system
Develop processes to monitor the effectiveness of the implementation of new systems and institute remediates as necessary
Data Analytics &amp; Visualization ‚Äì Identify relevant questions, collect data from multiple sources, organize the information, translate results into solutions, and communicate findings in a way that positively affects business decisions, including:
Develop data visualization products required in order to accurately convey institutional information in a changing environment
Leverage managerial costing nowledge, models, and analytics to visualize information in an effort to propose cost reduction strategies/tactics
Monitor and ensure maintenance of data integrity and quality control of systems.
Forecast in an environment of uncertainty using sensitivity analysis Use statistical techniques such as regression, exponential smoothing, and confidence levels
Accounting ‚Äì Assist in the preparation of budgets, forecasts, and periodic financial statements, including:
Lead the preparation of annual operating budgets and interim forecasts
Provides analysis of subcontractor financial statements for prequalification
Reconcile managerial cost calculations for decision support with cost accounting calculations for financial reporting, and explain the differences
Assists in month-end close process including but not limited to:
Preparing detailed account analysis
Preparing reports necessary for validating general ledger balances
Preparing journal entries
Ensuring data is properly recorded to provide accurate costing
Perform other duties as required.
Minimum Qualifications:
Applicant will be curious and results-oriented, with exceptional industry-specific nowledge and communication sills, which allows them to convey highly technical information to non-technical counterparts. They will possess a strong quantitative bacground as well as programming nowledge with focuses in data mining, and modeling to the analysis of trends. Needs to be able to wor under general supervision and be accountable for computer system and business process development, testing and training.
Education and Experience:
Minimum of bachelor‚Äôs degree with a major in accounting, finance, or data analytics/engineering coupled with 4 years of applicable experience; or
Minimum of Associates degree with a major in accounting, finance, or data analytics/engineering coupled with 10 years of applicable experience; or
A commensurate combination experience in the accounting and data analytics/engineering aspects of the commercial construction industry.
Experience with SQL, PowerBI, Crystal Reports, and an analytics model such as the Cross-Industry Standard Process for Data Mining required.
Primary Location: Columbus, Ohio
Reports to Vice President of Finance and Ris Management
Pay will be commensurate with sills and experience. We pay 70% of health insurance premiums and offer paid holidays, vacations, a matching 401 retirement program, and a bonus program.
Calls from professional recruiters will not be accepted or considered.
Interested candidates should complete an online application. Be sure to complete all fields of the application, including wor experience, compensation history, and a message (cover letter) about you are the best fit for this position. Incomplete applications will not be considered.
We are proud to be an EEO, drug-free, and GREAT place to wor.</t>
  </si>
  <si>
    <t>Marer, Inc.</t>
  </si>
  <si>
    <t>Overview
Amyx is seeing to hire an Information Security and Data Protection Analyst to support the Defense Logistics Agency in the Columbus, OH area.
Responsibilities
Handling Remedy Wor Orders. This means experience using and generating Remedy ticets. Trac their own wor and the wor of others through Remedy.
Tasing Duties. Experience and comfort tasing out wor to be members of the same team and/or to different teams. Being able to trac their own wor, as well as the wor of others will be important.
Hitting deadlines and juggling multiple projects at a time. Being able to prioritize wor so that frequently occurring assignments are meeting Service Level Agreement (SLA) deadlines.
Capturing and collecting web activity reports and log-in/log-out reports.
Decrypting, in-bul, Outloo data in a Public ey Infrastructure (PI). This includes data
Forensically collecting Electronically Stored Information (ESI) for legal purposes by maintaining data integrity. Collecting data so that it can be reviewed by legal teams for potential or impending litigation will be a main tas. This will require extensive use of Robocopy for metadata preservation.
nowing and using Data Loss Prevention (DLP) industry best practices. This includes using both tools and techniques well-nown in the industry.
Identifying and protecting Personally Identifiable Information (PII) on the networ that requires securing.
The ability to become a ey Recovery Agent (RA) in a PI.
Supported Technologies:
Zeva Inc.'s Decryptnabox
Robocopy, ArcSiteLogger
ForcePoint, Remedy
Qualifications
Required Sills and Qualifications:
Bachelor's degree in Information Technology, Computer Science or another directly relatable field.
5+ years of wor experience in a related field.
Technical versatility and organization is a must
Security+ Certificate
Desired Sills and Qualifications:
CISSP or similar certification preferred (CISM, GSEC, etc.)
Department of Defense and PI experience preferred
Office 365 experience would be a plus
Amyx is an Equal Opportunity employer. Amyx is committed to providing equal employment opportunity to all job seeers.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taes affirmative action to advance employment of individuals who are minorities, women, protected veterans and individuals with disabilities. Physical DemandsEmployee needs to be able to sit at a worstation for extended periods; use hand(s) to handle or feel objects, tools, or controls; reach with hands and arms; tal and hear. Most positions require ability to wor on destop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</si>
  <si>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Bachelor‚Äôs degree in related field or equivalent experience. 4 years of statistical analysis or data analysis experience. Healthcare experience preferred. Advanced nowledge of Enterprise Reporting and Analysis tools, SQL, and Microsoft Office applications, including Excel and Access. Experience managing projects or heavy involvement in project implementation.
Preferred: Population Health Analytics experience including pharmacy acumen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</si>
  <si>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Professional
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data analysis experience. Healthcare experience preferred. Advanced nowledge of Enterprise Reporting and Analysis tools, SQL, and Microsoft Office applications, including Excel and Access. Experience managing projects or heavy involvement in project implementation.
Preferred: Population Health Analytics experience including pharmacy acumen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</si>
  <si>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Data Statistics Analyst PF Care Coordination</t>
  </si>
  <si>
    <t>Full Time/Benefits Eligible
PhD preferred, or on trac to obtain PhD within two years*
We are seeing a Data Statistics Analyst that will wor alongside clinical Care
Coordination staff in order to further the mission of Partners For ids (PF).
PF is a physician-hospital organization affiliated with Nationwide
Children s Hospital. PF contracts with the Medicaid managed care plans in
counties in the central and southeast Medicaid regions for approximately
330,000 children. The Data Statistics Analyst will:
Identify and implement measurement methods that assess effectiveness of
various interventions.
Create publications for peer reviewed journals and grant submissions on
best practices
Provide statistical and methodical expertise, critical thining and
analysis sills
What Will You Be Doing?
Wor with Care Coordination teams to develop measures for monitoring
interventions and clinical outcomes to evaluate the effectiveness of the
care coordination program.
Conducts monthly/quarterly and annual regulatory reporting to Health
Plans.
Utilizes existing datasets (Enterprise Data Warehouse, Claims Data
Warehouse, comparative pediatric datasets) to run queries and summarize
output needed for day to day operations of the care coordination program.
Participates in development of care coordination documentation modules in
the Electronic Health Record in order to leverage EHR data in reporting.
Creates controls charts and graphs to visually depict process and outcome
measures.
Tabulates and analyzes population health data by using statistical
techniques in order to assess health status and program effectiveness.
Coordinates the selection and implementation of ris stratification
tools.
Facilitates efforts to improve care coordination through tracing,
trending, data collection, assessment of statistical process charts,
follow up and communication.
Documents measures, designs and develops dashboards for data analysis
using business intelligence tools.
Participates in research, scientific investigation, publication, and
grant writing activities related to care coordination and population
health.
Collaborates with hospital/medical /care coordination staff to
systematically collect and analyze a variety of data, creating and
interpreting data displays, and creating summaries.
Participates in improving decision support through recommending areas or
approaches for improvement activities, performing new procedures,
collecting data and providing input to department discussions.
Participates in research, scientific investigation, publication, and
grant writing activities related to care coordination and population
health.
Ensures that integrity of data being reported is accurate and valid.
What Are We Looing For?
To fulfill this role successfully, you must possess these minimum
qualifications and experience:
Master's Degree in Public Health, Health Services Administration,
Statistics, Quantitative Analysis or Epidemiology or related field. PhD
is preferred, or on trac to obtain PhD within two years.
nowledge of statistical process control principles and at least three
years' experience in extracting and analyzing data via SQL/SAS/SPSS and
business intelligence tools.
Demonstrates the ability to analyze and interpret statistical data.
Experience analyzing claims and reporting on health outcomes is highly
preferred.
Excellent interpersonal and organizational sills necessary to present
and communication important information effectively to all levels of
hospital staff.
Minimum Physical Requirements:
Typing on a eyboard Frequently (34-66%)Taling in person/on the phone
Frequently (34-66%)Standing/waling Frequently (34-66%) The above list of
duties is intended to describe the general nature and level of wor
performed by individuals assigned to this classification. It is not to be
construed as an exhaustive list of duties performed by the individual so
classified, nor is it intended to limit or modify the right of any
supervisor to assign, direct, and control the wor of employees under
his/her supervision.
EOE/M/F/Disability/Vet</t>
  </si>
  <si>
    <t>As a member of our Software Engineering Group, we loo first and foremost for people who are passionate around solving business problems through innovation and engineering practices. You'll be required to apply your depth of nowledge and expertise to all aspects of the software development lifecycle, as well as partner continuously with your many staeholders on a daily basis to stay focused on common goals. We embrace a culture of experimentation and constantly strive for improvement and learning. You'll wor in a collaborative, trusting, thought-provoing environment-one that encourages diversity of thought and creative solutions that are in the best interests of our customers globally.
This role requires a wide variety of strengths and capabilities, including:
BS/BA degree or equivalent experience
Advanced nowledge of application, data, and infrastructure architecture disciplines
Understanding of architecture and design across all systems
Woring proficiency in developmental toolsets
nowledge of industry-wide technology trends and best practices
Ability to wor in large, collaborative teams to achieve organizational goals
Passionate about building an innovative culture
Proficiency in one or more modern programming languages
Understanding of software sills such as business analysis, development, maintenance, and software improvement
Expertise with: Java / Hive/ afa / API's / Spring Boot / Cloud Foundary / Avro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baning, consumer and small business baning, commercial baning, financial transaction processing and asset management.
We recognize that our people are our strength and the diverse talents they bring to our global worforce are directly lined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mae reasonable accommodations for applicants' and employees' religious practices and beliefs, as well as any mental health or physical disability needs.
Equal Opportunity Employer/Disability/Veterans</t>
  </si>
  <si>
    <t>JPMorgan Chase Ban, N.A.
3.9</t>
  </si>
  <si>
    <t>Sr Data Analyst
Job Description
CFS Technology, Central Ohio‚Äôs premier IT staffing solutions provider, has been contacted by a longtime client that is currently seeing a Sr Data Analyst with 5-11 years experience woring with COGNOS, Data Mining, Dashboards, ad hoc reports. Sr Data Analysts ‚Äîare you interested in taing the next step in your career with a progressive healthcare organization that will truly value your expertise? Join our team at CFS Technology!
Here at CFS Technology, we understand the requirements of our clients and we have the resources to provide them with exceptional talent. Our client‚Äôs satisfaction is the most important part of our business, and we wor hard to ensure that each placement we do is the absolute best.
Due to continued growth, we are currently seeing seasoned individuals lie you to serve as a Sr Data Analyst. We will assign a dedicated recruiter who will get to now you, learn about your sills, your goals and your preferences, and then match you with just the right assignments with just the right companies, which provides you with limitless potential for success. You have the talent, drive and expertise‚Äîwe have the right connections. Together, we can help you to build a better career. Contact us today!
Sr Data Analyst
Job Responsibilities
As a Sr Data Analyst, you will wor collaboratively with an analytics team utilizing COGNOS to produce ad hoc reports, do predictive analysis, and develop dashboards. This is a chance to get on the ground floor of a Data Mining project that will transform healthcare.
Specific duties in this role include
Data Mining patient population records
Ad hoc reports related to coding of office visits for physicians
Creating dashboards for physicians on individual patients
Data extracting
Sr Data Analyst
Requirements
We are looing for an experienced Sr Data Analyst who combines strong analytical and organizational sills with solid prioritization and attention to detail abilities. You must have sound judgment and strong reasoning sills, as well as good analytic and problem-solving abilities. Excellent verbal, written and interpersonal sills utilized within a diverse cultural environment are critical as well.
Specific requirements for this position include:
5-11 years data analytics experience
COGNOS experience a must
Dashboard experience
Strong database sills
Finance reporting a plus
Articulate, strong verbal communication sills
Collaborative personality/good team player!
Tableau or Power Bl experience a plus.
Ability to wor independently, as well as part of a team, in a diverse cultural environment.
Sr Data Analyst
Build a rewarding long-term career with us at CFS‚Äîwhen we noc, doors open.
Id: EB-1920432548</t>
  </si>
  <si>
    <t>Robert Half, force</t>
  </si>
  <si>
    <t>Job Description
Important Note: During the application process, ensure your contact information (email and phone number) is up to date and upload your current resume when submitting your application for consideration. To participate in some selection activities you will need to respond to an invitation. The invitation can be sent by both email and text message. In order to receive text message invitations, your profile must include a mobile phone number designated as Personal Cell or Cellular in the contact information of your application.
At Wells Fargo, we want to satisfy our customers financial needs and help them succeed financially. Were looing for talented people who will put our customers at the center of everything we do. Join our diverse and inclusive team where youll feel valued and inspired to contribute your unique sills and experience.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baning access through in-store, online, ATM, and other channels to Wells Fargos more than 70 million global customers.
Under our Team Member Technologies (TMT) group, EIR is looing for an Analytics Consultant that will be involved in customer engagements, activities and deliverables for end user device management priorities. This role is critical in helping Technology with achieving its operational short and longer term goals offering a variety of critical enterprise-based solutions based on regulatory, business requirements and environmental demands. Our goal is to support the greater vision, serving as an informational gateway for data intelligence and ultimately drive decision maing, motivate change and minimize ris.
Responsible for very complex client/partner business intelligence reporting assignments to identify and define strategic business issues that require analyses and translates this information into insight, nowledge and understanding of the business and the industry. This position will be heavily involved in performing very complex analyses/analysis design involving data mining and build-out of predictive models, financial, and/or comparative analysis. Responsibilities also include identifying opportunities for additional statistical models and creating sophisticated computer modeling approaches to analyze and forecast business performance, and participating in and/or leading information capabilities development wor. This will also entail presenting results of analyses, mocups/designs and potentially maing recommendations to leadership. There will be a lens for pulling multiple sources into one single source over a period of time and ensuring adherence to data management regulations and policies are managed closely. This position will wor closely with EIR teams, EIR data governance liaison and data integration strategist to ensure the go-to model of EIR services are documented, maintained and adopted as required. This consultant will lead and participate in broad initiatives to ensure that data quality is maintained in the go-to repository so that data can effectively support business processes.
This position will consult with Customers on special initiatives, projects, and data requests. Candidate will lead client-facing activities related to relationship building and maintenance, client communication, issue resolution, understanding clients business strategies, goals and vision, in order to develop account strategies and execute value-added opportunities and fulfill the lifecycle of the engagement of the request. Responsible for reviewing/evaluating the request in queue, validate if the data is available and in meeting the expectations of this objective, must be able to gather the necessary business requirements from the requester and translate those requirements into the appropriate reporting to address the business need. May also be responsible for identifying the required data sources and determine the appropriate methodology to create the reporting, create moc up design and wor with the team to automate, if appropriate, complete quality review and user acceptance testing, as required.
Required Qualifications
6+ years of experience in one or a combination of the following: reporting, analytics, or modeling; or a Masters degree or higher in a quantitative field such as applied math, statistics, engineering, physics, accounting, finance, economics, econometrics, computer sciences, or business/social and behavioral sciences with a quantitative emphasis and 4+ years of experience in one or a combination of the following: reporting, analytics, or modeling
3+ years of SQL experience
Desired Qualifications
Extensive nowledge and understanding of research and analysis
Strong analytical sills with high attention to detail and accuracy
Excellent verbal, written, and interpersonal communication sills
2+ years of MicroStrategy experience
1+ year of JIRA experience
2+ years of relational database experience
nowledge and understanding of data warehouse analysis
nowledge and understanding of financial services consulting
nowledge and understanding of business requirement gathering and analysis
Ability to articulate complex concepts in a clear manner
Other Desired Qualifications
Experience leading projects, gathering requirements and managing all activities in an agile project life-cycle.
Demonstrate expertise in tas management and managing projects
Technical wor flow tool experience a plus
Self-guided, driven individual
Experience handling competing priorities
Street Address
NC-Charlotte: 1525 W Wt Harris Blvd - Charlotte, NC
Disclaimer
All offers for employment with Wells Fargo are contingent upon the candidate having successfully completed a criminal bacground chec. Wells Fargo will consider qualified candidates with criminal histories in a manner consistent with the requirements of applicable local, state and Federal law, including Section 19 of the Federal Deposit Insurance Act.
Relevant military experience is considered for veterans and transitioning service men and women.
Wells Fargo is an Affirmative Action and Equal Opportunity Employer, Minority/Female/Disabled/Veteran/Gender Identity/Sexual Orientation.</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</si>
  <si>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nowledge, which allows us to eep our promises and provide the value they deserve.
At Brighthouse Financial, we're fostering a culture where diverse bacgrounds and experiences are celebrated, and different ideas are heard and respected. We believe that by creating an inclusive worplace, we're better able to attract and retain our talent, provide valuable solutions that meet the needs of our advisors and their clients, and deliver on our mission of helping more people achieve financial security. We're se eing passionate, high-performing team member to join us. Sound lie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Sills:
2 to 5 years of experience with data analytics, SOX financial controls, and executing internal process controls, preferably within an insurance provider or financial services company but not required
Strong bacground in trend and data analytics, ability to provide meaningful analysis and recommendations
Proficient understanding of operations process worflows
Strong organizational sills; ability to manage multiple tass and requests
Ability to build effective relationships and wor with business partners at all levels, especially Operations, Product and Compliance
Undergraduate degree preferred
Salary Grade:
9M
Travel:
Less than 5%
Number of Openings:
1
PI121218714</t>
  </si>
  <si>
    <t>Payzer is a fast growing software company in Charlotte, North Carolina. Our company has grown rapidly, and today we have over 4,000 business customers and generate more than 1B in annual payments volume.
We mae and sell Payzerware, the all-in-one management tool that helps contractors run their business, grow sales, and simplify bac office operations.
Our online and mobile software applications deliver:
Inbound call management and CRM
Technician scheduling and dispatch
Appointments and reminders
Sales proposals, invoices and maintenance agreements
Easy-to-use online and mobile payment solutions
Instant loan decisions that help grow average order size
Effective promotional offers that help close business
Simple electronic cash management
Rich financial and customer level reporting
Robust integration with QuicBoos
Our Data Business Analysts manage the data transformation and import process for our new customers as they onboard to Payzerware from various software systems. They wor closely with customers, sales, technology, and customer service to ensure that our new customers have a seamless transition to Payzerware.
As a Data Business Analyst, you will be responsible for analyzing and understanding a customer‚Äôs data in their current system, ensure that it is cleansed, validated, and loaded accurately into our database, and mae sure that the user interface functions properly after the data is loaded. You will also identify and manage any customer data issues that occur as a result of the data-load process, and follow them to resolution.
This is not a sales position, nor does it involve cold calling. However, Payzer Business Data Analysts are required to communicate directly with customers over the phone and via email to ensure that new customers get off to a good start from a data perspective.
We‚Äôre looing for people who are:
Good humans with a positive attitude
Bright, inquisitive and good at getting things done
Tenacious problem solvers with lots of intellectual curiosity
Analytical with strong attention to detail
Great at listening to other people
Patient and persistent when helping others learn new things
Able to communicate clearly both orally and in writing
Genuine interest in financial services and payment technology
Possessed by a personal sense of urgency and a desire to be proactive
Ready to wor hard, learn and grow in a fast-paced environment
Eager to be part of a great team on an exciting ride in the heart of South Charlotte
Strong customer focus and passionate about helping people solve problems
Honest, fun to be around and cool to wor with while getting the job done
Requirements
Desire to communicate with and assist customers
Experience with creating, documenting, and maintaining processes
Tech savvy with strong analytical sills
Strong quantitative sills with high attention to detail
Ability to handle multiple projects simultaneously
Highly proficient in Excel
Bachelor‚Äôs degree with 3+ years in a business analyst role or equivalent
Past exposure to QuicBoos is a plus
Past exposure to JIRA is a plus
Benefits
The chance to be early at a fast-growing, fully-funded venture baced startup. You won‚Äôt be just another drone at Payzer. You can get in on the ground floor. Learn more at payzer.com
A professional wor environment that‚Äôs non-corporate. We‚Äôre not big on meetings, have a casual dress code and wor hard toward a common goal
On target total annual earnings of 42 to 75 depending on your experience and your performance
Medical insurance: Choice of 3 plans including a 100% employer paid plan
Dental, vision, short and long-term disability, and life insurance
401() plan
FSA and HSA Accounts
Paid time off</t>
  </si>
  <si>
    <t>Organization: Accenture Federal Services
Location: Charlotte, NC
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breathrough outcomes for clients at defense, intelligence, public safety, civilian and military health organizations.
We believe that great outcomes are everything. It's what drives us to turn bold ideas into breathrough solutions. By combining digital technologies with what wors across the world's leading businesses, we use agile approaches to help clients solve their toughest problems fast-the first time. So, you can deliver what matters most.
Count on us to help you embrace new ways of woring, building for change and put customers at the core. A wholly owned subsidiary of Accenture, we bring over 30 years of experience serving the federal government, including every cabinet-level department. Our 7,200 dedicated colleagues and change maers wor with our clients at the heart of the nation's priorities in defense, intel, public safety, health and civilian to help you mae a difference for the people you employ, serve and protect.
The Data Analyst will have a thorough understanding of the logical and physical data models behind both the operational and analytic data store.</t>
  </si>
  <si>
    <t>Cognizant Technology Solutions, EY, Mcinsey &amp; Company</t>
  </si>
  <si>
    <t>Strong ability to examine physical data and infer relationships to business context and requirements* Strong understanding of LEAN AGILE or other iterative development methodologies with practical exposure to these techniques* Ability to write SQL against various DB management systems: Oracle, Teradata, HIVE, Impala, SQL Server* 7+ years of experience in financial services* Direct participation/support of technical delivery* Data preparation* Data management* Global Marets subject matter expertise* Data Dictionary Management* Blueprint</t>
  </si>
  <si>
    <t>Job Description
Mareting Analyst, Job, POWERHOME Solar, Mooresville, North Carolina
POWERHOME Solar is an American company headquartered in Mooresville, North Carolina, that specializes in solar energy and roofing services. In July 2018, they were named the No. 12 residential solar installer in the nation by Solar Power World, and we have grown from having 15 employees in 2015 to over 600 employees and still counting four years later. In 2017, the company was raned No. 96 on Inc. 500‚Äôs list of the fastest-growing private companies in America. POWERHOME is private-equity baced, and part of Trivest.
We're hiring a full-time Mareting Analyst for a permanent position in Mooreseville, North Carolina.
We are looing for an experienced Mareting Analyst to maximize our advertising spend. This is a highly analytical role, in a fast-paced environment. We are looing for an experienced Mareting Analyst, who has wored with large, complex sets of data. We need someone who is a self-starter and begin to execute with minimal training.
POWERHOME Solar is an American company headquartered in Mooresville, North Carolina, that specializes in solar energy and roofing services. In July 2018, we were named the No. 12 residential solar installer in the nation by Solar Power World, and we have grown from having 15 employees in 2015 to over 600 employees and still counting four years later. In 2017, the company was raned No. 96 on Inc. 500‚Äôs list of the fastest-growing private companies in America.
Mareting Analyst Responsibilities and Duties:
eep pace with digital and search mareting industry trends and developments, woring with Social Media Manager.
Analyze and evaluate performance metrics of accounts across multiple ad platforms.
Administer and analyze web analytics, reports and ey reporting tools, and point out ey areas of importance in accordance client goals.
Communicate to team and management on project development, timelines, and results.
Wor closely with the other team members to meet client goals.
Mareting Analyst Education and Experience Requirements:
At least 3 years of strong experience in managing in Data Analytics and mareting.
Outstanding ability to thin creatively and identify &amp; resolve problems.
Self-motivated and strong personal ethics.
Attention to detail
Ability to clearly and effectively articulate thoughts and points.
Ability to learn new industries and new business types quicly and apply this nowledge to digital mareting campaigns.
Excellent analytical, organizational, project management and time management sills.
Experience in Sales Force
Must be very proficient in Excel or SQL to analyze data
Mareting Analyst Professional Preferred Qualifications:
Experience woring with or desire to learn popular ad platforms (Faceboo, Google Ads and other social media)
Familiarity with data from Television advertisements and Print Media
Excellent client service delivery, business development, analytical, and presentation sills.
Organizational sills, able to manage multiple projects at once.
Excellent communication sills, both proactive and reactive.
5 to 7 years of professional experience</t>
  </si>
  <si>
    <t>pureIntegration is seeing a Data Analyst I (strenght with Salesforce.com) who will help guide and improve the way that businesses' management staff foster collaboration within and between departments. Those who desire to wor as a Data Analyst should demonstrate a strong understanding of managerial and professional sill sets. Core Responsibilities The Data Analyst I Role Strongly prefer woring nowledge of Salesforce.com. Looing for entry level data analyst who will wor with client mareting team on Renewal project 3.0, help impute contract expiration date, prepare lists for sellers, re-run lists regularly to capture any renewals, prep lists for client communications, prep lists for Billing team for rate action, etc. bull Clean, sort and update client list to most up to date account owner. bull Upload client list on RSL and manage renewal lead progress. bull Create weely report on RSL progress. bull Communicate with seller on their renewal progress and follow up. bull Confirm client removal from the rate action list once they renewed their contract. bull Confirm client contract data in SF. bull Submit client list to Billing for rate action and provide final report. Location Charlotte, NC Requirements 3+ years of experience. Bachelor's Degree or equivalent Expert nowledge of Microsoft office Excel, PowerPoint, Word Outloo. Woring nowledge of Visio is preferred Excellent written oral communication sills. Communication is of paramount importance in this role, including in-person and on the phone meetings, highly technical and accurate detailing in emails, note taing and other reports, and scrutiny in reviewing contracts in play Are you self-motivated, collaborative, and client-focused? Are you looing for a challenging and rewarding career? Then pureIntegration would love to hear from you! Your career journey starts here! pureIntegration, a systems integration company headquartered in the DC area, serves clients in the fastest growing industries - communications, media, and entertainment. Our industry-focused offerings and collaborative client approach has resulted in a 97 client satisfaction rating. As a leading service organization, we recognize our most valuable assets are our people, both as individuals and how they come together as a whole. As such, we encourage our team members to become fearless in exploring ideas and opportunities to act on them</t>
  </si>
  <si>
    <t>RESPONSIBILITIES:
force has a client that is looing for Entry Level Data Analyst in Charlotte, NC.
Summary:
You will wor with client mareting team on Renewal project 3.0, help impute contract expiration date, prepare lists for sellers, re-run lists regularly to capture any renewals, prep lists for client communications, prep lists for Billing team for rate action, etc.
Essential Duties:
Clean, sort and update client list to most up to date account owner
Upload client list on RSL and manage renewal lead progress
Create weely report on RSL progress
Communicate with seller on their renewal progress and follow up
Confirm client removal from the rate action list once they renewed their contract
Confirm client contract data in SF
Submit client list to Billing for rate action and provide final report
REQUIREMENTS:
Strongly prefer woring nowledge of Salesforce.com
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</si>
  <si>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Charlotte, North Carolina
Sills : Reporting, databases, analysis, validation, Analytical, analyzes,SQL queries,stored procedures,database,queries
Description : Job Title: Data Analyst (mid level)
Location: Charlotte, NC
Duration: 12-18 months contract
Description:
Performs data collection, analysis, validation and reporting.
Designs, tests, and documents processes, SQL queries, and stored procedures.
Extracts and analyzes data from various sources, including databases, manual files, and external websites.
Responds to data inquiries from various groups within an organization.
Creates and publishes regularly scheduled and ad hoc reports.
Documents reporting requirements and processes and validates data components as requirements.Reporting, databases, analysis, validation, Analytical, analyzes,SQL queries,stored procedures,database,queries</t>
  </si>
  <si>
    <t>Looing for someone with strong experience analyzing data and pulling data sets\. Putting together data mapping for integration with various systems and their internal applications\.**\*\* Per client's request, no corp\-to\-corp and no sponsorship available \*\***TEsystems is actively searching for a Data Analyst with extensive experience for one of our Fortune 500 clients\. This position sits on\-site in Charlotte, NC five days/wee\. The top sills are as follows:1\. Individual with strong understanding of multiple databases and experience woring with large data sets to map the data and trace bac to original systems of record, primarily utilizing SQL and Mongodb\.2\. Ability to review requirements to understand privacy data required to identify with in the systems of record3\. Demonstrated a strong ability to communicate and build relationships with team members such as application owners,developers and staeholders\.Must be willing to wor on a W2 basis and no sponsorship is offered\. Unfortunately, third party vendors will not be accepted for this role\. An in\-person interview is required for the role so local Charlotte, NC candidates are highly preferred\.Please apply directly to the posting for more information\. Candidates that match the requirements above will then be contacted for submittal\.**About TEsystems:****We're partners in transformation\. We help clients activate ideas and solutions to tae advantage of a new world of opportunity\. We are a team of 80,000 strong, woring with over 6,000 clients, including 80% of the Fortune 500, across North America, Europe and Asia\. As an industry leader in Full\-Stac Technology Services, Talent Services, and real\-world application, we wor with progressive leaders to drive change\. That's the power of true partnership\. TEsystems is an Allegis Group company\.**TEsystems is a equal opportunity employer and will consider all applications without regard to race, genetic information, sex, age, color, religion, national origin, veteran status, disability or any other characteristic protected by law\.</t>
  </si>
  <si>
    <t>TEsystems
3.9</t>
  </si>
  <si>
    <t>Job Description
Data validation and aggregation
Profile data to ensure it is of quality for reports
Review queries to ensure they are optimized
Engage with team to optimize database design, data aggregation and reporting
Performing quality assurance on both static reports and online reporting dashboard
Producing auditable evidence of quality checs
Align processes with reporting governance guidelines
Source data to be used in the for the Business Intelligence dashboards
Source data for canned reports, data extracts and ad how requests
Required Qualifications / Desired Qualifications
5+ years of experience with Teradata SQL
4+ years of reporting and analysis
SAS experience is desired but not required
Excellent verbal, written, and interpersonal communication sills
Ability to design intuitive meaningful static and online reporting
Extensive experience driving ris reporting and related metrics.
Ability to meet stringent deadlines
Ability to prioritize wor, meet deadlines, achieve goals, and wor under pressure in a dynamic and complex environment
Preferred location: Charlotte</t>
  </si>
  <si>
    <t>Financial Data Analyst**job details:**+ location:Charlotte, NC+ salary:25 - 34.43 per hour+ date posted:Monday, July 6, 2020+ experience:4 Years+ job type:Contract+ industry:Public Administration+ reference:488870+ questions:704.972.3770.**job description**Financial Data Analystjob summary:Randstad Professionals is seeing a Data Analyst with a focus on Finance and Accounting to start in a role in uptown Charlotte.location: Charlotte, North Carolinajob type: Contractsalary: 25.00 - 34.43 per hourwor hours: 8 to 5education: Bachelor's degreeexperience: 4 Yearsresponsibilities:**Job Description:**This Data Analyst position will be responsible for preparing financial data for analytical or operational uses, building data pipelines to pull together information from different source systems, integrating, consolidating and cleansing data, developing data governance documentation, then creating visualizations and content for end user consumption.- Requirements Gathering - Wor directly with subject matter experts to identify, understand, and translate ey metrics into high quality analytics solutions designed to enhance and improve critical business processes.- Visualization Design - Ability to turn those requirements into impactful dashboards aimed at displaying large amounts of data in a way to drive better, more informed decisions for the organization This will require a strong understanding of, and experience building, effective charts, visualizations and financial data.- Dashboard Development (Power BI) - Utilize your sills and nowledge to coalesce your visualizations into best in class analytics dashboards primarily using Microsoft Power BI.- Innovation - Champion the introduction of new practices for integration, maintenance, testing, deployment, reporting &amp; analytics.- Governance - Wor with subject matter experts to build solutions using approved calculations and data elements, emphasizing proper data governance.**Primary Duties and Responsibilities**- Ability to quicly gather requirements, learn subject matter and extract and transform data+ Adept in optimizing data models and visualizations maximizing Power BIs speed of response+ Woring nowledge on how to automate, deliver and schedule PowerBI reports+ Ability to test data model, calculations and quality of analytical output+ Expertise in use and application of DAX and constructing advanced calculations+ Strong ability to connect to variety of data sources, proficiently using the queried data in PowerBI+ Proficient in the development of highly visual reports, dashboards and data narratives+ Strong nowledge of secondary tools lie SQL, Azure+ Demonstrable experience in visualization best practices, data optimization and model efficiency+ Ability to effectively deliver and present wor to the appropriate audience+ Apply data quality assurance practices in the development of data models and resulting output+ Deadline oriented with ability to manage concurrent deliverables+ Candidates should be expected to demonstrate their nowledge of PowerBI and command of data with team members (Sanitized Portfolio would be desirable)+ Familiarity with ey aspects of the government financial management domain+ Ability to perform GAP analysis, define requirements and recommend changes from a finance/accounting perspective on system/process improvements.**Education / Qualifications**- Bachelor's degree or equivalent experience+ 4+ years using PowerBI as a primary analysis and visualization tool+ 4+ years developing queries and consuming data from Azure, SQL or similar tools, actively woring with the data in PowerBI+ Extensive experience in data transformation through PowerBI Query Editor+ Experience in financial services, or other highly regulated governmental agency highly desirable+ Experience in CGI Advantage financial system preferredqualifications:Qualified and interested candidates please apply or send your resume to tommy.parer@randstadusa.com.sills: ExcelEqual Opportunity Employer: Race, Color, Religion, Sex, Sexual Orientation, Gender Identity, National Origin, Age, Genetic Information, Disability, Protected Veteran Status, or any other legally protected group status.</t>
  </si>
  <si>
    <t>Job Summary Our large financial client in Charlotte, NC is looing for a HadoopData Analyst. This job consists of finding data issues, communicating with business partners, analyzing data issues, what causes it, fixing and testing. Responsibilities Candidate will wor directly with line of business staeholders to define scenario requirements wor in a cross-functional environment, as part of an agile team and will require an understanding of both business and technical processes. Gather requirements and create clear documentation of Functional, and Non-Functional Business Requirements Requirements Experience with Hadoop, Spar, Scala, HQL Experience in data analysis Immediate level with SQL querying About Matlen Silver Matlen Silver is the hardest woring staffing team in the U.S. We do what we now is right for consultants and companies, creating a unique and powerful recruiting and talent experience. When the rubber meets the road, Matlen Silver is the powerhouse that cuts through the nonsense and gets you the job you want and deserve. If you are a roc star go-getter with a proven trac record of success, put us to the test!</t>
  </si>
  <si>
    <t>Data Analyst**job details:**+ location:Charlotte, NC+ salary:45.04 - 54.02 per hour+ date posted:Wednesday, June 17, 2020+ experience:6 Years+ job type:Contract+ industry:Finance and Insurance+ reference:487933+ questions:704.972.3770.**job description**Data Analystjob summary:Randstad Professionals have an excellent opportunity with a Major Financial Institution in the Uptown area of Charlotte, NC.**Required:**+ Coding experience - Must be able to code SQL from scratch+ Strong SQL sills+ Ris Management+ Audit / Assurance bacground+ Excel experience - Must complete an excel test before interview.location: Charlotte, North Carolinajob type: Contractsalary: 45.04 - 54.02 per hourwor hours: 8 to 5education: Bachelor's degreeexperience: 6 Yearsresponsibilities:**Job Requirements:**+ Will be part of a validation team+ BS/BA degree in STEM/IT related field or equivalent experience+ Solid understanding of methods in statistical analysis+ Strong analytical sills, with experience breaing down a large problem into smaller, solvable components+ Advanced understanding of statistics+ Solid sills in data extraction and transformation with Database+ Strong sills in data exploration, analysis, and visualization+ Strong development sills in programming languages such as python and SQL+ Experience with BI and data visualization tools+ Self-motivated and life time learner looing to research, explore, and develop new sills and nowledge+ Ability to collaborate with high-performing teams and individuals throughout the firm to accomplish common goals+ Ability to combine a deep understanding of business strategies with the quantitative methods and drive business decisions+ Excellent written and verbal communication sills; with the ability to communicate the results of your wor in meaningful waysqualifications:Clic To Applysills: SQL, Excel, Data Entry, Business Analysis, AnalysisEqual Opportunity Employer: Race, Color, Religion, Sex, Sexual Orientation, Gender Identity, National Origin, Age, Genetic Information, Disability, Protected Veteran Status, or any other legally protected group status.</t>
  </si>
  <si>
    <t>Charlotte, NC
Long Term Contract
W2 Ony
The role entails supporting the reporting team in the fullfiment of the system data requests received through the intae process. Potential candidate will write SQL queries in order to complete the reporting requests, and must be able to clearly communicate requirements and capabilities.
Responsibilities:
Review and monitor incoming requests which are assigned in the technician‚Äôs queue
Ensure that the critical priority requests are prioritized accordingly before any high or standard request is piced for development
Provide Estimated Development Date and Request Status during development worflow and ensures that our reporting SLAs are being met
Ensure correct data is pulled as per the requirement provided and that it is done in a timely fashion
Report any data discrepancy to the analyst assigned on the request so that the analyst can review the potential issue and if needed raise the ticet with the concerned platform team
In case of a release it is technician‚Äôs responsibility to understand the changes (for e.g. data, table structure) and reach out to business analysts in case of any clarification is needed
Requirements:
Must be technically profound in PL/SQL and MS Office
Prior nowledge of AML/YC reporting strongly preferred
Should be a quic learner in a fast paced environment
Strong communication is critical and must be clear and detailed
Must be flexible and available on some occasions to wor late if needed
Prior nowledge of PEGA system is desired</t>
  </si>
  <si>
    <t>Data Science Analyst Signature Consultants has an opportunity for a Data Science Analyst. The technical data resources (analysts or developers), need to understand how data moves, what are the data impacts and how to wor with data sourcing partners. The goal is to identify any data anomalies in real time and will be responsible for mapping this data. The candidate needs a data modeling, python or coding bacground. Ideally would lie candidates with tableau and machine learning, need a deep understanding of data life cycle. Our client is seeing an experienced technical team member to support the development and execution of a data driven mapping. The role will be dynamic in nature and require the individual to be able to handle diverse wor efforts often woring in both business and technical arenas including data movement and data quality controls. Role is expected to evolve as the organization matures with this leader expected to play an active role to drive that evolution. The role requires a person with curiosity and a passion for inquiry, comfort with ambiguity, and a learning mindset. Self-motivated and flexible, the candidate needs to be adept at both creative and analytical thining. The position also requires the individual to build and maintain relationships across the enterprise. Required Job Sills Technical expertise in one or more of the following data visualization, data modeling, statistical analysis, ETL, DB development, SQL, Hadoop, Python, SQL, java, javascript, etc. AndOr Infrastructure expertise including networ monitoring analysis, tracing, discovery, mapping, etc including experience with tools lie Net Scout, Tanium, etc. Strong communications (verbal and written) sills and comfortable presenting to a wide variety of audiences Comfort woring in dynamic, iterative and evolving situations Comfortable leading and influencing with and without direct authority Resourceful proactive in situations when not all information is available or there is no apparent "right" answer Strong collaborator who is capable of navigating conflict to enable productive solutions Excellent attention to detail Desired Job Sills Experience in data cleansing and preparation concepts and tools Programming Languages Hands-on with at least 3 of the following of Python, R, Perl, Java and Java Script Strong bacground in relational databases, data modeling and SQL Experience woring with statistical libraries (e.g sciit-learn, scipy) and framewors for predictive analytics nowledge of Hadoop and UNIX will be a plus Expertise in probability and statistics, time-series analysis, or econometrics as well as experience in the use of machine learning methods, for example, linear regression, correlation, statistical significance, and so forth. Experience in data visualization concepts and tools nowledge of Tableau andor other reporting tools nowledge of Data Quality Controls Strong Project PlanningManagement Qualifications Minimum 5-7 years' experiences Top 3 required ITTechnical sill-sets(If applicable, include nichespecialist sillset Archer, Hadoop, Python, Microstrategy, Tableau, etc.) Python SQL Tableau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httpwww.sigconsult.com . Signature Consultants is the parent company to Hunter Hollis httpswww.hunterhollis.com and Madison Gunn httpswww.madisongunn.com .</t>
  </si>
  <si>
    <t>Job Description
Job description
Strong ability to examine physical data and infer relationships to business context and requirements
Strong understanding of LEAN AGILE or other iterative development methodologies with practical exposure to these techniques
Ability to write SQL against various DB management systems: Oracle, Teradata, HIVE, Impala, SQL Server
7+ years of experience in financial services
Direct participation/support of technical delivery
Data preparation
Data management
Global Marets subject matter expertise
Data Dictionary Management
Blueprint</t>
  </si>
  <si>
    <t>Job Description
‚Ä¢ Strong ability to examine physical data and infer relationships to business context and requirements
‚Ä¢ Strong understanding of LEAN AGILE or other iterative development methodologies with practical exposure to these techniques
‚Ä¢ Ability to write SQL against various DB management systems: Oracle, Teradata, HIVE, Impala, SQL Server
‚Ä¢ 7+ years of experience in financial services
‚Ä¢ Direct participation/support of technical delivery
‚Ä¢ Data preparation
‚Ä¢ Data management
‚Ä¢ Global Marets subject matter expertise
‚Ä¢ Data Dictionary Management
‚Ä¢ Blueprint
Job Function
TECHNOLOGY
Role
Analyst
Job Id
158279
Desired Sills
Data Analytics</t>
  </si>
  <si>
    <t>Ref ID: 03201-9502589067Classification: Business Data Analyst
Compensation: DOE
Description:
The Robert Half Management Resources (RHMR) Charlotte team is looing for a Business Data Analyst.
For a full listing of Robert Half Management Resources job opportunities please join us at roberthalfmr.com.
Role:
Responsible for performing highly complex activities related to business analysis and/or modeling. Duties typically include providing insights, developing analytical strategies, performing analytical support and/or modeling regarding a wide array of business initiatives. This job requires application of analytical, statistical modeling, and forecasting methods. May focus on the theory and mathematics behind the analyses. Must be advanced in SQL.
Job Requirements:
Requirements:
5+ years reporting and analytical experience or a minimum of a Masters degree in programs such as applied mathematics, statistics, engineering, physics, accounting, finance, economics or computer sciences with 5+ years related industry experience. CFA or CPA preferred.
Companies need experienced finance, accounting and business systems consultants to assist with or lead their ey initiatives. This is our specialty. Robert Half Management Resources places highly silled consultants on interim and project engagements in organizations ranging from start-ups to FORTUNE¬Æ 1000 firms. As a consultant woring on our team, you will benefit from our worldwide networ of over 150 offices, which delivers an array of rewarding local opportunities and the flexibility for wor/life balance while achieving your career goals. Our industry-leading alliances and broad client networ provide you greater access to a variety of unique interim and long-term project opportunities that can eep you continuously engaged as a consultant. We also provide competitive benefits and compensation pacages, as well as online training and continuing professional education (CPE).
At Robert Half Management Resources, your experience matters - and we put it to good use. To apply for this position or for more information on other engagements, visit us online at www.roberthalfmr.com or call your branch office at 1.888.400.7474.
All applicants applying for U.S. job openings must be authorized to wor in the United States.
Equal Opportunity Employer M/F/Disability/Vet
Robert Half Management Resources
201 South College St
Suite 1500
Charlotte, NC 28244
Phone: 704-342-7986
Fax: 704-342-2700
Robert Half Management Resources matches senior-level financial consultants with a variety of unique interim and long-term project opportunities in areas such as internal auditing, mergers and acquisitions, tax initiatives, and much more. Our personalized approach, innovative matching technology and global networ with local maret expertise help you find the legal opportunities that match your sills and priorities fast. By woring with us, you have access to challenging opportunities, competitive compensation and benefits, and training to enhance your sill sets.
From philanthropy to environmental stewardship to employee programs, Robert Half is proud to have an active role in the communities in which we live and wor. Our company has appeared on FORTUNEs Most Admired Companies list every year since 1998.
Download our mobile app to tae your job search on the go!
Contact your local office at 888.490.3195 or visit www.roberthalf.com/jobs/management-resources to apply for this job now or find out more about other job opportunities.
All applicants applying for U.S. job openings must be authorized to wor in the United States. All applicants applying for Canadian job openings must be authorized to wor in Canada.
¬© 2020 Robert Half Management Resources. An Equal Opportunity Employer M/F/Disability/Veterans.
By clicing 'Apply Now' you are agreeing to Robert Half Terms of Use.</t>
  </si>
  <si>
    <t>RESPONSIBILITIES:
force has a client in search of a Data Analyst in Charlotte, NC.
Summary:
The Data Management Analyst is an integral role in documenting lineage, dataflows, and metadata of the company's enterprise information, processes, and assets. The candidate will wor with staeholders and subject matter experts, to develop, optimize and oversee conceptual and logical data systems and data stores.
Job Responsibilities:
Analyze and document dataflows and data management steps across all end-to-end systems and data sources
Promote and implement master data management standards
Support and implement data modeling standards, data naming standards, and data integration strategy
Design data flow diagrams and entity relationship diagrams, to promote authoritative data stores
Develop data models that simplify, consolidate and standardize data structures
Wor with project teams to develop and document information requirements and business rules in the form of conceptual and logical data models, data lineage maps, data flow diagrams, and formulate the data architecture to meet business information requirements and support the business rules
Guide data designs to increase sharing and re-use, minimize and manage redundant data
Enable a customer relationship rather than product approach to the business
Maintains a balanced approach between technology and strategic focused solutions and approaches
Use interpersonal, office, and people sills to maintain smooth internal operations within data governance office
Wor in conjunction with the Data Governance team to maintain the relationships with business partners (e.g. business lines, vendors, auditors) by communicating updates and deliverables
Participate in the planning and implementation of new projects, products, programs, and plans to achieve short and long-term business objectives
REQUIREMENTS:
Bachelor's degree (or equivalent wor experience)
3+ years of experience as an Information Architect or Data Architect
Financial industry experience preferred
Hands-on experience and technical sills in designing and implementing enterprise level solutions
Experience woring with agile development teams, methodologies and toolsets
Strong written and verbal communication, presentation, and technical writing sills with ability to effectively communicate solution recommendations and influence ey staeholders Ability to lead and direct multiple projects simultaneously; Proven leadership ability
Be a self-motivated individual with strong analytical and research sills
Ability to handle multiple high priority demands and have the ability to be detail oriented, yet still be able to have clarity on the overall picture
Woring nowledge of BI tools (Power BI is a plus)
Woring nowledge of Agile methodologies (e.g. Scrum, anban, Lean, XP) is a plus
Need candidates that are flexible with woring conditions
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</si>
  <si>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Business Analyst Characteristics:
+ You have 2+ years of experience defining requirements and using data and metrics to draw business insights (financial/business analytics).
+ You communicate technical ideas with ease and effectively and are always looing for ways to collaborate to deliver high-quality products.
+ You have attention to detail and customer service mindset, allowing you to quicly adapt to new demands in a quicly evolving environment
+ You have experience with writing scripts in Python, using SQL to quarry databases, and building models/Marcos in Excel programming languages (Python, SQL) and strong excel sills.
+ You're passionate about the marets, and continue to develop your understanding of finance, modeling, and accounting.
+ You have an educational bacground in both Engineering and Finance/Business (minimum of a Bachelors)
About TEsystems:
We're partners in transformation. We help clients activate ideas and solutions to tae advantage of a new world of opportunity. We are a team of 80,000 strong, woring with over 6,000 clients, including 80% of the Fortune 500, across North America, Europe and Asia. As an industry leader in Full-Stac Technology Services, Talent Services, and real-world application, we wor with progressive leaders to drive change. That's the power of true partnership. TEsystems is an Allegis Group company.
TEsystems is a equal opportunity employer and will consider all applications without regard to race, genetic information, sex, age, color, religion, national origin, veteran status, disability or any other characteristic protected by law.</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</si>
  <si>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c2AGilqtJ2</t>
  </si>
  <si>
    <t>Hello Associates,
*****Greetings from Conch Technologies*****
Position:√ÇData Analyst
Location: Charlotte, NC
Length:√Ç√Ç12 √¢ 24 month√Ç
√Ç
√ÇSills Required:
√Ç
6√Ç+ years of Data Analyst experience
MUST have previous√ÇWholesale Customer Data√Çexperience
Most of this role will be Data Mapping
SQL
Must be able to do√ÇSQL code√Çwhen data mapping
Baning experience
√Ç
Than you
Gopichand
Recruiter - Conch Technologies, Inc
Ph: +1(928)9234539
E:√ÇGopichand@conchtech.com
Conch Technologies, Inc |√Çwww.conchtech.com</t>
  </si>
  <si>
    <t>Role:
Analyze the business data to understand the core problem.
Analyze requirements, procedures, and problems to automate or improve existing systems.
Review computer system capabilities, worflow, and scheduling limitations.
Interpret data, analyze results using statistical techniques and provide ongoing reports.
Develop and implement data collection systems and other strategies that optimize statistical efficiency and data quality.
Acquire data from disparate data sources.
Filter and clean data, and review computer reports, printouts, and performance indicators to locate and correct code problems.
Wor closely with management to prioritize business and information needs.
Locate and define new process improvement opportunities.
Identify, analyze, and interpret trends or patterns in complex data sets.
Review Project Goals, Current and future state systems and existing test plans, artifacts and ideas.
Provide testing status on all activities including participating in defect and team meetings.
Use Data Warehouse, Data Mart, SQL, Oracle, Talend, Tableau and Unix.
Required Sills:
Masters or Bachelors in Computer science, Engineering or related field
Travel required: Yes (These positions will involve woring in unanticipated locations.)
Telecommute: No
Contact information: Send resume to Neo Prism Solutions 8000 Corporate Center Dr, Suite 201, Charlotte, NC 28226 or careers@neoprisminc.com</t>
  </si>
  <si>
    <t>MUST BE ABLE TO WOR ON A W2 WITHOUT SPONSORSHIPPosition Summary:
The Data Management Analyst is responsible for oversight of data collection and integrity, and for performing
data analyses across the agency. This position will play a pivotal role in structuring and optimizing data practices
at the administrative and program levels, including for more than 30 programs and services.
Responsibilities:
Lead agency-wide protocols and procedures on data gathering, entry, integrity, analysis and outcome
reporting
Conduct data analyses to provide insights on program and administrative outcomes
Wor with staff to identify ey program data for collection and analysis
Build surveys, collection methods and standardization protocols for new and existing programs
Create analyses, reports, and dashboards on data for internal and external purposes, including formal reports,
and mae recommendations
Wor closely with supervisors, division directors, and program directors on data protocols
Oversee database system for agency; act as lead system administrator for system
Oversee and lead training of program and other staff on use of database systems
Lead meetings on data insights and trends for staff
Provide program outcomes and other data for development team and other fund-raising grants or initiatives
Maintain strict confidentiality both inside and outside the organization
Other tass as may be required
Qualification Required:
Bachelor's degree required
3 years+ woring in a research, data management or analysis role
Computer expertise in Microsoft office, especially analysis and presentation tools (Word, Excel, PowerPoint)
Ability to present data for presentation to audiences (graphs, charts, etc.)
Excellent research sills; ability to cull/identify city-wide/state or national data for comparisons or analysis
Logical thining, silled, and strong interest program performance, analysis, optimization and outcomes
Strong attention to detail and nuance for numerical and qualitative precision
Excellent deduction and analytical sills to interpret and transform various types of data
Excellent interpersonal sills, with tact and persuasive ability; strong oral and written communication sills
Ability to wor as a member of and with teams with all levels of staff
Self-motivation and ability to problem solve
Ability to analyze and mae insights from large data sets
About TEsystems:
We're partners in transformation. We help clients activate ideas and solutions to tae advantage of a new world of opportunity. We are a team of 80,000 strong, woring with over 6,000 clients, including 80% of the Fortune 500, across North America, Europe and Asia. As an industry leader in Full-Stac Technology Services, Talent Services, and real-world application, we wor with progressive leaders to drive change. That's the power of true partnership. TEsystems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lie to request a reasonable accommodation, such as the modification or adjustment of the job application process or interviewing process due to a disability, please call 888 472-3411 or email accommodation@tesystems .com for other accommodation options.
Job Requirements:</t>
  </si>
  <si>
    <t>Are you a financial expert with a trac record of improving business through in-depth and accurate reporting?
Can you commit to an advisory position guiding business leaders to mae critical financial decisions?
Do you desire a competitive salary with lucrative benefits and a focus on professional development?Our company:
Our Client, a national provider of scalable, fiber technology solutions serving Americas largest businesses and communications service providers, is in need of a highly experienced Financial Data Analyst. Full time Role.
Highlights:
As a Finance Analyst, you accelerate business by reviewing large quantities of financial data to provide high-quality reporting and analytical support. You focus on maximizing financial results throughout the organization by identifying riss and opportunities. You excel at preparing reports and analyses that can be understood by all levels of the organization. You have a passion for identifying opportunities that increase business and enhance the client experience while reducing costs. You flourish in an office environment providing consultation and interpretation of financial data to business partners across the organization. You report to the Senior Manager of Enterprise Reporting and Metrics for goals, guidance and assistance.
Position benefits:
Competitive Salary
Health, Vision and Dental Insurance
100% Company Match 401() up to 6%
Company Funded Retirement Accumulation Plan for an additional 3%
Education Assistance
Pretax Child Care Spending Account
Paid Holidays, Vacation Days, Personal Days and Sic Days
What you will do:
Successfully guide Product Management, Mareting, Sales and Finance leadership by evaluating various aspects of the business segment, including periodic sales results reporting, product specific analytical reporting and the results of these reports for trending implications.
Support teams across the organization by communicating trend variances.
Collaborate with the Business Intelligence team to deliver business requirements, report output formatting and test results of automated based reporting.
Improve efficiency by creating operational reports and tools used to derive pricing for quotes of government subsidized product sales while serving as a subject matter expert on these reports and tools.
Develop effective financial and operational performance reporting through collaboration with other functional groups to understand operational flows, product intricacies and systems architecture.
Meet scheduled milestones by assisting with the statement of wor preparation and tracing progress.
Exceed financial objectives by reconciling capital invoices, communicating results on issue resolution and preparing and reviewing reports and other analyses.
Enable management to meet ey performance indicators by preparing and analyzing financial and operational reporting ensuring data integrity, accuracy and validity.
Drive financial processes by coordinating operating expense variance analysis and reporting and creating an operating expense forecast.
Identify cost-saving opportunities and financial trends by understanding forecasting models and monthly review of financial statements.
Required eys for success:
Two or more years of financial analysis or related experience
Proven prioritization and organizational sills with the ability to wor independently and within a team environment
History of handling multiple projects and analyzing and interpreting data to quicly identify business issues and resolutions
Proficient in Microsoft Word, Excel, PowerPoint and Outloo
Effective written and spoen English communication sills with all levels of an organizationHow you will stand out from the crowd:
Two or more years of relevant financial and data analysis experience
Flexible with the ability to embrace change as the business evolves
Advanced experience of Microsoft Access
History of woring with SAS Enterprise Guide, SQL Server or other relational database software
Familiar with Salesforce
nowledge of SAS, SQL and AlteryxYour education:
Bachelors Degree in a business-related field (required)</t>
  </si>
  <si>
    <t>Title : Data analyst
Location : Charlotte NC
Contract- 6 + months
JOB Summary:
The client is looing for someone with data analytical sills. The individual will ideally be in the Charlotte area and wor from home 50/50 of the time.
ey responsibilities:
Experience in one or a few of support application preferred (Oracle , Concur, Coupa). Willing to train the right candidate.
nowledge of accounting lifecycle is preferred
nowledge of Procure to Pay is preferred
Strong analytic sills and a willingness to learn the functional and technical side of applications
Strong Customer Service and Communication Sills are required
Critical thining, root cause analysis, problem solving sills are necessary to be successful in this role.
Must be able to wor independently to evaluate and identify application problems as well as developing potential solutions.
Proficiency in Microsoft Office applications such as Excel, Word, Access, Teams, and Sharepoint
Thans &amp; regards:-
Devyanshu(Dev) Pawar
RESOURCE LOGISTICS INC.
Description: Description: Description: Description: Description: Description: Description: cid:image001.png@01D41204.18BDD450
505 Thornall Street, Edison, NJ. 08837
Phone#: (732) 553-0566, Ext. 72
Cell: (732) 907-9011
Fax#: (732) 553-0568
Email: Dev@resource-logistics.com&gt; Dev@resource-logistics.com
Website: http://www.resource-logistics.com/&gt; www.resource-logistics.com</t>
  </si>
  <si>
    <t>Job Title: Data Analyst
Location: Charlotte, NC
Duration: Full-time
Interview Mode: Telephonic
Job Description:
‚Ä¢ Strong ability to examine physical data and infer relationships to business context and requirements
‚Ä¢ Strong understanding of LEAN AGILE or other iterative development methodologies with practical exposure to these techniques
‚Ä¢ Ability to write SQL against various DB management systems: Oracle, Teradata, HIVE, Impala, SQL Server
‚Ä¢ 7+ years of experience in financial services
‚Ä¢ Direct participation/support of technical delivery
‚Ä¢ Data preparation
‚Ä¢ Data management
‚Ä¢ Global Marets subject matter expertise
‚Ä¢ Data Dictionary Management
‚Ä¢ Blueprint.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worforce across all levels in the company.</t>
  </si>
  <si>
    <t>In Vanguard's Client Experience &amp; Digital (CXD) department, our goal is to evolve and enhance our clients‚Äô digital experiences. As an analyst, you will wrangle data and perform descriptive analyses, design and measure experiments with statistical rigor, and visualize data to deliver actionable insights. As the analytics expert woring in a cross-functional team, you will use data to inform strategy, uncover areas of opportunity, and apply statistics to enhance the client experience.
Core Responsibilities
Engages with internal partners to understand business strategy, questions and goals. Brings structure to business requests, translates requirements into an analytical project approach, and leads projects through completion. Delegates tass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nowledge of business and analytics and shares with team members. Develops and documents best practices.
Participates in special projects and performs other duties as assigned.
Qualifications
Undergraduate degree (BA/BS) in an analytic/quantitative field. Master‚Äôs degree preferred.
A minimum of 3+ years of relevant professional experience in a data analysis role.
Experience querying data with SQL and programming with Python, R, or SAS.
Experience leading, designing and implementing mareting or digital experimentation (A/B or MVT) to improve mareting performance or improve the client experience.
About Vanguard
We are Vanguard. Together, we‚Äôre changing the way the world invests.
For us, investing doesn‚Äôt just end in value. It starts with values. Because when you invest with courage, when you invest with clarity, and when you invest with care, you can get so much more in return. We invest with purpose ‚Äì and that‚Äôs how we‚Äôve become a global maret leader. Here, we grow by doing the right thing for the people we serve. And so can you.
We want to mae success accessible to everyone. This is our opportunity. Let‚Äôs mae it count.
Inclusion Statement
Vanguard‚Äôs continued commitment to diversity and inclusion is firmly rooted in our culture. Every decision we mae to best serve our clients, crew (internally employees are referred to as crew), and communities is guided by one simple statement: ‚ÄúDo the right thing.‚Äù
We believe that a critical aspect of doing the right thing requires building diverse, inclusive, and highly effective teams of individuals who are as unique as the clients they serve. We empower our crew to contribute their distinct strengths to achieving Vanguard‚Äôs core purpose through our values.
When all crew members feel valued and included, our ability to collaborate and innovate is amplified, and we are united in delivering on Vanguard's core purpose.
Our core purpose: To tae a stand for all investors, to treat them fairly, and to give them the best chance for investment success.</t>
  </si>
  <si>
    <t>U.S. Citizens and those authorized to wor in the U.S. are encouraged to apply. We are unable to sponsor at this time. Vaco is seeing a talented Data Engineer to join an innovative Data Analytics team here in the Charlotte area. You will be woring with a team to meet data requirements and create data pipelines and dashboards. Responsibilities Troubleshoot data issues reported from customers and internal team Collect data to onboard new and existing customers Acquire data from different data sources including database, csvexcel files gather and maintain data requirements Collaborate with teams to ensure on-time implementation and deployment of the analytical software product Wor closely with teams to understand their analytical needs, including identifying critical metrics and PIs for the product and implementations, and deliver actionable insights to relevant decision-maers Wor with internal team and external customers to develop analytics for uncovering insights from data and problem-solving, and develop data dashboard to assist decision-maing Develop Tableau analytics and dashboards according to customer needs and internal requirements Present findings, or translate the data into an understandable and actionable document. Required Qualifications Proven woring experience as a data analyst or business data analyst Experience with Python highly preferred Strong nowledge of and experience with data analytics tool (Tableau, Excel), databases (SQL, Postgres, etc) Strong analytical sills with the ability to collect, organize, analyze, and disseminate significant amounts of information and hypothesize ideas and prove them Strong attention to detail and accuracy Strong organization communication sills Adept at queries, report writing and presenting findings Bachelor's degree Preferred Qualifications Experience with ETL tools U.S. Citizens and those authorized to wor in the U.S. are encouraged to apply. We are unable to sponsor at this time.</t>
  </si>
  <si>
    <t xml:space="preserve">54-75 </t>
  </si>
  <si>
    <t>Organization: Accenture Federal ServicesLocation: Charlotte, NCAccenture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breathrough outcomes for clients at defense, intelligence, public safety, civilian and military health organizations.We believe that great outcomes are everything. It's what drives us to turn bold ideas into breathrough solutions. By combining digital technologies with what wors across the world's leading businesses, we use agile approaches to help clients solve their toughest problems fast-the first time. So, you can deliver what matters most.Count on us to help you embrace new ways of woring, building for change and put customers at the core. A wholly owned subsidiary of Accenture, we bring over 30 years of experience serving the federal government, including every cabinet-level department. Our 7,200 dedicated colleagues and change maers wor with our clients at the heart of the nation's priorities in defense, intel, public safety, health and civilian to help you mae a difference for the people you employ, serve and protect.The Data Analyst will have a thorough understanding of the logical and physical data models behind both the operational and analytic data store.</t>
  </si>
  <si>
    <t>At OrthoCarolina, our team is our greatest asset and the foundation of our success; we share a common passion for maing lives better. We are a diverse group of individuals, accountable to each other through the bacbone of our beliefs: trust, honesty and mutual respect; ensuring our voice is heard. Our positive environment supports individual growth and a sense of belonging. Our employees wor together to uphold the standards of excellence and promote and environment of teamwor throughout the organization.
If these attributes align with the job culture you are seeing - then OrthoCarolina might be the right fit for you!
We are currently searching for a Quality Data Analyst at our Par Rd location.
The Quality Data Analyst gathers and examines complex data to create actionable reports to internal staeholders. They also monitor performance and quality control plans to identify issues or provide improvement options for systems and database designs. This role requires collaborating with ey staeholders to implement effective automation processes by developing queries and reports to mine data for quality control and accuracy. Data quality analysts typically serve as an adjunctive member to multiple departments or teams. This role suits people who enjoy woring with numbers and data sets, have an aptitude for computer systems and software, and have strong analytical abilities.
A career at OrthoCarolina will provide you with opportunities for career advancement, dedicated peer support, and continuing education. Our company is committed to providing our employees with the utmost positive wor environment. Additional benefits as a Certified Medical Assistant include:
Competitive salary pacage
Health, Dental, and Vision insurance
Health Savings Account
Life insurance
Short/Long term disability insurance
Tuition Reimbursement
Voluntary Home/Auto insurance
Voluntary Accident/Cancer insurance
Voluntary Legal Shield/Identity Theft
Health Advocate ‚Äì Employee Benefit Resource
401() retirement plan
Profit sharing plan
OrthoCarolina is one of the nation‚Äôs leading independent academic orthopedics practices serving North Carolina and the Southeast since 1922. OrthoCarolina provides compassionate and comprehensive musculoseletal care including operative and non-operative care, diagnostic imaging and rehabilitative therapy. Widely nown for musculoseletal research and training, OrthoCarolina physicians have specialized expertise in foot and anle, hip and nee, shoulder and elbow, spine, sports medicine, hand, pediatric orthopedics, and physical medicine and rehabilitation. We commit to improving the lives of all we serve, by providing premier patient care and compassionate, personalized service. Over 300 OrthoCarolina providers see more than one million patient visits throughout North and South Carolina each year.
OrthoCarolina. You. Improved.
Employee Type
Regular
Qualifications
Sills
Education
Certifications
Language
Wor Experience</t>
  </si>
  <si>
    <t>We loo forward to your application! When applying, please be sure to put your Full Legal First Name and Last Name for legal and processing purposes.Are you looing for an opportunity to turn your ambition and your people sills into a rewarding career with an industry leader? Join our team at American Tire Distributors! As the nation's premier tire distributor, ATDs coast-to-coast distribution networ provides approximately 80,000 customers across the U.S. and Canada with rapid and frequent delivery of high quality tires, custom wheels and shop supplies.
Position Description:
The Data Visualization Analyst will assist in the company data analytics / architecture operations in developing analytical reporting and insightful dashboard solutions. They will further assist in data sourcing, cleansing, wrangling, blending, integration and analytics. The role is expected to be a ey contributor to ongoing digital systems and business process transformation initiatives. Successful candidates will have strong data analysis bacgrounds and experience in supporting business staeholders in decision maing.
Day-to-Day Responsibilities
‚Ä¢ Provides clear, continuous, and consistent data analytics in projects as well as in ad-hoc analysis
‚Ä¢ Queries data sources, analyzes data, identifies correlations, patterns, clustering and then builds polished reports and dashboard solutions across the organization as well as identified gaps in master data, transactional data
‚Ä¢ Assist in defining and managing standards, guidelines, and processes to ensure data quality
‚Ä¢ Develop business acumen and use analytics for critical evaluation of gaps and opportunities
‚Ä¢ Assists in acquiring data from primary and secondary data sources and improve / maintain databases
Must Have Requirements
‚Ä¢ Intermediate understanding of system sills required to maintain/design SQL databases and an evolving Data Warehouse environment
‚Ä¢ Intermediate understanding of at least one SQL language with the ability to write, interpret and document complex queries
‚Ä¢ Comfortable woring in an environment of uncertainty with the ability to define and resolve business problems through innovative data solutions
‚Ä¢ Have a curious business mindset with an ability to condense complex concepts and analysis into clear and concise taeaways that drive action
‚Ä¢ Effective and Professional oral and written communication sills
‚Ä¢ Must have proven high-quality internal &amp; external customer service sills
‚Ä¢ Excellent interpersonal sills; confidence in speaing with executive leaders
‚Ä¢ Ability to exhibit a high-level of confidentiality in all matters
‚Ä¢ Must be able to handle high stress situations with poise and professionalism
‚Ä¢ Strong multitasing sills and comfortable in operating in a startup lie culture
‚Ä¢ Bachelors Degree in Business Administration/Management, Analytics, Computer Science or related field required
‚Ä¢ 5 years of hands-on experience in visualization, data modeling and analytics
‚Ä¢ 5 years of business experience with exposure to strategy formulation and/or business analytics
‚Ä¢ Ability to define/design dashboards and reports of data supported PIs and benchmars for audiences with all levels of technical expertise
‚Ä¢ Team player mindset, with strong interpersonal and influencing sills
‚Ä¢ Passion for our vision for being the most connected and insightful automotive solutions provider
Preferred Requirements
‚Ä¢ Masters Degree Preferred
‚Ä¢ Project management sills
‚Ä¢ Proficient in Python
Competencies
‚Ä¢ Customer focus - Gains insight into customer needs; identifies opportunities that benefit the customer; builds and delivers solutions that meet customer expectations; establishes and maintains effective customer relationships.
‚Ä¢ Decision quality Maes sound decisions, even in the absence of complete information; relies on a mixture of analysis, wisdom, experience, and judgment when maing decisions; considers all relevant factors and uses appropriate decision-maing criteria and principles; recognizes when a quic 80% solution will suffice.
‚Ä¢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‚Ä¢ Ensures accountability follows through on commitments and maes sure others do the same; acts with a clear sense of ownership; taes personal responsibility for decisions, actions, and failures; establishes clear responsibilities and processes for monitoring wor and measuring results; designs feedbac loops into wor.
‚Ä¢ Instills trust follows through on commitments; is seen as direct and truthful; eeps confidences; practices what he/she preaches; shows consistency between words and actions.
‚Ä¢ Manages complexities Ass the right questions to accurately analyze situations; acquires data from multiple and diverse sources when solving problems; uncovers root causes to difficult problems; evaluates pros and cons, riss and benefits of different solution options.
‚Ä¢ Drives results Has a strong bottom-line orientation; persists in accomplishing objectives despite obstacles and setbacs; has a trac record of exceeding goals successfully; pushes self and helps others achieve results.
‚Ä¢ Collaborates Wors cooperatively with others across the organization to achieve shared objectives; represents own interests while being fair to others and their areas; partners with others to get wor done; credits others for their contributions and accomplishments; gains trust and support of others.
Build a challenging and rewarding career with us!
American Tire Distributors is an Equal Opportunity Employer and Drug Free Worplace
Shift Type:
Job ID: R11809
Job Requirements:</t>
  </si>
  <si>
    <t>Req ID: 94674
NTT DATA Services strives to hire exceptional, innovative and passionate individuals who want to grow with us. If you want to be part of an inclusive, adaptable, and forward-thining organization, apply now.
We are currently seeing a Senior Data Analyst to join our team in Charlotte, North Carolina (US-NC), United States (US).
Role Responsibilities:
* Generate data management deliverables such as business need analysis, data source identification and analysis, and data modeling techniques.
* Participate in the analysis and resolution of issues related to information flow and content with data staeholders.
* Gather data and develop reports for major statistical data calls received from various sources.
* Implement and maintain the reporting of data to various departments.
* Apply business nowledge to analyze data, develop reports, and solve problems.
* Research and resolve any data or reporting issues that arise.
* Communicate all data issues or problems to management and maes recommendations for solutions.
* Establish and implement audit tools and procedures to monitor the team's performance.
* Perform ad hoc analyses of data depending on business needs.
* Assist ETL Architects in developing source to target mapping.
Basic Qualifications:
* Bachelor's Degree in a technical or business discipline or equivalent technical expertise.
* 2+ years of experience analyzing data
* 1+ year of general nowledge in IT concepts, strategies and methodologies, IT architectures, data standards, and general nowledge of a business function(s) and of business operations.
* 2+ years of proficiency in SQL, DBMS Languages, Data Profiling, Data Design, and Data Architecture
* Ability to travel at least 50% according to client demands
Preferences:
* Consulting experience highly preferred
* Industry-specific consulting experience (FSI, Manufacturing, Healthcare)
* Merger &amp; acquisition experience
* High travel tolerance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#INDCNSINS</t>
  </si>
  <si>
    <t>Job Description
Job #: 1077216
This analyst will be on the team converting Peoplesoft data to Worday. They need to have a deep history in HR data and high level understanding of the Informatica tools (Informatica Analyst &amp; DVO).
BSC Job Description
Resource will wor with business and data conversion team to collect and define data conversion mapping requirements for each Worday prototype build.
Resource will act as a point person for data issues identified as part of the Data Conversion load process. Resource will coordinate resolutions and timing with respective functional product teams.
Resource will validate the migration of data into the Worday tenant using Informatica Analyst tool, DVO tool and ensure migration is aligned with requirements.
Resource will wor to enable the Infomatica Analyst tool to the broader audience of the product team and raise their awareness of new tools available to them, include data profiling, scorecards and reference table management for transformation related activities.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</si>
  <si>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Data AnalystBusiness Analyst Signature Consultants has an opportunity for a Data AnalystBusiness Analyst. Our client is seeing a BADAs with extensive SQL, data analysis modeling, python. The candidate needs to be able to provide point of view on what the data is telling us, need to understand ETL code, metadata tables. It is helpful to have BI tools lie tableau or microstrategy and big data experience lie (Hive, Hadoop). Enterprise Data Management Operations (EDMO) is accountable for managing a point of view on the health of the data across the BAC enterprise. A data ris framewor, enterprise defined data domains and testing results are used to inform this POV. This project will drive improvements to the way the EDMO validates control effectiveness. Specifically, this role will partner with business and technology subject matter experts to collect information about services, processes and the data flow through systems, including contingency environments. Primary responsibilities include data gathering, analysis and presenting results for management. Qualifications Minimum 4-5 years DataBusiness Analyst experience 5+ years SQL, coding, queries, data analysis, modeling Strong business acumen with flow diagrams (process designdata lineagemapping) Experience woring with large data sets to develop statistical relationships and models Critical thining Problem solving Proactive self-starter Organized and detail oriented Proficiency in Microsoft Office Suite (PowerPoint, Excel, Visio, project) Strong communication (written and verbal) Proven history of being a team player comfortable engaging with team members from multiple businesses Demonstrated ability to wor in a fast-paced environment, maintain quality goals, meet aggressive delivery deadlines and garner consensus from multiple technical and non-technical partners Top 3 required ITTechnical sill-sets (If applicable, include nichespecialist sillset Archer, Hadoop, Python, Microstrategy, Tableau, etc.) Python SQL Tableau Desired Job Sills Application and data management concepts, including lineage and recovery Prior testingaudit experience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httpwww.sigconsult.com . Signature Consultants is the parent company to Hunter Hollis httpswww.hunterhollis.com and Madison Gunn httpswww.madisongunn.com .</t>
  </si>
  <si>
    <t>Title : Data Analyst
Location :Charlotte, NC
Good nowledge in Baning and Corporate Finance domain
Wored in Migration projects and cross function teams Define project requirements (Functional and Non-Functional) interacting with different team and gather
Developing andimplementingdata analyses, data collection systems and other strategies that optimize statistical efficiency and quality
Interpret data, analyze results using statistical techniques and provide ongoing reports
Define project requirements (Functional and Non-Functional) and prepare the BRD and FRD
Determine operational objectives by studying business functions, gathering information and evaluating output requirements and formats Construct worflow charts and diagrams, studying system capabilities and writing specifications for the migration and extraction of data
Good nowledge in SQL and Extracting data from data base and analyse the data
Strong nowledge of and experience with reporting pacages (Business Objects etc), databases (SQL etc), programming (XML, Javascript, or ETL framewors)
nowledge of statistics and experience using statistical pacages for analyzing datasets (Excel, SPSS, SAS etc)
nowledge in Waterfall/Agile Methodology nowledge in SAP would be advantage</t>
  </si>
  <si>
    <t>Job Description
Join our team at AccessOne! We Empower Patients to Lead Healthy Lives. We do this by providing hospitals, health systems and employers with the best form of patient financing solutions, the easiest user experiences and the most compassionate, patient-friendly terms possible.
AccessOne offers comprehensive low and no interest payment options for all patient balance types including high-deductible, catastrophic and financial assistance. No patient is ever denied credit or credit reported, and providers can rely on AccessOne to capture more revenue while driving compliance and financial performance. To learn more, visit www.accessonemedcard.com
Our growing patient financing company is looing for an experienced Data Analyst who is able to turn project requirements into custom-formatted data reports. The ideal candidate for this position is able to do complete life cycle data generation and outline critical information for each Project Manager. We also need someone who is able to analyze business procedures and recommend specific types of data that can be used to improve upon them.
Essential Duties and Responsibilities include the following. Other duties may be assigned.
Support internal Operations Team with client data verifications and ad hoc requests in an organized, clear, and timely fashion. Monitor primary sources of communication and escalate potential concerns to management.
Support Client Relations ad hoc requests while communicating with management to determine the best direction and delivery of information.
Communicate with Clients regarding data verifications and escalate issues to management that are aging outside of determined acceptable response time.
Serve as the SME (Subject Matter Expert) regarding Client Reporting, including Settlements, CAR Reporting, and any newly developed Client Reporting that is implemented. Support Team with sharing nowledge regarding the development of Client Reporting - Reconciliations.
Assist in training new employees in existing and new procedures or protocols. Be available to other Data Team members to answer questions and share nowledge.
Lead by example when communication internally and externally. Maintain a high level of integrity and always represent AccessOne in a highly responsive, professional, and client-focused manner.
Serve as a contact for external vendors and maintain associated processes. Wor with management to develop enhancements. Escalate all concerns with external vendors.
Serve as the SME regarding AccessOne database transactions procedures and policies. Reconcile transactions by comparing and correcting data.
Maintain database by entering and verifying data. Perform data loads using discretion. Always ensure that data is loaded correctly, using research methods to validate actions at the time actions are taen to ensure data quality.
Support the development and testing of any new reporting or products.
Improves data quality by analyzing results; monitoring variances; identifying trends; recommending actions to management.
Be aware of data mining opportunities to loo at existing data in creative ways to enhance existing process and understanding of the data.
Competencies:
Proven woring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Adept at queries, report writing and presenting findings
nowledge of statistics and experience using statistical pacages for analyzing datasets (Excel, SPSS, SAS etc)
Strong analytical sills with the ability to collect, organize, analyze, and disseminate significant amounts of information with attention to detail and accuracy
Recommends actions by analyzing and interpreting data and maing comparative judgements. Use good judgment in determining when to escalate concerns to management.
Qualifications:
Education / Designations:
Bachelor‚Äôs degree or equivalent; three to five years related experience and/or training; or equivalent combination of education and experience.
Benefits:
We value our employees‚Äô time and efforts. Our commitment to your success is enhanced by our competitive compensation and an extensive benefits pacage including paid time off, medical, dental and vision benefits and future growth opportunities within the company. Plus, we wor to maintain the best possible environment for our employees, where people can learn and grow with the company. We strive to provide a collaborative, creative environment where each person feels encouraged to contribute to our processes, decisions, planning and culture.
We are an equal opportunity employer and all qualified applicants will receive consideration for employment without regard to race, color, religion, sex, national origin, disability status, protected veteran status, or any other characteristic protected by law.
Company Description
With healthcare expenses on the rise, AccessOne team members wor diligently to help patients find a payment plan they can easily manage. As a result, we have helped more than a million patients on the path to total health through affordable financing options. If you believe this is as important as we do, then AccessOne is the right place for you.</t>
  </si>
  <si>
    <t>Sr. BI Analytics Consultant
Are you looing to mae a difference in a patient's life? At ***, you will find an innovative culture that is patient focused and dedicated to maing a difference. As an organization, we are united in our responsibility to create healthier futures.
What you will be doing
The Sr. BI Analytics Consultant brings meaning and insights to data - helping customers better serve patients and improve health outcomes. Do you solve business problems using data analytics? Can you use data to help others understand what is really happening? Can you represent data in an impactful way that leads to better business decision-maing?
As part of our business analytics team, you will combine nowledge of our business data with your comprehensive analytics sills to deliver program insights to our clients. You will also partner with internal business leaders to showcase the value of our services through impactful visualizations and story-telling with data.
Primary Responsibilities
Partner with customers and internal teams to create a compelling analytics strategy for clients, encompassing advanced analytics, actionable insights, and reporting solutions to support defined strategy
Leverage data that tell the story of current performance and highlight opportunities for improvement. Consult with clients and internal staeholders to help them interpret our data and assist in addressing business challenges thru data analytics.
Support client data and reporting needs by capturing requirements, coordinating wor requests, and communicating progress directly with staeholders.
Represent our client's strategic needs by influencing data analytics approach and new product development.
Prepare and deliver analytics presentations that showcase the value of our patient services.
What your bacground should loo lie
Four-year Bachelors' degree program, preferably with an emphasis in mathematics, statistics, or data and analytics. Advanced degree or certification in analytics or statistics is a plus.
2+ years' experience analyzing data using business intelligence software, such as PowerBI, Qli, Tableau.
5+ years' experience woring directing directly with customers, ideally in a data analytics role.
Demonstrated experience in preparation and delivery of presentations to corporate executives.
Organized and demonstrated experience in partnering with multiple teams and staeholders
Demonstrated effectiveness in partnering with leaders while able to wor independently to deliver solution.
Critical thining and problem-solving ability.
Excellent verbal and written communication sills.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</si>
  <si>
    <t>RGP is a global consulting firm helping some of the most recognized companies in the world wor differently. Our success comes from a shared belief in rolling up our sleeves and doing the hard wor of solving complex challenges, executing plans and implementing technology to help transform organizations.
Woring as a consultant you will be connected to wor that matters, putting your expertise to its best use while developing sills for the future. The result is a career defined by you, supported by RGP and built on tangible accomplishments.
As we continue to grow and deepen our impact on organizations around the world, we are looing for the right people to join us on our mission. If you are interested in being part of our team, there are a few things you should now:
We are energized by challenges and the effort needed to solve them.
We lie woring with people who are positive, adaptable and growth-minded.
We care how wor gets accomplished and are deeply invested in the success of our clients and our colleagues.
If this sounds lie you, we invite you to read on and learn more.
THE RGP CONSULTING EXPERIENCE
RGP has a unique consulting model that provides opportunities for consultants to wor in different ways. Most consultants wor in a model where they have the flexibility and autonomy to choose projects aligning to their experience, sills and desired lifestyle. Other opportunities exist in team-based, strategy and solutions wor. In all models, you will feel the full support of RGP to assist you in your wor and guide you on your chosen path.
PURPOSE OF THE ROLE
As a Data Analyst, you will assist business leaders in maing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sillset and talents
A strong personal identification with RGPs values loyalty, integrity, focus, enthusiasm, accountability and talent
EY RESPONSIBILITIES OF THE ROLE
Analyze, manipulate, profile and extracts large data sets
Assist with documenting requirements
Build, review and modify data reports
Transfer 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sills
Excellent interpersonal communication sills
Capable of woring independently; a self-starter
Experience with SAP or Oracle software required, including the ability to access reports and data as needed
Intermediate to Advanced Excel sills required, including strong data retrieval and downloading abilities, and proficiency with macros, PowerBI, PowerPivot, etc.
Technical capability in one or more of the following: SQL, Tableau, QliView,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</si>
  <si>
    <t>Specific information related to the position is outlined below. To apply, clic on the button above. You will be required to create an account (or sign in with an existing account). Your account will provide you access to your application information. Need Help?
Should you have a disability and need assistance with the application process, please request a reasonable accommodation by emailing Accessibility or by calling 877-891-2510. This email inbox is monitored for reasonable accommodation requests only. Any other correspondence will not receive a response.
Regular or Temporary:
Regular
Language Fluency: English (Required)
Wor Shift:
1st shift (United States of America)
Please review the following job description:
Gather, analyze, document and maintain all data requirements related to the business applications, interfaces and reporting environments. Apply standards and best practices to ensure the Ban‚Äôs data is accurate, complete, current, understandable and accessible. Wor closely with internal clients, business analysts and development project teams to resolve information flow and content issues. Develop or modify procedures to solve complex business problems considering client needs, process analysis, design, simulation, application capabilities and industry requirements. Demonstrate nowledge and sill in data warehousing and transactional application data concepts and technology. Provide leadership in defining data policy and standards. Partner with lines of business (LOBs) to understand business needs, and align the data architecture and governance direction to meet those needs. Champion the use of technology to drive efficient, effective data management processes. Lead wor on all phases of systems analysis up to the enterprise level of the Ban's business processes and systems.
Essential Duties and Responsibilities:
Following is a summary of the essential functions for this job. Other duties may be performed, both major and minor, which are not mentioned below. Specific activities may change from time to time.
Gather, review, analyze, profile, validate and map system data into the data warehouse to meet reporting and analytical business needs.
Perform complex data analysis and troubleshooting on data-related issues reported by production support and other teams.
Analyze business requirements and develop effective technology solutions consisting of extract, transform and load (ETL).
Develop solutions and recommendations for improving data integrity issues. Analyze data issues and wor with development teams for problem resolutions. Identify problematic areas and conduct research to determine the best course of action to correct the data, identify, analyze and interpret trends and patterns in complex datasets.
Determine and analyze line of business requirements, use system data, and provide input needed by various departments and senior management to produce business reports.
Wor with ETL developers to test and validate data attributes and with other business analysts to ensure data is integrated consistently, regardless of the source system.
Possess the highest level understanding of the Ban's business systems and industry requirements. Assist in the business process redesign and documentation as needed for new technology.
Translate high level business requirements into functional specifications for the IT organization and manage changes to such specifications.
Wor with source system business analysts to understand system nuances and resolve data issues.
Tae ownership of issues through resolution, including close coordination between business analysts.
Create and maintain clean, clear and accurate data.
Create and maintain of data analyst competency and best practices.
Understand data governance principles and how they apply.
Create of data quality metrics and scorecards.
Wor on ad-hoc data requests.
Perform regular audits of data.
Instruct, direct and mentor other members of the team.
Required Sills and Competencies:
The requirements listed below are representative of the nowledge, sill and/or ability required. Reasonable accommodations may be made to enable individuals with disabilities to perform the essential functions.
Bachelor‚Äôs degree in Information Technology, Information Systems, Computer Science or business-related field, or equivalent education and related training
Ten years in a role of data analysis, statistical analysis, data transformation, data reconciliation and/or sophisticated data presentation
Experience in ETL development using standard tools
Strong issue and problem management, including root cause analysis and troubleshooting sills
Ability to perform analysis with little to no direction, proactively identifying potential issues in the data and conducting research to determine the best course of action to correct the data
Understanding of Enterprise Data Warehouse concepts and prior experience applying that understanding to query data in a Very Large Database (VLDB) environment
Familiarity in using data analysis tools
Strong technical documentation sills
Ability to wor with multiple areas within the Ban to determine business objectives and data requirements
Ability to identify problematic areas and conduct research to determine the best course of action to correct the data
Strong technical leadership sills
Ability to interpret data that is not well defined or documented and develop recommendations based on findings
Strong analytical, organizational and problem-solving sills as well as strong interpersonal sills with the ability to wor with management, peers and Enterprise Data Office (EDO) staff
Strong presentation and communication sills, both written and verbal
Ability to lead and direct team members in completion of complex projects
Demonstrated proficiency in basic computer applications, such as Microsoft Office software products
Ability to travel, occasionally overnight
Desired Sills:
Understanding of business intelligence and business intelligence software pacages
Experience with Informatica
Bacground in baning and general baning systems
Woring nowledge of Statistical Analysis System (SAS) and other analytic tools
Ability to recommend the growth, addition and retirement of data analytics toolsets
Truist supports a diverse worforce and is an Equal Opportunity Employer who does not discriminate against individuals on the basis of race, gender, color, religion, national origin, age, sexual orientation, gender identity, disability, veteran status or other classification protected by law. Drug Free Worplace.
Than you for your interest in Truist! BB&amp;T and SunTrust have come together in a transformational merger of equals to create Truist, the premier financial organization in the country. You may notice references to our legacy company names, BB&amp;T and SunTrust, in places throughout this site. All such references should be understood to refer to Truist moving forward while we continue to transition to the Truist name.
EEO is the Law Pay Transparency Nondiscrimination Provision E-Verify</t>
  </si>
  <si>
    <t>Data Analyst/ Python with Baning Experience</t>
  </si>
  <si>
    <t>Title Sr Data Analyst with Python Location Charlotte, NC (Local Preferred) Duration 12 Months Job Description The Group is seeing an experienced analyst to join the Data Governance team to support the adoption of the firms target state data strategy. This individual will partner with Maret and Counterparty Credit Ris Teams, Technology, Lines of Business and enterprise Data Management and Insights groups to execute plans to migrate to target capabilities. General Responsibilities Include (but not limited to) bull Partnering with ey staeholders to capture required capabilities bull Perform gap analysis as required between current and target capabilities bull Developing and executing complex data sourcing plans bull Issue tracing and management Required Qualifications bull 6+ years of experience in data analysis bull 4+ years of experience leveraging SQL for data analysis bull 2+ years of experience leveraging PYTHON for structured and unstructured data analysis bull 2+ years of experience mapping complex data derivations and calculations bull Excellent MS Office sills (Word, PowerPoint, Excel, Project) Desired Qualifications bull Strong analytical sills with high attention to detail and accuracy bull Strong verbal, written, and interpersonal communication sills bull Outstanding problem solving and decision-maing sills bull nowledge of ETL and data warehousing practices bull Ris management or regulatory reporting (CCAR, FRY-14, etc.) experience</t>
  </si>
  <si>
    <t>Overview:
Pars Heating and Cooling, a leading provider of HVAC services in the Charlotte Metro Area for 40+ years. We are actively searching for a Data Analyst. We are looing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also monitor performance and quality control plans to identify improvements.
Sills and Qualifications: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 with management to prioritize business and information needs
Locate and define new process improvement opportunities
Proven woring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Benefits:
Fun and dynamic wor environment-Two Locations in Indian Trail
Become part of a growing company
Competitive salary
Pars HVAC pays 50% of health insurance costs for employees
Your 401 contributions will be matched up to 4%
Paid vacation</t>
  </si>
  <si>
    <t>Pars Heating &amp; Cooling</t>
  </si>
  <si>
    <t>Systems/Data Analyst**job details:**+ location:Charlotte, NC+ salary:37 - 47 per hour+ date posted:Thursday, July 2, 2020+ job type:Contract+ industry:Finance and Insurance+ reference:788361**job description**Systems/Data Analystjob summary:**Summary:**+ As the ETU Tech Systems/Data Analyst, the candidate will be supporting the ETU program by partnering with EIT to review and assess the FLU Technology portfolio (AIT's, Non-AITs, LMAs, etc) that are used E2E to manage the FLU QA Test Execution/Reporting process.+ Candidate will be expected to interview multiple FLU Business and Tech partners, document current state architecture/process/data flows, capture findings and draft recommendations for migration to EIT's target state platform. Candidate is expected to have excellent technical, analytical, problem solving and communication sills.+ Candidate should also be comfortable with being exposed to different types of technologies and now how best to approach review and analysis of each tech stac type (e.g. Client side, Server side, Middle ware)location: Charlotte, North Carolinajob type: Contractsalary: 37 - 47 per hourwor hours: 8am to 5pmeducation: Bachelorsresponsibilities:**Responsibilities**+ Analyze (including requesting demos or getting system access) to business applications, including application &amp; web servers, associated hardware, endpoints, and databases Meet and coordinate with internal and external staeholders to establish scope, system goals, and requirements Develop, analyze, prioritize, and organize technical specifications, data mapping, diagrams, and flowcharts to aid in target state recommendations Translate highly technical specifications into clear non-technical requirements Manage the set-up and configuration of systems Define and coordinate the execution of testing procedures, and develop test cases to serve the overall quality assurance process Provide documentation of all processes and training as needed Implement best practices for scalability, supportability, ease of maintenance, and system performancequalifications:**Qualifications**+ Bachelor's degree in computer science or information technology, or equivalent experiencesills: **Sills**+ 10+ years experience woring with information technologies and systems analysis Strong computer, hardware, software, and analytical sills Proven ability to assess business needs and translate them into relevant solutions Strong understanding and nowledge of the principles and practices associated with software development models, such as Waterfall, Iterative, Agile Experience installing, configuring, documenting, testing, training, and implementing new applications and systems Woring nowledge of a wide variety of programming languages and exposure to multiple technology stacs (e.g Java, .NET) Excellent analytical sillsEqual Opportunity Employer: Race, Color, Religion, Sex, Sexual Orientation, Gender Identity, National Origin, Age, Genetic Information, Disability, Protected Veteran Status, or any other legally protected group status.</t>
  </si>
  <si>
    <t>Hello Associates,
*****Greetings from Conch Technologies*****
√Ç
Job Title : Data Analyst (Real Time Data Consultant Needed)
Length: 12+ Months Contract
Location:√ÇCharlotte, NC
√Ç
√Ç 5+ years of Data Analytics SPECIFICALLY woring with RTD (Real Time Date)
√Ç Python coding experience
√Ç Education is important so ideally someone with a higher level Education focused in Data Analytics would be preferred
√Ç Tableau would be a big plus!
√Ç
√Ç
--
With Regards,
√Ç
Nagesh√ÇG√Ç
Mobile:√Ç901-443-9877
Des:√Ç901-313-3066
Email:√Çnagesh@conchtech.com
Web:√Çwww.conchtech.com√Ç</t>
  </si>
  <si>
    <t>Job Description
Data Visualization Analyst
The Data Visualization Analyst will assist in the company data analytics / architecture operations in developing analytical reporting and insightful dashboard solutions. They will further assist in data sourcing, cleansing, wrangling, blending, integration and analytics. The role is expected to be a ey contributor to ongoing digital systems and business process transformation initiatives. Successful candidates will have strong data analysis bacgrounds and experience in supporting business staeholders in decision maing.
This is a direct hire role or contract to hire role in Charlotte metro NC. The salary range is 115,000 - 125,000- plus benefits and bonus potential
The day to day includes but not limited to Providing clear, continuous, and consistent data analytics in projects as well as in ad-hoc analysis Queries data sources, analyzes data, identifies correlations, patterns, clustering and then builds polished reports and dashboard solutions across the organization as well as identified gaps in master data, transactional data. Assist in defining and managing standards, guidelines, and processes to ensure data quality Develop business acumen and use analytics for critical evaluation of gaps and opportunities. Assists in acquiring data from primary and secondary data sources and improve / maintain databases.
Required Sills:
Intermediate understanding of system sills required to maintain/design SQL databases and an evolving Data Warehouse environment
Intermediate understanding of at least one SQL language with the ability to write, interpret and document complex queries
Able to tae data from developers and BI group and mae it easy to understand and present to the business unit and upper management
Expertise with data visualization software lie Tableau and Looer
Strong business analyst sill set
Comfortable woring in an environment of uncertainty with the ability to define and resolve business problems through innovative data solutions
Expertise with data modeling, analytics, visualization, strategy and PI to produce dashboard ey information
Have a curious business mindset with an ability to condense complex concepts and analysis into clear and concise taeaways that drive action
Effective and Professional oral and written communication sills
Must have proven high-quality internal &amp; external customer service sills
Excellent interpersonal sills; confidence in speaing with executive leaders
Ability to exhibit a high-level of confidentiality in all matters
Must be able to handle high stress situations with poise and professionalism
Strong multitasing sills and comfortable in operating in a startup lie culture
5 years of hands-on experience in visualization, data modeling and analytics
5 years of business experience with exposure to strategy formulation and/or business analytics
Ability to define/design dashboards and reports of data supported PIs and benchmars for audiences with all levels of technical expertise
Team player mindset, with strong interpersonal and influencing sills
Nice to Have:
Master‚Äôs Degree Preferred
Project management sills
Python is nice to have
ey Words:
Data
Visualization
Tableau
Looer
Analyst
Python
PI
Business Analyst
Agile
SQL
Bachelor‚Äôs Degree Requirement: Yes
Company Description
PCR Staffing provides talent acquisition, staffing solutions, consulting services in the areas of Information Technology, Accounting / Finance , HR / Administration and Digital Media. Our clients are primarily based in the Charlotte NC area and range from startups to Fortune 100. Through customized solutions and connections with a broad range of companies ranging from local to global firms, our recruiters have your best interests in mind.. PCR Staffing is a recruiting agency that provides companies in across the nation with timely top talent and custom staffing strategies through four specialized hiring models: Direct Hire, Contract / Temporary, Contract To Hire, Statement Of Wor. We have a trusted trac record as a recruiting partner that delivers on its promises to our clients and the candidates that we represent. PCR Staffing is a top recruiting agency, providing employers highly qualified and talented candidates to fulfill their staffing needs. We have been in business in the Charlotte NC region since 1995 and have successfully helped over 100 clients nationwide with their talent acquisition needs and over 3000 candidates find their DREAM JOB!</t>
  </si>
  <si>
    <t>57072 - Maret data Analyst - 100 % remote</t>
  </si>
  <si>
    <t>Role: Maret Data Analysis Expert only W2
Location: 100 % remote
Years of Experience: Typically, 10+, 5+ could be acceptable depending on sills and nowledge.
Business Context:
Must Haves:
Corporate Bond [HY or IG] Electronic Trading maret structure
Deep understanding on Financial calculations, such as conversion of Yield to Price and basic understanding of Spread
Deep understanding of BWIC/OWIC negotiating protocol, including nuisances with LP/ECN/ATS
Deep understanding of Offer Management including concepts of Tiering levels
Deep understanding of Maret Data including Aggregated, Consolidated and Montage boos
Understanding of Post Trade Feed flows including calculations for settlement
Nice to Have
Understanding of Ris including DV01, CR01 and generally what these numbers indicate
Understanding of strategies used to position particular inventory sectors
Understanding of micro-maret structures and typical areas exploited by Algorithmic partners
Understanding of any Regulatory organizations
Technology Sills:
Must Haves:
Deep Java expertise including low latency techniques such as memory maps, ring buffers, thread pining and cache line consistency
Deep Experience with Distributed Memory Fabric
Deep experience with Messaging [JMS or native]
Experience with raw TCP/IP and UDP/Multicast [prefer to see how implemented reliable Multi-cast]
Understanding of Spring, Gradle and Docer
Experience with Relational Databases [Postgress or Oracle preferred]
Highly silled in Linux scripting, troubleshooting and host tuning
Experience with Chromium Engines, HTML5 and Angular or React Javascript libraries
Nice to Have
Experience with C/C++, Rust or Python
Familiarity with Java Unsafe memory access model
Experience with ubernetes configuration and Jenins scripting
Big Data experience √¢ prefer Hadoop with PIG or Hive
No SQL Experience, even Mongo DB is o here
Tic Database and Maret data streaming understanding
Complex Event Processor experience
√Ç
√Ç
Regards,
4975 Preston Par Blvd, Suite 500 Plano, TX 75093
Mob: 214-446- 4487
Phone: 972 430 1000 *127
Email: bala
www.teleaders.com
√Ç
√Ç</t>
  </si>
  <si>
    <t>Te Leaders
3.5</t>
  </si>
  <si>
    <t>Category: Other Area(s)
Location: Charlotte, North Carolina
Hi,
My Name is Sachin and I'm a Technical Recruiter woring at Data Inc. We have an immediate need for a long term consulting assignment with our Direct Baning Client in Charlotte, North Carolina. If you are looing for a new opportunity, indly revert at smishra@dataincusa.com OR 585.62...
Details</t>
  </si>
  <si>
    <t>TEMAR Global Solutions, Marlabs, IBM</t>
  </si>
  <si>
    <t>Job Description
Job description
‚Ä¢ Interpret data, analyze results using statistical techniques and provide ongoing reports
‚Ä¢ Develop and implement databases, data collection systems, data analytics and other strategies that optimize statistical efficiency and quality
‚Ä¢ Acquire data from primary or secondary data sources and maintain databases/data systems
‚Ä¢ Identify, analyze, and interpret trends or patterns in complex data sets
‚Ä¢ Filter and ‚Äúclean‚Äù data by reviewing computer reports, printouts, and performance indicators to locate and correct code problems
‚Ä¢ Wor with management to prioritize business and information needs
‚Ä¢ Locate and define new process improvement opportunities
Requirements
‚Ä¢ Proven wor experience as a data analyst or business data analyst
‚Ä¢ Technical expertise regarding data models, database design development, data mining and segmentation techniques
‚Ä¢ Strong nowledge of and experience with reporting pacages (Business Objects etc), databases (SQL etc), programming (XML, Javascript, or ETL framewors)
‚Ä¢ nowledge of statistics and experience using statistical pacages for analyzing datasets (Excel, SPSS, SAS etc)
‚Ä¢ Strong analytical sills with the ability to collect, organize, analyze, and disseminate significant amounts of information with attention to detail and accuracy
‚Ä¢ Adept at queries, report writing and presenting findings
‚Ä¢ Master's in Computer Science or Engineering Management or Project Management or Information Systems/Technology (Preferred)
Powered by JazzHR
oO1gL6taGW</t>
  </si>
  <si>
    <t>Job Title:√ÇData√ÇAnalyst
Location: Charlotte, NC
Duration: 6+ months
Job Name :√ÇData√ÇAnalyst√Ç
Description:
Perform deep√Çdata√Çresearch and analytical wor and wor with developer
sharing innovative ideas and woring collaboratively across teams.
Be a product-oriented√ÇData√ÇAnalyst√Çcreating and experimenting with new ideas that will engage and excite our customers.
Produce actionable results that business can leverage to set strategic direction and mae day to day decisions
Create mapping document, FSD.
Effectively present complex analysis and insights to various staeholders
Coordinate with cross-functional teams to devise, build and implement technology-driven roadmaps that advance analytical and reporting capabilities
Communicate actively and effectively with analytical peers, business partners, and company leadership
√Ç
Experience/Sills required:
Bachelor's degree in Computer Science or related technical field.
3+ years' experience in√ÇData√ÇDesign, Dimensional Modelling, Jira.
Strong understanding of√Çdata√Çdesign√Çtechniques and principles
1+ SQL experience</t>
  </si>
  <si>
    <t>Role Profile
Data Quality &amp; Analytics is part of the Informational Services Division (ISD). The Data Quality &amp; Analytics team is a client focused, technology enabled team, producing High value &amp; unique analytics &amp; data derivations to drive insight and value to our internal and external staeholders. Data Quality &amp; Analytics is responsible for creating LSEG Intellectual Property by generating ICB Classifications, Free Float and similar data fields based on data standardization from raw data.
For our team based in Fort Mill we are currently recruiting for multiple Analysts in our Data Quality &amp; Analytics Team. Analysts manage a wide range of data &amp; information on a universe of companies, and for ensuring quality and accuracy in all our products.
We are looing for individuals with very high attention to detail and who can wor under strict delivery timelines. Besides data management you are expected to become a subject matter expert on capital marets and their operations, and information on companies and securities.
ey responsibilities
Analyze, Extract, Standardize &amp; Maintain quantitative and qualitative data from multiple information sources including annual reports, websites, and other filings of public and private companies to a high degree of quality following defined policies and business rules
Execute ey data quality controls to minimize ris by investigation and resolving data exceptions and breas
Support analysis with brief comments and rationale
Provide appropriate references of source documents used
Develop strong subject matter expertise on various parts of our data methodology
Identify and suggest ideas for reducing effort spent on data management and analysis by using automation or by process optimization
Contribute towards developing and maintaining methodology guidance, &amp; quality rules and documentation
Wor effectively with peers, research analysts, and manager ‚Äì both within the team as well as other teams in multiple time zones.
Adapt to changes to technology, process, systems as we transform our business
ey behaviours and sills
Bachelor‚Äôs Degree or equivalent experience
Strong Analytical Sills
Excellent English Language Sills (write, read, tal)
Excellent problem-solving sills
Ability to wor independently with high degree of ownership
Ability to meet strict weely timeliness and quality standards established by the department
Ability to multi-tas and be results driven
Diversity &amp; Inclusion
People are at the heart of what we do and drive the success of our business. Our colleagues thrive personally and professionally through our shared values of Integrity, Partnership, Innovation and Excellence are at the core of our culture. We embrace diversity and actively see to attract people with unique bacgrounds and perspectives. We are always looing at ways to become more agile so we meet the needs of our teams and customers. We believe that an inclusive collaborative worplace is pivotal to our success and supports the potential and growth of all colleagues at LSEG.
About Us
London Stoc Exchange Group (LSE.L) is a diversified international maret infrastructure and capital marets business sitting at the heart of the world's financial community. The Group can trace its history bac to 1698.
The Group operates a broad range of international equity, bond and derivatives marets, including London Stoc Exchange; Borsa Italiana; MTS, Europe's leading fixed income maret; and Turquoise, a pan-European equities MTF. It is also home to one of the world‚Äôs leading growth marets for SMEs, AIM. Through its platforms, the Group offers international business and investors unrivalled access to Europe's capital marets.
Post trade and ris management services are a significant part of the Group‚Äôs business operations. In addition to majority ownership of multi-asset global CCP operator, LCH Group, LSEG operates CC&amp;G, the Italian clearing house; Monte Titoli, the T2S-ready European settlement business; and globeSettle, the Group‚Äôs newly established CSD based in Luxembourg.
The Group is a global leader in indexing and analytic solutions. FTSE Russell offers thousands of indexes that measure and benchmar marets around the world. The Group also provides customers with an extensive range of real time and reference data products, including SEDOL, UnaVista, and RNS.
London Stoc Exchange Group is a leading developer of high performance trading platforms and capital marets software for customers around the world. In addition to the Group‚Äôs own marets, over 35 other organisations and exchanges use the Group‚Äôs MillenniumIT trading, surveillance and post trade technology.
Headquartered in London, with significant operations in North America, Italy, France and Sri Lana, the Group employs approximately 4,700 people.
Values &amp; Behaviours
Integrity: My word is my bond. Integrity underpins all that we do ‚Äì from unshaable commitment to building and supporting global marets based on transparency and trust, to every transaction across our business with each and every staeholder. We are a source of enduring confidence in the financial system, so when we say that our wor is our bond ‚Äì we mean it.
Partnership: We collaborate to succeed. We pride ourselves on woring together as proactive partners, building positive relationships with our colleagues, customers, investors, regulators, governments and shareholders ‚Äì for our mutual success and the benefit of all.
Innovation: We nurture new ideas. We are ambitious and forward-looing ‚Äì a pioneering Group of maret innovators, driven by fresh thining that has ept us ahead of change. We prudently and proactively invest to mae sure that out marets and services constantly moving forward, developing and evolving with advances in technology.
Excellence: We are committed to quality. We have a fundamental commitment to developing talented teams who deliver to the highest standards in all that we do. By collaborating together, we will sustain industry-leading levels of excellence, setting the benchmars that inspire ever better performance.
People are at the heart of what we do and drive the success of our business. Our colleagues thrive personally and professionally through our shared values of Integrity, Partnership, Innovation and Excellence are at the core of our culture. We embrace diversity and actively see to attract people with unique bacgrounds and perspectives. We are always looing at ways to become more agile so we meet the needs of our teams and customers. We believe that an inclusive collaborative worplace is pivotal to our success and supports the potential and growth of all colleagues at LSEG.
A career with London Stoc Exchange Group offers you the opportunity to be at the centre of the financial community. As well as competitive salaries and a range of attractive benefits, we maximise each employee‚Äôs potential through personal development plans, training, coaching and mentoring.
Please tae a moment to read this privacy notice carefully, as it describes what personal information the London Stoc Exchange Group (‚ÄúWe‚Äù) may hold about you, what it‚Äôs used for, and how it‚Äôs obtained. If you would lie this information to be removed from the London Stoc Exchange Group HR database, please contact worday@lseg.com. If you choose to have your information removed, you will be removed as a candidate and we will not be able to progress your application for opportunities at the London Stoc Exchange Group.</t>
  </si>
  <si>
    <t>London Stoc Exchange Group
3.2</t>
  </si>
  <si>
    <t>Stoc Exchanges</t>
  </si>
  <si>
    <t>RESPONSIBILITIES:
force has a client in search of a Data Management Analyst in Charlotte, NC.
ey Tass:
Partner with DMI, Ris, LOB, IS, and IT teams to establish data security business processes and requirements
Identify data security control points and implement measures to integrate data security practices and requirements along the end-to-end data lifecycle
Identify and lead resolution of data security process control gaps
Partner with data domain teams to support front line data security activities through data understanding and early identification of data security requirements
Promote data security practices across the data community
Establish and operate data security governance routines
Create, maintain, and communicate data handling and accepted usage behaviors of enterprise data environment assets
Lead cross-functional initiatives to mature data security capabilities
Support/drive development of presentations, as needed, across various audiences
Provide support to ad-hoc requests as needed
REQUIREMENTS:
1+ years of experience in one or a combination of the following: data management, data analysis or data science; Or a BA/BS degree or higher in Computer Engineering, Computer Science or Electrical Engineering
To be considered for this position, candidates must have experience in a similar role, or they must possess significant nowledge, experience, and abilities to successfully perform the responsibilities listed
Start your career off on the right foot with one of 'America's Top 500 Companies', as awarded by Forbes. Our client is nown as a place where people feel included, valued, supported and respected. Innovative thining and industry-leading technology allow their associates to thrive and grow in their careers. And with a priority placed on their culture and company principles, their commitment to diversity, ethics and the communities in which they operate is their driving force.
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</si>
  <si>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Role Responsibilities:
Candidate must have 3 years of Experience with Baning or Financial Services Industry.
Wor in fast paced environment with shifting priorities to analyze data and wor with client sponsors to interpret data and influence changes
Face off with project sponsor and ey staeholders providing weely status reports and regular client communication across business and technology resources
Lead staeholder worshops, interviews, and discovery sessions to validate ey requirements and discovery session to validate ey requirements and deliverable reviews
Face off with project sponsor and ey staeholders providing weely status reports and regular client communication
Create / build / run specialized reports regarding relationships on client accounts, etc.
Profiling data sources for ey Data Elements
Interpret the resulting statistics from the client profiles
Provide informative summaries about that data, inclusive of identifying data quality issues
Utilize SQL query /scripting sills, used to woring in TOAD or similar tools for SQL query writing and execution
Navigate Excel and reformat into a presentable / executive level power point dec and not just cut and paste an excel spreadsheet or pivot table.
Basic Qualifications:
Bachelor's Degree in a technical or business discipline or equivalent technical expertise.
5+ years of experience analyzing data and data governance/data management principles
3+ years of Financial Services industry experience
3+ years of experience in SQL, DBMS Languages, Data Profiling, Data Design, Data Architecture or Big Data repositories
General nowledge in IT concepts, MDM-Client Data Domain, strategies and methodologies, IT architectures, data standards and general nowledge of a business function(s) and of business operations
Ability to travel according to client demands
Preferences:
Management consulting experience highly preferred
Regulatory and compliance experience
Job Type: Full-time
Pay: 80,000.00 - 100,000.00 per year
Application Question:
How many years of Data Analytics, Data Governance and or Data Management?
Wor Location:
One location
Benefits:
Health insurance
Dental insurance
Retirement plan
Paid time off
Wor from home
Schedule:
Monday to Friday
Company's website:
NTT Data Services
Wor Remotely:
Yes</t>
  </si>
  <si>
    <t>Data Analyst II
A large energy company in Charlotte, NC is currently seeing a silled Data Analyst with 3+ years of experience to join their team for an initial 12 month contract with high lielihood of extension or conversion to permanent employment. This is a great opportunity for anyone seeing a foot in the door with a highly reputable company.
Position Information:
Designs, revises, implements and monitors assigned processes to ensure the data quality for customer related data. Provides subject matter expertise in the areas of customer data in customer information systems, the Contact Channel DataMart, Operations Data Store (ODS) and the Customer Hub in relation to where data is stored, naming standards, and how the data is used in bother reporting and analytics. Responsible for coordinating data clean-up efforts through support team and representatives from the source systems.
Technical Requirements: Strong SQL sills
Job Types: Full-time, Contract
Pay: 45.00 - 50.00 per hour
Benefits:
401()
Dental Insurance
Health Insurance
Vision Insurance
Schedule:
Monday to Friday
COVID-19 considerations:
This will be a remote woring position initially. Upon notification to safely return to the office as the COVID-19 return to wor policy evolves, the position will be onsite.
Experience:
Data Analytics: 3 years (Preferred)
SQL: 3 years (Preferred)
Education:
Bachelor's (Preferred)
Location:
Charlotte, NC (Required)
Wor authorization:
United States (Required)
Contract Length:
More than 1 year
Full Time Opportunity:
Yes
Benefit Conditions:
Waiting period may apply
Wor Remotely:
Temporarily due to COVID-19</t>
  </si>
  <si>
    <t>* Per client's request, no corp-to-corp and no sponsorship available **TEsystems is actively searching for a Data Governance Analyst with extensive experience for one of our Fortune 500 clients. This position is to sit on-site in Charlotte, NC five days/wee, once it safe to do so. The top sills are as follows:
A demonstrated understanding of meta-data concepts including technical/business content and data lineage
A demonstrated understanding of data quality concepts including familiarity with data quality dimensions
Excel- this is a must, there is a ton of data being held in Excel and candidates need to now how to manipulate it
Strong interpersonal and Communication sills
Must be willing to wor on a W2 basis and no sponsorship is offered. Unfortunately, third party vendors will not be accepted for this role. An in-person interview is required for the role so local Charlotte, NC candidates are highly preferred.
Please apply directly to the posting for more information. Candidates that match the requirements above will then be contacted for submittal.
About TEsystems:
We're partners in transformation. We help clients activate ideas and solutions to tae advantage of a new world of opportunity. We are a team of 80,000 strong, woring with over 6,000 clients, including 80% of the Fortune 500, across North America, Europe and Asia. As an industry leader in Full-Stac Technology Services, Talent Services, and real-world application, we wor with progressive leaders to drive change. That's the power of true partnership. TEsystems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lie to request a reasonable accommodation, such as the modification or adjustment of the job application process or interviewing process due to a disability, please call 888 472-3411 or email accommodation@tesystems .com for other accommodation options.
Job Requirements:</t>
  </si>
  <si>
    <t>Job Summary and Scope
The Data Integration Analyst is primarily responsible for taing business requirements and converting them into data specifications for data integration. They are also deeply involved with the design, implementation and support of on-going data integration processes.
Essential Functions
The Data Integration Specialist is responsible for (though not limited to):
Responsibilities and Duties:
Create and maintain EDI and data integration maps to ensure compliance to business and technical requirements.
Receive and understand business requirements and create data mapping specification(s)
Prepare and maintain test data, develop and test maps, and verify results
Implement EDI and data integration maps that meet specifications and timelines
Analyze the data exchanged with any outside sources
Assist in monitoring Inbound and Outbound data files leveraging available tools and reporting.
Record and assist in resolving errors in EDI and data integration processes
Address issues as they surface while communicating with all parties impacted.
Understanding and use of SQL databases and HIPAA EDI transaction sets and additional data sources
Perform other duties as may be required by management
Challenge status-quo and drive creativity, innovation and operational excellence.
nowledge, Sills and Abilities:
Strong nowledge with Microsoft SQL Server technologies (SQL queries).
Experience with Agile development techniques.
Strong analytical, problem solving &amp; general management sills.
Excellent communication sills.
Ability to gather data integration and data ingestion requirements from a variety of structured, semi-structured, and streaming data sources and effectively recommend solutions
Ability to discuss tradeoffs in on-premise and cloud-based approaches, understand data transmission requirements, and suggest viable approaches
Ability to communicate with lines of business and technical audiences
Experience woring in the healthcare industry, with a focus on medical claims is a plus.
Ability to wor independently in a fast paced, changing environment
Possess strong organizational sills and the ability to prioritize wor and meet deadlines
Excellent interpersonal, oral and written communication sills
nowledge of FHIR is a plus
nowledge of Python is a plus
nowledge of JSON is a plus
Qualifications
To perform this job successfully, an individual must be able to perform each essential duty satisfactorily. The requirements listed below are representative of the nowledge, sill, and/or ability required. Reasonable accommodations may be made to enable individuals with disabilities to perform the essential functions.
Education and Wor Experience
Education:
Bachelor's degree, preferably in Computer Science, Business or Statistics or equivalent Professional Experience
Experience:
2+ years hands-on experience woring with a Claims processing system
3+ years' experience with Microsoft SQL Server
2+ years' experience creating Source to Target mappings
Solid understanding of HIPAA, PHI, data security, and encryption
Woring Conditions:
This is an office-based position which primarily occurs during normal business hours. Cardinal Innovations reserves the right to call upon this employee during non-business hours as needed to meet the demands of the position.
Valid Driver's License Required:
No
Travel Type:
None Required
Percentage: None
English
Read Write Spea
Spanish
Other:
Licensure and/or Certification
Equal Opportunity Employer/ Protected Veteran/ Individuals with Disabilities
Cardinal Innovations is firmly committed to the policy of providing equal employment opportunity (EEO) to all of its employees and applicants for employment without regard to race, age, color, sex, religion, creed, veteran status, genetic information, national origin, non-job related disability, sexual orientation, and/or gender identity or expression (except as mandated by law). Employment at Cardinal is based solely on a person's merit and qualifications directly related to professional competence. For that reason, we consider qualified applicants regardless of criminal histories, consistent with legal requirements. Our equal employment opportunity philosophy complies with federal, state and local law and applies to all aspects of employment with Cardinal, including recruiting, hiring, training, transfer/promotion, compensation, benefits and termination.
If you have a disability or special need that requires accommodation, please let us now by contacting Cardinal's Human Resources department at (see application details) Someone from the HR team will reach out to see how we may be able to assist.
Physical Demands/ Woring Conditions
Physical Demands
Waling, Standing, Sitting, Stooping
Constantly
Balancing, Lifting, Carrying, Pushing, Pulling
Rarely
Climbing, neeling, Crouching
Rarely
Reaching, Handling, Grasping, Feeling
Frequently
Taling, Hearing
Constantly
Repetitive Motions
Constantly
Coordination: Eye, Hand, Foot
Rarely
Woring Conditions
Extreme Temperature Cold/ Heat
N/A
Humidity
N/A
Wet
N/A
Noise
Rarely
Hazards
N/A
Vibration
N/A
Other:
N/A
Valid Driver's License Required:
No
Travel Type:
None Required
Percentage: None</t>
  </si>
  <si>
    <t>Data Analyst with Baning Domain</t>
  </si>
  <si>
    <t>Job Description:
Good nowledge in Baning and Corporate Finance domain.
Wored in Migration projects and cross-functional teams Define project requirements (Functional and Non-Functional) interacting with a different team and gather.
Developing and implementing data analyses, data collection systems and other strategies that optimize statistical efficiency and quality
Interpret data, analyze results using statistical techniques, and provide ongoing reports.
Define project requirements (Functional and Non-Functional) and prepare the BRD and FRD.
Determine operational objectives by studying business functions, gathering information, and evaluating output requirements and formats Construct worflow charts and diagrams, studying system capabilities and writing specifications for the migration and extraction of data.
Good nowledge in SQL and Extracting data from database and analyze the data.
Strong nowledge of and experience with reporting pacages (Business Objects etc), databases (SQL, etc), programming (XML, Javascript, or ETL framewors).
nowledge of statistics and experience using statistical pacages for analyzing datasets (Excel, SPSS, SAS, etc).
nowledge in Waterfall/Agile Methodology nowledge in SAP would be an advantage.</t>
  </si>
  <si>
    <t>Are you a financial expert with a trac record of improving business through in-depth and accurate reporting?* Can you commit to an advisory position guiding business leaders to mae critical financial decisions?* Do you desire a competitive salary with lucrative benefits and a focus on professional development?Our company:Our Client, a national provider of scalable, fiber technology solutions serving Americas largest businesses and communications service providers, is in need of a highly experienced Financial Data Analyst. Full time Role.Highlights:As a Finance Analyst, you accelerate business by reviewing large quantities of financial data to provide high-quality reporting and analytical support. You focus on maximizing financial results throughout the organization by identifying riss and opportunities. You excel at preparing reports and analyses that can be understood by all levels of the organization. You have a passion for identifying opportunities that increase business and enhance the client experience while reducing costs. You flourish in an office environment providing consultation and interpretation of financial data to business partners across the organization. You report to the Senior Manager of Enterprise Reporting and Metrics for goals, guidance and assistance.Position benefits:* Competitive Salary* Health, Vision and Dental Insurance* 100% Company Match 401() up to 6%* Company Funded Retirement Accumulation Plan for an additional 3%* Education Assistance* Pretax Child Care Spending Account* Paid Holidays, Vacation Days, Personal Days and Sic DaysWhat you will do:* Successfully guide Product Management, Mareting, Sales and Finance leadership by evaluating various aspects of the business segment, including periodic sales results reporting, product specific analytical reporting and the results of these reports for trending implications.* Support teams across the organization by communicating trend variances.* Collaborate with the Business Intelligence team to deliver business requirements, report output formatting and test results of automated based reporting.* Improve efficiency by creating operational reports and tools used to derive pricing for quotes of government subsidized product sales while serving as a subject matter expert on these reports and tools.* Develop effective financial and operational performance reporting through collaboration with other functional groups to understand operational flows, product intricacies and systems architecture.* Meet scheduled milestones by assisting with the statement of wor preparation and tracing progress.* Exceed financial objectives by reconciling capital invoices, communicating results on issue resolution and preparing and reviewing reports and other analyses.* Enable management to meet ey performance indicators by preparing and analyzing financial and operational reporting ensuring data integrity, accuracy and validity.* Drive financial processes by coordinating operating expense variance analysis and reporting and creating an operating expense forecast.* Identify cost-saving opportunities and financial trends by understanding forecasting models and monthly review of financial statements.Required eys for success:* Two or more years of financial analysis or related experience* Proven prioritization and organizational sills with the ability to wor independently and within a team environment* History of handling multiple projects and analyzing and interpreting data to quicly identify business issues and resolutions* Proficient in Microsoft Word, Excel, PowerPoint and Outloo* Effective written and spoen English communication sills with all levels of an organizationHow you will stand out from the crowd:* Two or more years of relevant financial and data analysis experience* Flexible with the ability to embrace change as the business evolves* Advanced experience of Microsoft Access* History of woring with SAS Enterprise Guide, SQL Server or other relational database software* Familiar with Salesforce* nowledge of SAS, SQL and AlteryxYour education:* Bachelors Degree in a business-related field (required)</t>
  </si>
  <si>
    <t xml:space="preserve">53-99 </t>
  </si>
  <si>
    <t>Fort Mill, South Carolina
Sills : Glossary, Data Dictionaries, Data Feed, Data Models, Data Lineage, metadata, data modeling, Data Definition Language, DDL, Data Manipulation Language, DML, data integrity,data analysis ,Informatica IDQ,IDQ,data quality,Data Requirements,SQL,data mapping,Data,Global ID,axon,metadata,MDM,AXON,Enterprise Data Catalog,Metadata Analyst ,Data Management
Description : We are currently looing to hire a Senior Metadata Analyst within the Enterprise Data and Information Services team, This position is responsible for supporting an enterprise-wide metadata program which sees to achieve the required level of consistency, quality, understanding, and protection of data.
Job Title: Metadata Analyst
Location: Fort Mill, SC
Duration: 6 months contract to fulltime
Responsibilities
Perform data analysis and profiling using standard toolsets (such as Informatica IDQ or Global ID) as well as manual analysis methods to interpret trends or patterns, identify relationships, understand anomalies, assess data quality, and add context to requirements.
Perform data mapping and gap analysis.
Document Data Requirements Specifications based on interpretation of Business Requirements, discussions with staeholders, and overall nowledge of the data.
Create and maintain Data Feed Specifications which capture the layout and metadata of all incoming and outgoing data feeds.
Sillsets
7-10 years‚Äô experience as a Data Analyst, Systems Analyst, Data Modeler, or Metadata Analyst in a Data Management organization.
Experience maintaining metadata for complex data environments and ensuring data integrity.
Experience with establishing and metadata standards and best practices
Experience with Informatica IDQ, AXON, and Enterprise Data Catalog strongly preferred, or other comparable metadata toolsets.
Strong nowledge of SQL or other query languages.
Familiar with data modeling practices and standards across conceptual, logical, and physical levels.
Familiar with database design and development methodologies.
Familiar with Data Definition Language (DDL) and Data Manipulation Language (DML) SQL commands.
Experience maintaining metadata for complex data environments and ensuring data integrity.
Glossary, Data Dictionaries, Data Feed, Data Models, Data Lineage, metadata, data modeling, Data Definition Language, DDL, Data Manipulation Language, DML, data integrity,data analysis ,Informatica IDQ,IDQ,data quality,Data Requirements,SQL,data mapping,Data,Global ID,axon,metadata,MDM,AXON,Enterprise Data Catalog,Metadata Analyst ,Data Management</t>
  </si>
  <si>
    <t>Job Description
Business Data Analyst
We are looing for a passionate Data Analyst to support broad data management and data governance initiatives. The successful candidate will help turn data into information and insight to support business decisions and ensure data quality. The Data Analyst‚Äôs responsibilities include conducting data analysis as well as business analysis to identify gaps, new connections, correlation in data (master , transactional) and recommend opportunities &amp; improvements. This position will require collaborations with ey members of: IT, Advanced Analytics, Supply Chain, Vendor Relations, Finance, Sales and others. The position will ensure that the data has been received in the proper format, at the appropriate time, is correct, and is suitable for the intended end use.
This is a direct hire role or contract to hire role in Charlotte metro NC. The salary range is 110,000 - 125,000- plus benefits and bonus potential
Interpret data, profile and analyze results Analyze and manage master data across multiple domains such as Customer, Product, Consumer Analyze and manage 3rd Party and other external data sets. Build business processes diagrams to automate data management Locate and define new process improvement opportunities Leverage databases, analytics and other data tools to manage data Acquire data, profile and clean in collaboration with data stewards. Identify, analyze, and interpret trends or patterns in complex data sets, trouble shoot data quality issues Wor with management to prioritize business and information needs Define and document business requirements, data quality rules, improvement to data flows Proactively analyze data to increase quality as it relates to accuracy, completeness, consistency, integrity, timeliness, conformity, and validity Communicate and present to internal associates and external parties data standards &amp; taxonomies to ensure data quality
Required Sills:
Technical expertise regarding data models, database design development, data mining and segmentation techniques
Proficient in SQL (Ability to write complex queries profile, clean and standardize data)
nowledge of scripting languages such as Python
Familiarity with Linear models and nowledge using statistical pacages for analyzing datasets
Strong analytical sills with the ability to collect, organize, analyze, and disseminate significant amounts of information with attention to detail and accuracy
Adept at queries, visualization and presenting findings
Experience woring in an agile team
Strong oral and written communication sills
Self-starter with excellent interpersonal sills, accountability, and project management sills
Ability to wor under pressure in a demanding, fast-paced environment and to wor under tight time constraints and meet deadlines.
Bachelors in Computer Science, Information Management or Data Science.
Nice to Have:
Master‚Äôs Degree Preferred
Project management sills
Proficient in Python
ey Words:
Data
Queries
Analyst
Python
Scripting
Analytic
Data Quality
Agile
SQL
Bachelor‚Äôs Degree Requirement: Yes
Company Description
PCR Staffing provides talent acquisition, staffing solutions, consulting services in the areas of Information Technology, Accounting / Finance , HR / Administration and Digital Media. Our clients are primarily based in the Charlotte NC area and range from startups to Fortune 100. Through customized solutions and connections with a broad range of companies ranging from local to global firms, our recruiters have your best interests in mind.. PCR Staffing is a recruiting agency that provides companies in across the nation with timely top talent and custom staffing strategies through four specialized hiring models: Direct Hire, Contract / Temporary, Contract To Hire, Statement Of Wor. We have a trusted trac record as a recruiting partner that delivers on its promises to our clients and the candidates that we represent. PCR Staffing is a top recruiting agency, providing employers highly qualified and talented candidates to fulfill their staffing needs. We have been in business in the Charlotte NC region since 1995 and have successfully helped over 100 clients nationwide with their talent acquisition needs and over 3000 candidates find their DREAM JOB!</t>
  </si>
  <si>
    <t>Senior Data Analyst**job details:**+ location:Charlotte, NC+ salary:50 - 55 per hour+ date posted:Wednesday, June 17, 2020+ experience:6 Years+ job type:Contract+ industry:Professional, Scientific, and Technical Services+ reference:488008+ questions:704.972.3770.**job description**Senior Data Analystjob summary:Randstad Professionals have an excellent opportunity with a Major Financial Institution in the Uptown area of Charlotte, NC.**Required:**+ Coding experience - Must be able to code SQL from scratch+ Strong SQL sills+ Ris Management+ Audit / Assurance bacground+ Big 4 Advisory experience+ Expert MS Excel experience - Must complete an excel test before interview.location: Charlotte, North Carolinajob type: Contractsalary: 50 - 55 per hourwor hours: 8 to 5education: Bachelor's degreeexperience: 6 Yearsresponsibilities:**Job Requirements:**+ Will be part of a validation team+ BS/BA degree in STEM/IT related field or equivalent experience+ Solid understanding of methods in statistical analysis+ Strong analytical sills, with experience breaing down a large problem into smaller, solvable components+ Advanced understanding of statistics+ Solid sills in data extraction and transformation with Database+ Strong sills in data exploration, analysis, and visualization+ Strong development sills in programming languages such as python and SQL+ Experience with BI and data visualization tools+ Self-motivated and life time learner looing to research, explore, and develop new sills and nowledge+ Ability to collaborate with high-performing teams and individuals throughout the firm to accomplish common goals+ Ability to combine a deep understanding of business strategies with the quantitative methods and drive business decisions+ Excellent written and verbal communication sills; with the ability to communicate the results of your wor in meaningful waysqualifications:If Qualified please respond with resume attached in MS Word format and email to bert.baloga@randstadusa.com to discuss further. W-2 OnlyClic To Applysills: SQL, Excel, Data Entry, Business Analysis, AnalysisEqual Opportunity Employer: Race, Color, Religion, Sex, Sexual Orientation, Gender Identity, National Origin, Age, Genetic Information, Disability, Protected Veteran Status, or any other legally protected group status.</t>
  </si>
  <si>
    <t>RESPONSIBILITIES:
force has an enterprise client in Charlotte, NC that is seeing a Senior Business Analyst/Data Analyst with strong SQL experience creating complex queries.
REQUIREMENTS:
Strong commercial lending experience and experience woring with Oracle
Experience with string Data in SQL
Experience with Oracle Analytic Functions
Experience with Oracle Windows Functions
Complex SQL queries
Start your career off on the right foot with one of 'America's Top 500 Companies', as awarded by Forbes. Our client is nown as a place where people feel included, valued, supported and respected. Innovative thining and industry-leading technology allow their associates to thrive and grow in their careers. And with a priority placed on their culture and company principles, their commitment to diversity, ethics and the communities in which they operate is their driving force.
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</si>
  <si>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Job Description The Data Visualization Analyst will assist in the company data analytics architecture operations in developing analytical reporting and insightful dashboard solutions. They will further assist in data sourcing, cleansing, wrangling, blending, integration and analytics. Provides clear, continuous, and consistent data analytics in projects as well as in ad-hoc analysis Queries data sources, analyzes data, identifies correlations, patterns, clustering and then builds polished reports and dashboard solutions across the organization as well as identified gaps in master data, transactional data Assist in defining and managing standards, guidelines, and processes to ensure data quality Develop business acumen and use analytics for critical evaluation of gaps and opportunities Assists in acquiring data from primary and secondary data sources and improve maintain databases Requirements Bachelor's Degree in Business AdministrationManagement, Analytics, Computer Science or related field required 5+ years of hands-on experience in visualization, data modeling and analytics 5+ years of business experience with exposure to strategy formulation andor business analytics Ability to definedesign dashboards and reports of data supported PIs and benchmars for audiences with all levels of technical expertise Intermediate understanding of system sills required to maintaindesign SQL databases and an evolving Data Warehouse environment Intermediate understanding of at least one SQL language with the ability to write, interpret and document complex queries Must have proven high-quality internal external customer service sills Excellent interpersonal sills confidence in speaing with executive leaders</t>
  </si>
  <si>
    <t>Category: Other Area(s)
Location: Charlotte, North Carolina
Hi
My Name is Aparna and I'm a Technical Recruiter woring at Data Inc. We have an immediate need of a Senior Data Analyst for a long term consulting assignment with our Direct Baning Client in Charlotte, North Carolina. If you are looing for a new opportunity, indl...
Details</t>
  </si>
  <si>
    <t>Infovisa, an industry leader in trust and financial accounting software and services, is looing for talented individuals to join our team and assist in the conversion, implementation, and support and testing of our software products and services. We are looing for talented; customer focused individuals to join our team and support our growing client base and expanded product offerings.
Position Summary: This position has three primary roles; conversion of client data from existing trust accounting system to Infovisa√¢s trust accounting system, day to day support of the jobs and services that are running in our data center (this support includes but is not limited to troubleshooting, monitoring, deployment and configuration of data center services as well as responding to system outages that could occur in the data center) as well as testing of our proprietary software application.
Essential Functions:
Conversion of client data from previous trust system to Infovisa√¢s proprietary system using customized and standard software applications.
Develop proficiency in products and services built and supported by Infovisa
Effectively explain system functionality and business processes to team members as well as clients
Perform troubleshooting and research of reported issues.
Assist with the testing and release of new product offerings
Monitor and troubleshoot jobs and services that may include delivery of data to a vendor, pricing of securities in the database, upload of database files for our web product, etc.
Responds to requests for database bacups and restoration of bacups for purposes of research of customer data issues.
Detect and respond to system outages encountered in the data center
Assist with the upgrade of databases and delivery of our most recent release of software.
Prepare user and internal documentation
Conduct training to clients via a variety of methods
Participate in quality assurance testing for all products offered by Infovisa
Assist with disaster recovery testing
May provide on call or after-hours support
Qualifications:
Bachelor√¢s degree preferred.
Three years professional wor experience
nowledge of Trust Operations, Wealth Management or other investment related experience preferred.
Proficient in Microsoft Office Products
Experience with SQL Server and ability to author and interpret SQL queries.
Ability to wor with personal computers and common software applications
Experience mapping, manipulating, interpreting and importing data of various types
Woring Environment:
Some travel required.
Indoor wor √¢ not exposed to outdoor elements or hazards.
Some sedentary wor and occasional lifting and/or carrying up to ten pounds.
Infovisa, an independent provider of data processing systems and related services for ban trust departments, independent trust companies, not-for-profit foundations, colleges, and universities, is looing for talented individuals to join our team and assist in the conversion, implementation and support and testing of our software products and services. We are looing for talented; customer focused individuals to join our team and support our growing client base and expanded product offerings.
Powered by JazzHR</t>
  </si>
  <si>
    <t>indred at Home, part of the indred at Home family of hospice, home health, palliative, and community care providers, focuses on clinical excellence with compassion and dignity. Our company culture centers around humility, servant leadership, empathy, and innovation while we serve as a leader in the home care industry. Our people and our patient care allow us to mae a difference when life matters most. We are passionate about what we do because our care matters.
We‚Äôre looing for a Data Analyst to join our team.
You will be responsible for applying forecasting and/or statistical analysis to the company‚Äôs sales trends and operational metrics and reporting the results.
Apply forecasting or statistical analysis to company‚Äôs sales trends and operational metrics
Gather, organize, analyze, and report operational and sales data
Evaluate performance metrics to determine acceptable levels of quality or efficiency for various business functions and units
Research, compile, assimilate, and prepare confidential/sensitive documents and memoranda
Audit files for purpose of analyzing management and organizations policies
Bachelor‚Äôs degree required. Master‚Äôs degree preferred
Five to seven years related experience required
Healthcare industry experience a plus
SQL programming experience preferred
High preference given to those with statistical expertise
Comprehensive Benefits Pacage: Health Insurance, 401 Plan, Tuition Reimbursement, PTO
Opportunity to Participate In a Fleet Program
Competitive Salaries
Mileage Reimbursement
Professional Growth and Development Opportunities
This is a safety-sensitive position
Employee must meet minimum requirements to be eligible for benefits
Where applicable, employee must meet state specific requirements
We are proud to be an EEO employer
We maintain a drug-free worplace
indred at Home - Hospice Division</t>
  </si>
  <si>
    <t>A leading financial firm is seeing a Data Analyst to join their team in Charlotte, NC. Qualifications Must have a Bachelors degree in Computer Science, or related field 5+ years of relevant hands on experience Data Analysis/Data Mapping experience Oracle Database experience (PL/SQL) Baning/Financial Experience
Apply</t>
  </si>
  <si>
    <t>Purpose of Role:
The Item Data Maintenance Analyst executes all aspects of item lifecycle and digital asset maintenance once an item has been successfully onboarded to Lowe's. This role executes enterprise item maintenance processes and is responsible for the ongoing upeep of the health of the item repository. This role also identifies and participates in efforts to improve maintenance processes. Additionally, this role is responsible for the oversight and upeep of the digital asset experience on Lowes.com.
Responsibility Statements:
‚Ä¢ Executes all formal item lifecycle processes and identifies process improvement opportunities.
‚Ä¢ Partners with the right teams for any issues needing resolution, in regards to item data maintenance.
‚Ä¢ Supports in the execution of efforts to put new processes in place to enhance Lowes ability to maintain the library of items.
‚Ä¢ Responsible for understanding the merchandising process and causes/reasons for item status changes as well as other actions taen against items related to pricing/mardowns, promotions, inventory availability, and fulfillment.
‚Ä¢ Partner with an offshore team to execute item lifecycle management activities.
REQUIRED EDUCATION/EXPERIENCE:
‚Ä¢ Bachelors degree in related field and 2+ years experience in product data management or retail industry
OR
‚Ä¢ 5+ years experience in product data management or retail industry
About Lowes:
Lowes Companies, Inc. (NYSE: LOW) is a FORTUNE¬Æ 50 home improvement company serving approximately 18 million customers a wee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silled trade experts. For more information, visit Lowes.com.
About Lowes in the Community:
As a FORTUNE¬Æ 50 home improvement company, Lowes is committed to creating safe, affordable housing and helping to develop the next generation of silled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</si>
  <si>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Mareting Data Analyst - Remote</t>
  </si>
  <si>
    <t>Software Guidance &amp; Assistance, Inc., (SGA), is searching for a Remote Data Analyst Consultant for a contract assignment with one of our premier financial services clients.
Responsibilities:
Responsible for putting together metrics and data element documentation as POC development is happening
Performing Data Lineage Tracing and Documentation
Data Attribution
Replicating data elements from campaign execution tables in the sandbox.
Woring with data modelers to mae sure the model meets the needs of the business. Rules Engine and campaign execution tools- can wor off the model that is being built.
Responsible for converting POCs into use cases in JIRA
Required Sills:
Should have some experience woring with mareting data which will help with understanding the processes. If not Mareting Data, Mortgage, financial or Baning industry would be highly preferred.
Must have Data Lineage and Data Mapping OR Data Attribution experience
Needs to have good SQL sills ( streamline and pull requirements data)
Teradata experience
Resource needs to be a self-starter as we are all spread thin and have little time to handhold.</t>
  </si>
  <si>
    <t>We loo forward to your application! When applying, please be sure to put your Full Legal First Name and Last Name for legal and processing purposes.Are you looing for an opportunity to turn your ambition and your people sills into a rewarding career with an industry leader? Join our team at American Tire Distributors! As the nation's premier tire distributor, ATDs coast-to-coast distribution networ provides approximately 80,000 customers across the U.S. and Canada with rapid and frequent delivery of high quality tires, custom wheels and shop supplies.
Position Description:
Job brief
We are looing for a passionate Data Analyst to support broad data management and data governance initiatives. The successful candidate will help turn data into information and insight to support business decisions and ensure data quality.
Day-to-Day Responsibilities
The Data Analysts responsibilities include conducting data analysis as well as business analysis to identify gaps, new connections, correlation in data (master , transactional) and recommend opportunities &amp; improvements. This position will require collaborations with ey members of: IT, Advanced Analytics, Supply Chain, Vendor Relations, Finance, Sales and others. The position will ensure that the data has been received in the proper format, at the appropriate time, is correct, and is suitable for the intended end use.
Additional Responsibilities
‚Ä¢ Interpret data, profile and analyze results
‚Ä¢ Analyze and manage master data across multiple domains such as Customer, Product, Consumer
‚Ä¢ Analyze and manage 3rd Party and other external data sets
‚Ä¢ Build business processes diagrams to automate data management
‚Ä¢ Locate and define new process improvement opportunities
‚Ä¢ Leverage databases, analytics and other data tools to manage data
‚Ä¢ Acquire data, profile and clean in collaboration with data stewards
‚Ä¢ Identify, analyze, and interpret trends or patterns in complex data sets, trouble shoot data quality issues
‚Ä¢ Wor with management to prioritize business and information needs
‚Ä¢ Define and document business requirements, data quality rules, improvement to data flows
‚Ä¢ Proactively analyze data to increase quality as it relates to accuracy, completeness, consistency, integrity, timeliness, conformity, and validity
‚Ä¢ Communicate and present to internal associates and external parties
‚Ä¢ Set data standards &amp; taxonomies to ensure data quality
Must Have Requirements
‚Ä¢ Technical expertise regarding data models, database design development, data mining and segmentation techniques
‚Ä¢ Proficient in SQL (Ability to write complex queries profile, clean and standardize data)
‚Ä¢ nowledge of scripting languages such as Python
‚Ä¢ Familiarity with Linear models and nowledge using statistical pacages for analyzing datasets
‚Ä¢ Strong analytical sills with the ability to collect, organize, analyze, and disseminate significant amounts of information with attention to detail and accuracy
‚Ä¢ Adept at queries, visualization and presenting findings
‚Ä¢ Experience woring in an agile team
‚Ä¢ Strong oral and written communication sills
‚Ä¢ Self-starter with excellent interpersonal sills, accountability, and project management sills
‚Ä¢ Ability to wor under pressure in a demanding, fast-paced environment and to wor under tight time constraints and meet deadlines.
‚Ä¢ Bachelors in Computer Science, Information Management or Data Science.
Preferred Requirements
‚Ä¢ Masters Degree Preferred
‚Ä¢ Project management sills
‚Ä¢ Proficient in Python
Competencies
‚Ä¢ Customer focus - Gains insight into customer needs; identifies opportunities that benefit the customer; builds and delivers solutions that meet customer expectations; establishes and maintains effective customer relationships.
‚Ä¢ Decision quality Maes sound decisions, even in the absence of complete information; relies on a mixture of analysis, wisdom, experience, and judgment when maing decisions; considers all relevant factors and uses appropriate decision-maing criteria and principles; recognizes when a quic 80% solution will suffice.
‚Ä¢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‚Ä¢ Ensures accountability follows through on commitments and maes sure others do the same; acts with a clear sense of ownership; taes personal responsibility for decisions, actions, and failures; establishes clear responsibilities and processes for monitoring wor and measuring results; designs feedbac loops into wor.
‚Ä¢ Instills trust follows through on commitments; is seen as direct and truthful; eeps confidences; practices what he/she preaches; shows consistency between words and actions.
‚Ä¢ Manages complexities Ass the right questions to accurately analyze situations; acquires data from multiple and diverse sources when solving problems; uncovers root causes to difficult problems; evaluates pros and cons, riss and benefits of different solution options.
‚Ä¢ Drives results Has a strong bottom-line orientation; persists in accomplishing objectives despite obstacles and setbacs; has a trac record of exceeding goals successfully; pushes self and helps others achieve results.
‚Ä¢ Collaborates Wors cooperatively with others across the organization to achieve shared objectives; represents own interests while being fair to others and their areas; partners with others to get wor done; credits others for their contributions and accomplishments; gains trust and support of others.
Build a challenging and rewarding career with us!
American Tire Distributors is an Equal Opportunity Employer and Drug Free Worplace
Shift Type:
Job ID: R11810
Job Requirements:</t>
  </si>
  <si>
    <t>Hello,
√Ç
Hope you are doing good√¢!!!√Ç
√Ç
This is Shanthi from√ÇTrovetechs we have an urgent requirements with one of our direct client, please go through the requirements below and let me now if you have any candidate for the below positions
√Ç
Position: Data Analyst &lt;b&gt;
Location: Charlotte, Des Moines, Minneapolis, St Louis
Sill set needed:&lt;b&gt;
Role: Data Analyst &lt;b&gt;
Location: Charlotte, Des Moines, Minneapolis, St Louis
Must understand relational databases
Able to write complex SQL queries with embedded queries. (mandatory)
Able to understand star schema (mandatory)
NOT REQUIRED but preferred:
Data Warehouse development (coding) experiences (desired) with Data Warehouse testing, desired
Teradata (preferred)
Warm Regards
Shanthi.B
Wor: 803- 368- 3556√Ç
Cell: 315-994-1993 Fax: +1 803.888.4743
Email:bshanthi@trovetechs.com
Website: www.trovetechs.com</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</si>
  <si>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GJzXavOd3</t>
  </si>
  <si>
    <t>The Sr. Data Analyst for Driven Brands will report to the Director of Advanced Analytics and will be responsible for analytic and data automation projects by providing expertise in problem solving, solution implementation, and ongoing optimization to the Mareting organization.
¬∑ Collect, clean, transform, and restructure data for use in reporting, analysis, and statistical modeling
¬∑ Manipulate disparate data from a variety of sources using programming language to create complex queries
¬∑ Collaborate with internal and external staeholders to manage data logistics, including data transfers, understanding data structures, and business rules
¬∑ Analyze and summarize large amounts of disparate data in order to identify trends and conduct root cause analysis
¬∑ Create analytic solutions by exploring innovative data techniques, conducting exploratory data analysis, and create descriptive and predictive models to support a variety of business scenarios
¬∑ Wor with a team of analysts and data scientists to provide ad hoc support on complex subjects and analytic projects
¬∑ Communicate analyses and insights to the business in a clear, succinct manner that focuses on measurable business impact
¬∑ Bachelor‚Äôs Degree in Computer Science, Statistics, Advanced Analytics, Mathematics or relevant field
¬∑ Preferred 1-2 years of relevant wor experience
¬∑ Familiarity with various data modeling techniques (linear/logistic regression, ANOVA, ARIMA, Clustering, time series, machine learning)
¬∑ Strong command of advanced data analysis tools and software (R, Python, SAS, etc.), and querying languages (SQL)
¬∑ Advanced sills to wor with large, complex, and disparate data (accessing, connecting, and analyzing)from a relational database environment
¬∑ Articulate with excellent verbal and written communication sills
¬∑ Highest standards of accuracy and precision; highly organized
¬∑ Strong self-starter with a resilient, solution minded approach to complex problems
¬∑ Ability to handle multiple priorities against multiple deadlines
¬∑ Able to wor well with people across multiple functions
IND1</t>
  </si>
  <si>
    <t>About Tachyon Technologies.
Tachyon Technologies is a Digital Transformation consulting firm that partners with businesses to implement customer-focused business transformation. Tachyon Technologies collaborates with its clients to transform their business by leveraging existing IT investments and leading-edge digital solutions to positively impact their customers' experience. From initiation through realization, Tachyon Technologies understands what it taes for a consulting partner√Çto be effective and strives to deliver a meaningful solution that exceeds its clients' expectations.
√Ç
Position: Business + Data Analyst
Location: Charlotte NC
Duration: 6-12 months
Approximately 5 years in Business analysis/Data Analyst role.
Strong experience coordinating and communicating across cross-functional groups to staeholders.
Elicit, analyze, communicate and validate requirements for business processes from users.
Capture and document current business worflow and recommend improvements and efficiencies.
Serve as a subject matter expect for development regarding evaluation worflow and understanding of FX/Capital Maret.
Ability to understand business and regulatory systems.
Experience in Foreign Exchange and Interest Rate Derivative Systems.
nowledge of Dodd-Fran Regulations relating to capital marets trading.
Experience with project management methodologies (Waterfall, Agile etc.)
nowledge of Atlassian Suite (JIRA, Confluence).
Formulate testing strategies and assist users and developers in testing of ey deliverables.
√Ç
Disclaimer:√ÇThe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</si>
  <si>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Our Client, FORTUNE¬Æ 50 home improvement company serving approximately 18 million customers a wee in the United States and Canada, is in need of a Data Stewardship Senior Analyst. Full time Role.
The primary responsibility of this role is to develop and support the Data Stewardship capability and enable the development of Data Citizens within DACI and the wider Lowe's enterprise. It executes the roadmap set by the leadership team and helps ensure the team is executing against it. This role is seen as leader for the team and helps others mae ey decisions that enable efficiency and simplification. This role collaborates with staeholders and wors mostly independently.
Job Duties/Responsibilities:
This individual serves as an SME on Data Stewardship practice development and enabling Data Citizens in the following ways:
Data Stewardship Practice
Stands up and continuously develops the Data Steward capability ensuring ey business areas are properly represented in the Data Stewardship community
Coordinates and leads Data Stewardship meetings to drive data standards and policies
Supports Data Stewardship community for data management analysis and problem management activities
Develops and maintains an onboarding process for newly enrolled Data Stewards
Helps develop Data Stewardship policies and PIs to be vetted by the Data Office
Woring in concert with the Data Activation function, serves as a primary point of contact for remediation of data issues surface by the business or DACI product owners and communicated via the data steward
Enabling Data Citizens
Supports the learning and discovery of data management standards, processes and technology by sharing best practices with others for the efficient use of data management processes and technologies
Builds, maintains, and continuously improves data management training and communication materials
Assist with development and distribution of Enterprise Data Management newsletters, vlogs and blogs
Management &amp; Delivery
The individual in this role may occasionally provide project direction to a small team of more junior level data management analysts.
Supports projects at both the department level as well as company-wide initiatives; collaborates with staeholders during data sourcing process
Streamlines Data Stewardship processes and wor flows to increase efficiency
Delivery of Data Steward policies and PIs to be vetted by the Enterprise Data Management leadership team
Curation of Data Stewardship and Data Citizen training and on-boarding content that will be published to the customer oriented Enterprise Data Management portal
Tool set:
Prior experience with Informatica Data Management products (specifically Axon) a plus but not required
Prior experience with Jira products (specifically Confluence) a plus
Team Culture Alignment items:
Positive, can-do attitude
Self-starter with a bias for action
Good listener, able to absorb and document different perspectives
Facilitates collaboration and drives consensus with business and IT partners
Active Learner, striving to eep pace with change
Minimum Qualifications:
Bachelors degree in Business Administration, Information Systems, Data Engineering, Data Science or related field
3-5 years of experience in data management or related area
Experience actively implementing a Data Stewardship practice in a large organizational context
Preferred Qualifications:
Master's in Computer Science, Data Engineering, Information Science or related field with 2-4 years of relevant Data Management Analyst or Information Science experience
About Data Bridge Consultants:
Every day, we help professionals around the world find the right fit and resources to be successful in today's world of wor. We're proud that our company was founded and exists today to add value to people's lives and businesses. And we now that our continued progress is based on maintaining a great wor environment where talented people can contribute and grow.
Tae a loo at what we do and where there's a place for you. Explore our vision, values and what we have to offer. See how you could change the world of wor for the better and how you can progress yourself - at wor with databridge. https://databridgeconsultants.com/career</t>
  </si>
  <si>
    <t>Tax Management Associates (TMA) is seeing to hire qualified candidates for our Homestead Exemption Audit Program in Charlotte, NC. Homestead Exemption Audit wor involves reviewing homestead applications within a state to ensure that the state provides an exemption for only those taxpayers who qualify. This program requires a high level of professionalism as the Data Analysts will be woring with sensitive information. The individuals chosen for the position will be subject to bi-annual bacground checs, drug screening, and will wor in a secure environment. Limited access to personal items while woring, such as mobile phones will be part of this secure environment.
TMA Data Analysts are required to perform a broad range of responsibilities including woring as call center agents, tracing account activity, database updates, and various project-related tass. TMA Data Analyst team members are integral to an expanding service line, with great opportunities for growth in an active wor environment.
Duties/Responsibilities:
Updating and maintaining databases, including account research and notation.
Maing calls to gather research on accounts and taing calls to explain specific statues and other account information to the public.
Other responsibilities include, but are not limited to, organizing a structured filing system, and following processes and procedures for specific tass.Job Requirements:
Must have a minimum of a High School degree. College degree preferred.
Must be able to pass a thorough bacground chec and drug screening upon hire and periodically throughout their tenure as a Data Analyst.
Must be an active team member who enjoy woring with others and interacting with the general public.
Have a strong organizational sills, a strong attention to detail, critical thining sills, verbal communication sills, and a woring nowledge of Excel and Windows Office.
Contact center, government, military, tax office, or law enforcement experience will be highly valued.
About us:
Tax Management Associates is a national property tax consulting and audit firm. TMA wors exclusively with state and local government clients to provide services related to this area of taxation and tax administration. In business for over thirty years, TMA's growth has created opportunities across the country. TMA sales professionals create and maintain client relationships all over the United States and assist in the development and delivery of all of TMA's products and services.
We offer competitive salary and a comprehensive benefits pacage, intensive training, career opportunities, and an environment that fosters wor-life balance, including:
Ten paid holidays per year
Generous Paid Time Off Policy (18 days/year to start)
401() with Discretionary Company Match
Medical company pay 65% of premium for employee + family
Dental company pay 65% of premium for employee + family (includes orthodontia)
Vision insurance
Flexible Spending Account (FSA) for medical and dependent care expenses
Group term life insurance company pays 100%
Voluntary life insurance (for employee, spouse and children)
Long-term disability insurance company pays 100%
Short-term disability insurance
Pre-paid Legal plan
Identity theft protection and credit monitoring plan
Supplemental insurance
Tuition Reimbursement
Employee Assistance Program
Tax Management Associates (TMA) is a proud supporter of our U.S. military, veterans and their families. We are members of the Employer Support of the Guard and Reserve (ESGR) and the Wounded Warriors Project's Warriors To Wor program. We will continue to see qualified active duty, transitioning military and veteran candidates for our open positions. If you are a veteran, we strongly encourage you to apply. We than you for your service to our country!
Tax Management Associates (TMA) is an equal opportunity employer committed to an inclusive worplace and will not discriminate against any employee or applicant on the basis of age, color, disability, gender, national origin, race, religion, sexual orientation, veteran status, or any classification protected by federal, state, or local law. Consistent with its obligations under federal law, each company that is a federal contractor or subcontractor is committed to taing affirmative action to employ and advance in employment qualified women, minorities, disabled individuals and veterans.</t>
  </si>
  <si>
    <t>Purpose of Role:
The Product Data Quality Analyst drives efforts within the Enterprise Item Content Data Quality team, focused on identifying and driving improvements to product information used throughout Lowe's, including in our stores and on Lowes.com. This role will support EIC and monitor/assess improvements to content, data quality, and data integrity across the entire product assortment. This role proactively partners with ey organizational teams to empower product data as an asset for the enterprise by assessingproduct data, implementing data quality requirements, identifying gaps, and providing item-data quality assurancethrough measurements and metrics to drive internal and external accountability.
Responsibility Statements:
Partners with cross-functional teamsto define business needs, developrequirements/projectplans and provide implementation oversight of processes meets data quality standards during the item onboarding process
Responsible for initial and ongoing data quality measurementof all product data and content
Design and review product data assessments and auditsto hold internal and external partners accountable for maintaining a quality item catalog
Responsible for defining and measuring Item Business Rules and Standards
Responsible for all metric, PI tracing, data quality lens development and reporting of product data quality
Drives continuous process improvement using automation tools and other process improvement techniques
Engage with technology, analytics and governance partners to drive reliable product data quality improvements
Leverages and wors closely with an offshore team to drive assessments and process improvement efforts
Serves as a subject matter expert for all internal or external initiatives regarding product data quality
Required Education/Experience:
Bachelor's Degree in Business Administration, Information Technology, or other related field
OR equivalent experience AND 3+ years' experience in product data/information management, content quality and/or retail merchandising
Preferred Education/Experience:
6+ years' experience in product data/information management, content quality, and/or retail merchandising
PMP Certification
Green or Blac Belt Certification
About Lowes:
Lowes Companies, Inc. (NYSE: LOW) is a FORTUNE¬Æ 50 home improvement company serving approximately 18 million customers a wee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silled trade experts. For more information, visit Lowes.com.
About Lowes in the Community:
As a FORTUNE¬Æ 50 home improvement company, Lowes is committed to creating safe, affordable housing and helping to develop the next generation of silled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</si>
  <si>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Please let me now if you are interested in the below job opportunity. Rate 52hr on W2 QA Analyst Big DataETL - Charlotte, NC 7+ years of ETL (Extract, Transform, Load) testing experience 5 + years experience with performance testing and load testing using ETL tools lie Abinitio for Big Data in Hadoop. 3+ years of experience in testing and automation for Big Data applications, such as Hadoop If you are not comfortable with the rate part then let me now your rate expectations and I'll reach you with another requirement in the future with better rates once I get any requirement. As for this requirement, this is the only best rate that we have. Than you for understanding, -- Best Regards, Ranjan Gulati Technical Recruiter Web httpwww.canvasinfotech.com httpwww.canvasinfotech.com Email Ranjancanvasitsolutions.com mailtoRanjancanvasitsolutions.com Phone (510)-313-1121 tel(510)-313-1121</t>
  </si>
  <si>
    <t>Our Client, FORTUNE¬Æ 50 home improvement company serving approximately 18 million customers a wee in the United States and Canada, is in need of a Data Stewardship Senior Analyst. Full time Role.The primary responsibility of this role is to develop and support the Data Stewardship capability and enable the development of Data Citizens within DACI and the wider Lowe's enterprise. It executes the roadmap set by the leadership team and helps ensure the team is executing against it. This role is seen as leader for the team and helps others mae ey decisions that enable efficiency and simplification. This role collaborates with staeholders and wors mostly independently.Job Duties/Responsibilities:This individual serves as an SME on Data Stewardship practice development and enabling Data Citizens in the following ways:Data Stewardship Practice* Stands up and continuously develops the Data Steward capability ensuring ey business areas are properly represented in the Data Stewardship community* Coordinates and leads Data Stewardship meetings to drive data standards and policies* Supports Data Stewardship community for data management analysis and problem management activities* Develops and maintains an onboarding process for newly enrolled Data Stewards* Helps develop Data Stewardship policies and PIs to be vetted by the Data Office* Woring in concert with the Data Activation function, serves as a primary point of contact for remediation of data issues surface by the business or DACI product owners and communicated via the data steward* Enabling Data Citizens* Supports the learning and discovery of data management standards, processes and technology by sharing best practices with others for the efficient use of data management processes and technologies* Builds, maintains, and continuously improves data management training and communication materials* Assist with development and distribution of Enterprise Data Management newsletters, vlogs and blogs* Management &amp; Delivery* The individual in this role may occasionally provide project direction to a small team of more junior level data management analysts.* Supports projects at both the department level as well as company-wide initiatives; collaborates with staeholders during data sourcing process* Streamlines Data Stewardship processes and wor flows to increase efficiency* Delivery of Data Steward policies and PIs to be vetted by the Enterprise Data Management leadership team* Curation of Data Stewardship and Data Citizen training and on-boarding content that will be published to the customer oriented Enterprise Data Management portalTool set:* Prior experience with Informatica Data Management products (specifically Axon) a plus but not required* Prior experience with Jira products (specifically Confluence) a plus* Team Culture Alignment items:* Positive, can-do attitude* Self-starter with a bias for action* Good listener, able to absorb and document different perspectives* Facilitates collaboration and drives consensus with business and IT partners* Active Learner, striving to eep pace with changeMinimum Qualifications:* Bachelors degree in Business Administration, Information Systems, Data Engineering, Data Science or related field* 3-5 years of experience in data management or related area* Experience actively implementing a Data Stewardship practice in a large organizational contextPreferred Qualifications:* Master's in Computer Science, Data Engineering, Information Science or related field with 2-4 years of relevant Data Management Analyst or Information Science experienceAbout Data Bridge Consultants:Every day, we help professionals around the world find the right fit and resources to be successful in today's world of wor. We're proud that our company was founded and exists today to add value to people's lives and businesses. And we now that our continued progress is based on maintaining a great wor environment where talented people can contribute and grow.Tae a loo at what we do and where there's a place for you. Explore our vision, values and what we have to offer. See how you could change the world of wor for the better and how you can progress yourself - at wor with databridge.</t>
  </si>
  <si>
    <t>Our Client, FORTUNE¬Æ 50 home improvement company serving approximately 18 million customers a wee in the United States and Canada, is in need of a Big Data Analyst, Contract Role.
Physical Wor Location is Charlotte, NC.
Contract Position - 6 month
Desired Experience :
‚Ä¢ 5 years of progressive, post-bachelors experience in Data Engineering/Management, or Analytics.
‚Ä¢ Experience with using build tools including one or more of the followings: Ant, Maven, Gradle.
‚Ä¢ Strong experience with using IDEs and Software development environments including one or more of the followings: Eclipse, NetBeans and Intellij Idea.
‚Ä¢ 4 years of experience in Big Data Solutions using technologies including one or more of the followings: Hadoop, Hive, HBase, MapReduce, Spar, Sqoop, Oozie, Java.
‚Ä¢ 2 years of experience applying Agile development practices and woring with distributed, component-based architectures.
‚Ä¢ 2 Years of experience in Spar/Scala.
‚Ä¢ 1-2 years of experience with REST API development
‚Ä¢ 1 year of experience on Cloud platforms such as Azure or GCP
‚Ä¢ Strong experience in performance Tuning, troubleshooting application issues &amp; analyzing production issues.
Education:
‚Ä¢ Bachelor's Degree in computer science, Engineering or related field</t>
  </si>
  <si>
    <t>7years of application/systems support/development experience
5+ years of SQL Server/Oracle experience - Should be able to write comple Sql scripts involving Joins, Views, functions, etc.
2 to 3 + years of UNIX/Linux experience
2+ years of Autosys experience
1+ years of PAC2000/JIRA/Service Now/ALM/Confluence experience
nowledge and understanding of destop and UNIX, Windows server operating systems
Should have excellent communication and people sills
Good problem solving sills</t>
  </si>
  <si>
    <t>Category: Other Area(s)
Location: Charlotte, North Carolina
My name is Tapender Dutt from Data Inc. and I truly respect the time you're taing to read this Job Description. This opening is with one of our direct clients. indly revert at tgautam@dataincusa.com or contact me at 201-799-4948.
Charlotte nc
contract ...
Details</t>
  </si>
  <si>
    <t>Job Description:
Executes development activities to implement strategic metadata management capabilities consolidation into Collibra. Wors with lines of business to define required updates to the enterprise metadata platform.
Responsible for developing, enhancing, modifying and/or maintaining applications in Enterprise Data Management. Builds and deploys new capabilities into the metadata platform, in collaboration with other development resources. Software developers design, code, test, debug and document programs as well as support activities for the corporate systems architecture. Employees typically have in-depth nowledge of development tools and languages. Individual contributor role.
Developer for the Collibra development team
Wors closely with business and technology partners to provide data governance and understand data domain requirements and issues
Will assist with guidance on development and implementation of data quality rules, monitoring of data quality, and helps drive data analysis, data quality improvement and issue resolution
Top 3 required sills:
Collibra experience 1-3 years
Mulesoft / Informatica experience
Metadata Management Experience
Shift:
1st shift (United States of America)
Hours Per Wee:
40
Learn more about this role</t>
  </si>
  <si>
    <t>Data Optimization Analyst (Position In Hicory, NC)</t>
  </si>
  <si>
    <t>Job Description
Job Title:: Supply Chain Consultant
JOB PURPOSE
The Supply Chain Consultant is responsible for conducting analysis for clients, both internal and external, using advanced analytical software as well as standard applications. The Consultant may also be called upon to leverage technical sills to improve processes.
Support analytical studies/consulting projects using advanced software and/or advanced mathematical techniques.
Synthesize analytical information, industry nowledge and commercial understanding into actionable intelligence for clients.
Interface with clients to acquire business data, information, and insight.
Data analytics relating to the initial client proposal.
Generate documentation of results for completed analytical projects.
Identify opportunities for studies based on client data
PERFORMANCE METRICS
Analysis accuracy
On-time project deliverables
Ad hoc internal improvement projects
Client project hours
JOB REQUIREMENTS
Bachelor‚Äôs degree in engineering or related technical major; MBA preferred.
Minimum 2 years of supply chain analysis experience.
NOWLEDGE, SILLS, AND ABILITIES
Service-oriented.
Strong listening and communication sills.
Strong analytical ability.
Strong wor ethic.
Focus on accuracy.
Proactive mindset.
Willing and capable to see help and provide when necessary.
Highly motivated team player that contributes to an atmosphere in which people wor together, enthusiastically and effectively, to produce outstanding results.
Accurately analyze large, complex data sets and evaluate the veracity of the recommended solution.
Rapidly learn new applications and analytical techniques.
Establishes open, honest and proactive collaborative woring relationships with all staff.
Demonstrates effective, necessary business sills.
Able to handle complex matters with multiple initiatives going on simultaneously.
Able to deal effectively with tactical, operational details.
Possesses excellent written/oral communication sills as well as the ability to present his/her views in a clear and compelling manner with a positive orientation.
An energetic, resourceful and hands‚Äëon individual with a strong service orientation, who commits fully to the job and is dedicated to developing and delivering outstanding wor
Focused on continuing improvements to the organization in striving for excellence.
Exceptional written and oral communication sills; ability to explain technical concepts to non-technical people.
A high level of analytical capability including advanced use of Access, Excel, SQL and VBA.
Demonstrated competency evaluating operational performance, formulating actionable tactics and strategies, developing business cases for change, and managing change in a supply-chain context.
Experience with advanced supply chain analytics software preferred.
A desire to progressively expand sillsets and learn from other members of the team.
Excellent general supply chain nowledge.
Must be comfortable with engaging clients, requesting information and presenting.
Ability to wor creatively and analytically, both independently and in a problem-solving team-oriented environment.
Strong organizational, multi-tasing, and time-management systems
**MAY PERFORM OTHER DUTIES AS ASSIGNED**
WOR ENVIRONMENT
Standard office environment, usually indoors away from the elements with moderate noise. Reasonable accommodations may be made to enable individuals with disabilities to perform the essential functions.
PHYSICAL EFFORT
Maintain a stationary position for extended periods; move about the office, operate computers and files, as needed; and frequently communicate with others. The physical demands described here are representative of those that must be met by an employee to successfully perform the essential functions of this job. While performing the duties of this job, the employee is regularly required to sit and tal or hear. The employee is required to stand, wal, and reach with hands and arms. Occasionally, the employee is required to lift boxes up to 20 pounds.
SCHEDULING
This is a full-time benefits-eligible position, woring Monday through Friday; 8:00 a.m. ‚Äì 5:00 p.m. An employee in this position must be available to wor occasionally on weeends and evenings, during pea periods.
TRAVEL
Local travel is required. Out of state travel is limited, but may be required for special training/conferences.
DISCLAIMER
The above statements are intended to describe the general nature and level of wor being performed. They are not intended to be an exhaustive list of all responsibilities, duties, and sills required.
Job Type: Full-time
Benefits:
401()
Dental Insurance
Health Insurance
Paid Time Off
Vision Insurance
Experience:
Llamasoft: 2 years (Preferred)
Excel: 2 years (Preferred)
Access: 2 years (Preferred)
Schedule:
Monday to Friday
Wor Remotely:
Temporarily due to COVID-19</t>
  </si>
  <si>
    <t>Hicory, NC</t>
  </si>
  <si>
    <t xml:space="preserve">40-74 </t>
  </si>
  <si>
    <t>Technology Control Analyst - AVP (Chief Data Office)
Apply Now
Requisition # 10035994-WD
Job Type Day
Location
Charlotte, North Carolina
Date Posted 07/11/2020
Your potential. Your opportunity.
Description
Discover your opportunity with Mitsubishi UFJ Financial Group (MUFG), the 5th largest financial group in the world (as raned by S&amp;P Global, April 2018) with total assets of over 2.9 trillion (106.2 (JPY) as of March 30, 2018) and 150,000 colleagues in more than 50 countries. In the U.S., we‚Äôre 13,000 strong, woring together to positively impact every customer, organization, and community we serve. We achieve this by delivering on our values, putting people first, fostering long-term relationships built on honesty and mutual understanding, and inspiring the best in each other. This is all part of our inclusive, high-performing culture supported by Total Rewards that include our cash balance pension plan. Join a team that‚Äôs woring to fulfill its vision to be the world‚Äôs most trusted financial group.
Job Summary
This role supports senior management in the design, monitoring, implementation, assessment, testing, evaluating, reporting and communication of complex technical ris management control processes to ensure ris is managed at acceptable levels.
This Technology Control Analyst will provide ey front-line ris oversight, monitoring and assessment activities for the Technology Infrastructure organization. The ideal candidate is detail oriented and has Technology Infrastructure operational experience as well as ris management or issue management experience.
Major Responsibilities:
Facilitate and provide oversight of the Issue management life-cycle, challenging the quality of new issues and performing validation activities on issues ready for closure.
Execute Ris and Controls Self-Assessment activities for Technology Infrastructure owned processes
Support high priority Technology Infrastructure regulatory initiatives and remediation activities
Responsibilities may include alignment to specific technology ris controls or business functions, as well as identifying potential riss and developing protocols and controls to reduce or manage those riss.
Oversee and challenge Technology Infrastructure metrics and reporting
Serve as a ris escalation point, to raise material concerns to the CDO Business Unit Ris Manager (BURM), Operations &amp; Technology for the Americas (OTA) Business Unit Ris and Controls Ops and Head of Infrastructure
Qualifications
‚Ä¢ Requires 3 to 5 years of experience preferably in a financial institution or other highly regulated environment in a technology ris management role of equivalent.
‚Ä¢ Requires ris and control experience with information technology ris and process framewors, including COSO, COBIT, NIST, Cybersecurity Horizontal Reviews, and ITIL.
‚Ä¢ Bachelor‚Äôs degree in technology, engineering, ris management, computer science, information systems or equivalent field.
The above statements are intended to describe the general nature and level of wor being performed. They are not intended to be construed as an exhaustive list of all responsibilities duties and sills required of personnel so classified.
We are proud to be an Equal Opportunity / Affirmative Action Employer and committed to leveraging the diverse bacgrounds, perspectives, and experience of our worforce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ban's policy to only inquire into a candidate's criminal history after an offer has been made. Federal law prohibits bans from employing individuals who have been convicted of, or received a pretrial diversion for, certain offenses.
Job Ris
Primary Location Charlotte, North Carolina
Shift Day
Schedule Full Time
Apply Now</t>
  </si>
  <si>
    <t>DIGITAL MARETING ANALYST
Overview
The Digital Mareting Analyst has a passion for data analytics and is able to synthesize data and simplify findings. This position will focus on compiling data from multiple mareting technology platforms with the goal of creating campaign focused analyses for client deliverables. This person will support the whole MarTech team to ensure consistent quality output on all reporting projects. The person possesses excellent written communication sills, a creative solutions approach, and a hyper-focused internal drive toward continuous improvement to reach client goals and deliver analytical results.
Specific Responsibilities
Provide analysis of website traffic for ey clients including monthly and quarterly updates, yearly summaries and ad hoc requests
Manage the collection and synthesizing of data for clients. Data sources typically include ad trafficing programs, web analytic tools and client databases and social media platform analytics
Understand clients business requirements and design reporting and analysis approaches tailored to their needs
Develop data capture business requirements, including page tagging recommendations and hierarchy
Stay current with client and industry benchmars
Prepare client deliverables including custom ppt dec, campaign insights, monthly reporting and some Sizme reporting
Media activation plan reporting and insights
Development of digital dashboards and reports to measure ey metrics and performance indicators. Provide detailed reporting analytics for all digital properties and campaigns
Combine the digital data with offline and in-house data to develop a complete picture of the customer life cycle and how it relates to the customer journey
Qualifications
Strong analytical sills, must have nowledge and experience analyzing and interpreting data related to the digital realm
3-5 years of experience woring at an mareting agency firm
Google Analytics experience Google certification strongly preferred
Solid understanding of the fundamentals of digital advertising
Role requires the ability to write clear and concise presentations for clients, summarizing data insights and strategy, including trends, industry benchmars and competitive insights.
Must be a self-starter, highly organized, and able to wor well and communicate with professional staff and clients at all levels in the organization
Advanced Excel nowledge and sill charts, pivot tables, stats and modeling, VBA and macros
Education, Training and Networ:
Bachelors degree in Mareting, Communications, Data Analytics or related field</t>
  </si>
  <si>
    <t>Midan Mareting
3.0</t>
  </si>
  <si>
    <t>Our Client, FORTUNE¬Æ 50 home improvement company serving approximately 18 million customers a wee in the United States and Canada, is in need of a Big Data Analyst, Contract Role.Physical Wor Location is Charlotte, NC.Contract Position - 6 monthDesired Experience :5 years of progressive, post-bachelors experience in Data Engineering/Management, or Analytics.Experience with using build tools including one or more of the followings: Ant, Maven, Gradle.Strong experience with using IDEs and Software development environments including one or more of the followings: Eclipse, NetBeans and Intellij Idea.4 years of experience in Big Data Solutions using technologies including one or more of the followings: Hadoop, Hive, HBase, MapReduce, Spar, Sqoop, Oozie, Java.2 years of experience applying Agile development practices and woring with distributed, component-based architectures.2 Years of experience in Spar/Scala.1-2 years of experience with REST API development1 year of experience on Cloud platforms such as Azure or GCPStrong experience in performance Tuning, troubleshooting application issues &amp; analyzing production issues.Education:Bachelor's Degree in computer science, Engineering or related field</t>
  </si>
  <si>
    <t>Data Management Analyst with Traded Products:Signature Consultants has an opportunity for a Data Management Analyst. In this role, the candidate will support our client's team from a Data Management perspective in analyzing, monitoring and improving critical Data Flow and Data Quality with the goal of ensuring the timeliness and accuracy of Capital calculations.
Responsibilities:
‚Ä¢ Research &amp; Analysis - Supporting Traded Products Counterparty Capital Management team from a Data Management perspective in analyzing, monitoring and improving critical Data Flow and Data Quality with the goal of ensuring the timeliness and accuracy of Capital calculations. Understanding the overall flow and usage of information from upstream sources and consolidation points used for capital modeling, calculation and reporting processes
‚Ä¢ Subject Matter Expertise - Expert in the understanding of Data Flow, Data Quality and Data Usage of information from upstream sources and consolidation points into Capital for capital calculations and reporting. Be Subject Matter Expert in identifying, analyzing and solving complex data issues in an efficient, transparent and collaborative fashion.
‚Ä¢ Data Controls - Ensuring process controls, data validation activities, Data Quality scripts and measurement processes remain timely and relevant
‚Ä¢ Data Remediation - Meeting SLA timelines for Data Incident analysis, Defect or Enhancement classification, Action Plan creation and Target Date delivery for Monthly Data Governance Process compliance
Qualifications:
‚Ä¢ Minimum 5 years of experience within a financial institution with hands-on experience in Data Analysis
‚Ä¢ Understanding of Traded Products including Derivatives, Repo, Fixed Income, FX, Equities and their representation in data.
‚Ä¢ Must be a self-motivated/self-starter and able to tae ownership and self-accountability for ensuring that process controls, data validation activities, data quality scripts and measurement processes remain timely and relevant
‚Ä¢ Hands-on experience querying and analyzing large sets of data
‚Ä¢ Strong analytical and problem solving capabilities sills needed to perform complex data analysis
‚Ä¢ Ability to use SQL to perform complex data profiling activities and analysis of large amounts of data for logical understanding and problem
‚Ä¢ Ability to perform complex data lineage analysis spanning multiple source systems and data transformations from a Capital data perspective
‚Ä¢ Strong ability to thin logically and critically to develop actionable solutions that help resolve complex data issues
‚Ä¢ Must be able to build and maintain strong and collaborative woring relationships with co-worers on the TDM team as well as Capital and Technology business partners
‚Ä¢ Ability to thrive and be energized in a challenging and dynamic environment where priorities and challenges are changing
‚Ä¢ Ability to provide clear oral and written communication to a variety of business and technical audiences
Desired Experience:
‚Ä¢ Ability to use advanced Excel functions such as pivot tables, VLooup, macros, Visual Basic and more to supplement advanced SQL sills in data analysis exercises
‚Ä¢ Prior experience in performing detailed analysis of Traded Products Data defects to identify patterns or root-causes and recommend improvements to processes or data flows to prevent future defects
‚Ä¢ Woring nowledge of SAS, Python, Tableau, and UNIX
‚Ä¢ Experience with data projects and authorized data sources for Traded Products (Derivatives, Repo, Fixed Income, FX, Equities)
‚Ä¢ nowledge and experience with General Ledger data and reconciliation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Signature Consultants is the parent company to Hunter Hollis and Madison Gunn.
Job Requirements:</t>
  </si>
  <si>
    <t>Req Id: 2702
Location: Charlotte, North Carolina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nowledge, which allows us to eep our promises and provide the value they deserve.
At Brighthouse Financial, we're fostering a culture where diverse bacgrounds and experiences are celebrated, and different ideas are heard and respected. We believe that by creating an inclusive worplace, we're better able to attract and retain our talent, provide valuable solutions that meet the needs of our advisors and their clients, and deliver on our mission of helping more people achieve financial security. We're se eing passionate, high-performing team member to join us. Sound lie you? Read on.
How This Role Contributes to Brighthouse Financial:
Brighthouse Financial's Chief Data Officer is establishing an Information Governance function to ensure the appropriate procedures are in place in support of the Corporate Policies defined by the Corporate Information Security Officer to ensure information assets are adequately protected. The Governance Business Information Analyst (BIA) is part of this function and reports into the Head of Data Strategy and Governance. The BIA wors with Business and IT Solution Leaders, Architects, Data Scientists, Business Analysts, and Engineers to drive the definition and implementation of data driven and analytical solutions, platforms, and services in alignment with Brighthouse Financials' Data &amp; Analytics strategy. The BIA is responsible to support data governance and data quality, for critical business data, business and process metadata, master data and reference data required to realize the value of data science and business intelligence solutions through operationalization.
In this role, the BIA will be called upon to perform: data profiling and assessment to interpret data; analyze results using statistical techniques to provide ongoing informational, descriptive, and diagnostic evaluations and data stories; identify, analyze, and interpret trends/patterns in complex data sets; and wor with management to prioritize business and information needs. As required, the BIA will be responsible for development of: business/data requirements; business definitions of data; data flows; data mappings and lineage based on "best practices"; specifications to model and implement data collection, optimization, solution delivery, data analytics and other strategies that optimize statistical efficiency and quality.
Location: Morristown, NJ OR Charlotte, NC
ey Responsibilities:
Ensure each data solution includes the definition, approval, and deployment of appropriate procedures for the protection of all required information assets.
Ensure the information assets being requested for each data solution are at the correct grain, has the required level of quality and business approved fidelity and is available for the required timeframes.
Ensure all new data sources introduced to BHF as part of data solutions capture all business, physical, and technical metadata and are added to the enterprise data catalog solution at both the source and attribute levels.
Provide analysis to inform the design and delivery of the data and analytics value-oriented outcomes, solutions, platforms, and to provide services to continuously assess and generate insights to continuously improve operations, processes, and solutions.
Enable and support the smooth transition of data and analytics solutions from inception through implementation and operationalization to ensure long term stability and reliability in alignment with the BHF best in cost approach.
Lead data analysis efforts, directing as necessary, other business and/or information analysts across one or more concurrent delivery efforts to understand and assess the availability, quality, and optimal alignment of data to meet business needs across operations and solutions.
Lead and perform hands-on data analyses, data profiling, and data assessment to develop data understanding, narratives, and data flows using methods and tools, to translate for data scientists, engineers, designers, and other product managers to shape and drive solution delivery.
Identify business critical data, ey measures and metrics to design instrumentation, reconciliation, validation, and acceptance criteria to inform the quality, fidelity and integrity of the data and solution.
Address and mitigate open security and ris items in conjunction with audit, compliance, and enterprise security.
Collaborate with solution owners, business, data scientists, engineers, and other product managers to determine if data identified to be valuable is "fit for use" and available for analysis, modeling, discovery and exploration, data quality governance and other analytics.
Wor with business, business analysts, and other BIAs to provide deep woring nowledge of data and business understanding to operationalize data governance, meta data management, reference data management, and data quality.
Collaborate with other areas that are sourcing data and consuming data to align expectations as part of developing requirements, creating and executing test plans and to effectively support production processing.
Complete special projects as assigned by manager and perform other duties as requested.
Coordinate with peers and senior leadership to identify and prioritize ey initiatives, systems level priorities, riss and issues.
Ensure the appropriate level of data accessibility is in place to support data solutions development
Essential Business Experience and Technical Sills:
Demonstrated woring experience as a data analyst or business data analyst, applied nowledge of statistics and experience using statistical pacages for analyzing datasets and strong analytical sills with the ability to collect, organize, analyze, and disseminate significant amounts of information with attention to detail and accuracy.
Strong woring nowledge, experience, or technical expertise with data design and modeling, database design development, data mining and segmentation techniques, reporting, databases, programming experience will be considered as a plus.
Woring nowledge of standard Information classifications such as PI, NPI, PII, PHI as well privacy regulations such as HIPPA, CCPA and GRPR
Proven trac record in data analysis or the development of data requirements, data flow analysis, and data specifications, as well as hands on experience with data profiling and assessment.
Broad understanding of data technologies and their applied usage including enterprise data platforms (SAP HANA/BDS, Hadoop, Azure SQL, Teradata, Netezza), No SQL (MongoDB, HBase), DBMS (SQL Server, MS SQSL DW (Synapse), Oracle), ETL (SAP DS, Informatica, Pentaho, Talend), Reporting (Business Objects, Tableau, MicroStrategy), Data Governance (Axon, Collibra), Data Catalog (Informatica EDC, IBM Infosphere Information Governance Catalog, Alation Data Catalog), Business Rules(Drools, IBM ODS), Data Quality(Informatica DQ, IBM QualityStage) and languages (Java, Python, Scala, C++).
Familiarity with a range of data management, Business Intelligence, and Data Science approaches and the latest, tools, approaches, techniques, and methodologies in data and analytics development management.
Deep understanding and appreciation for both business and technology components of information management in insurance and financial services industry.
Proven trac record in meeting aggressive deadlines in an environment with shifting priorities.
6+ years of experience - we ware looing for a Subject Matter Expert
Experience woring in an Insurance environment required
Travel:
Up to 10%
Number of Openings:
2
Nearest Major Maret: New Jersey
Job Segment: Database, ERP, Oracle, Business Intelligence, Data Warehouse, Technology
PI121218707</t>
  </si>
  <si>
    <t>Organization: Accenture Federal Services Location: Charlotte, NC 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breathrough outcomes for clients at defense, intelligence, public safety, civilian and military health organizations. We believe that great outcomes are everything. Its what drives us to turn bold ideas into breathrough solutions. By combining digital technologies with what wors across the worlds leading businesses, we use agile approaches to help clients solve their toughest problems fastthe first time. So, you can deliver what matters most. Count on us to help you embrace new ways of woring, building for change and put customers at the core. A wholly owned subsidiary of Accenture, we bring over 30 years of experience serving the federal government, including every cabinet-level department. Our 7,200 dedicated colleagues and change maers wor with our clients at the heart of the nations priorities in defense, intel, public safety, health and civilian to help you mae a difference for the people you employ, serve and protect. The Data Analyst will have a thorough understanding of the logical and physical data models behind both the operational and analytic data store. Read Less Qualifications Basic Qualifications: ‚Ä¢Bachelors Degree ‚Ä¢5 Years experience with ability to create reports using a variety of ETL tools and/or PLSQL or other BI tools.
‚Ä¢Able to clean data where necessary for accurate reporting and/or trending.
‚Ä¢5+ years expertise in one the following sectors: -Housing and mortgage finance -Mortgage lending -Mortgage servicing -Federal credit programs, baning, or - government benefit programs ‚Ä¢Must be a US Citizen Preferred Qualifications: ‚Ä¢Power BI experience strongly preferred An active security clearance or the ability to obtain one may be required for this role. Candidates who are currently employed by a client of Accenture or an affiliated Accenture business may not be eligible for consideration. Applicants for employment in the US must have wor authorization that does not now or in the future require sponsorship of a visa for employment authorization in the United States and with Accenture (i.e., H1-B visa, F-1 visa (OPT), TN visa or any other non-immigrant status). Accenture is a Federal Contractor and an EEO and Affirmative Action Employer of Females/Minorities/Veterans/Individuals with Disabilities. Equal Employment Opportunity.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t>
  </si>
  <si>
    <t>Description: The Data Analyst, Data Activation is responsible for the execution of the data activation capability within the enterprise data management organization (EDM). This role is responsible for data analysis, document processes, categorize, and rationalize the data sets that feed into the analytical and operational data pipelines. This role will partner with the business analytics and data science teams to understand their data needs and wor with external vendors and internal application teams to define all aspects of the data requirements including format, cadence, quality, granularity and classification amongst other attributes. This roll will also educate data sourcing partners on data management best practices and build a feedbac loop to manage data related issues.
Job Duties/Responsibilities:
Deliver the day to day activities and the broader goals of the Data Activation capability.
Develop Data Sourcing processes to consistently and sustainably acquire data sets into the Lowes data ecosystem. Data sources could be from internal applications, external vendors and varying other data providers and formats.
Develop data agreements with internal and external data sources in order to define the format, cadence, quality, SLAs, communication mechanisms and feedbac loop for each data set.
Assess the sustainability of data sources and provide a perspective on the long-term outcome and general ris. Drive data source improvements as needed to ensure long-term outcomes are achieved.
Develop and maintain a data catalog to register ey attributes about all data sources, enabling easy access and searchability for all relevant staeholders.
Understand the current data ecosystem and ensure data is rationalized, has a purpose and as necessary, integrated into production data pipelines or purged.
Wor with data governance team to develop data classification rules in terms of its sensitivity and its use cases.
Properly classify data sets as a part of the data activation process and ensure the appropriate mechanisms are in place to manage the data based on its classification.
Wor with ey staeholders to develop a roadmap of needed data sources and help define if, when, and how those data sources will be ingested into the data ecosystem.
Manage SLAs and contract related activities with internal and external data providers.
Support Vendor Management as needed to develop SLAs and agreements with commercial data providers.
Develop mechanisms to measure data spend and support data spend analysis across the enterprise.
Wor with the data and platform architecture teams to understand the broader data ecosystem and support the development of logical data models, aligning to the Data Activation roadmap.
Educate business partners and source systems on data management best practices and ensure data ingested into the data ecosystem will be timely, consistent, sustainable and scalable.
Minimum Experience:
Bachelors degree in Business Administration, Computer Science, Engineering, or related field
3 years of experience managing data, content, or business processes
3 years of wor experience requiring interaction with senior leadership
3 years of experience collaborating cross-functionally
Experience managing vendor/supplier relationships
Preferred Experience/Sills:
Masters degree in Computer Science, Engineering, or related field
3 years of retail business operations experience, collaborating in a diverse, cross-functional corporate environment
Core Competencies:
Focus on Customers
Deliver Results
Tae Action
Show Courage
Continue Learning
About Lowes:
Lowes Companies, Inc. (NYSE: LOW) is a FORTUNE¬Æ 50 home improvement company serving approximately 18 million customers a wee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silled trade experts. For more information, visit Lowes.com.
About Lowes in the Community:
As a FORTUNE¬Æ 50 home improvement company, Lowes is committed to creating safe, affordable housing and helping to develop the next generation of silled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</si>
  <si>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Responsible for identifying and designing automation opportunities.
Create effective and automated process to drive efficiency and consistency across all areas of big data and MongoDB
Wor closely with peers and leadership to develop automation framewor
Build various test cases using automation tools and efficiency in documenting them
Understanding of BIGDATA , MongoDB platforms and technologies
Deep understanding of QA principles , tools and reporting
Should be able to validate the data in the front end UI by comparing the data at bacend tables
Execute test cases as planned for the assigned modules using nowledge of test execution process for both functional and non- functional process
Should wor closely with multiple developers/teams and be able to handle multiple projects.
Use RDBMS/HIVE to execute test scripts , modify the scripts as required , identify , classify and raise defects using various defect tracing tools lie Jira , Client ALM etc.
Create test cases for complex modules based on the defined test strategy for assigned module
Learn and adapt other new technologies that will be used in the same ecosystem
Required Qualifications:
5+ years of experience in building complex SQL queries and woring on multiple platforms lie BIGDATA and MongoDB
Proficient with automation tools and framewor design.
Strong personal and organizational sills to execute project deliverables
Bacground in ETL and data warehousing
Mandatory BigData experience and preferably with MongoDB experience
Should be able to handle multiple projects.
Should have an exposure to baning domain
Should be able to validate the data across multiple platforms
Should have experience in creating a test strategy , test plan documents
Has wored with Agile methodologies such as Scrum, and has ability to write user stories using Agile tools or post-its and participate in agile ceremonies
Have a Bachelors in computer science , engineering or related technical discipline or equivalent combination of training and experience
Understanding of data flows , data architecture , ETL and processing of structured and unstructured data
Excellent written and verbal communication sills
Some of the Tools used as part of the current project: Hive, Unix, MongoDB, Jira , Confluence, Any testing framewor(Automation tool)</t>
  </si>
  <si>
    <t>PURPOSE OF ROLE:
The Product Data Quality Sr. Analyst leads efforts within the Enterprise Item Content Data Quality team, focused on identifying and driving improvements to product information used throughout Lowe's, including in our stores and on Lowes.com. This role will support the EIC roadmap and indirectly leads a team to establish/maintain tools used to improve content, data quality, and data integrity across the entire product assortment. This role proactively partners with ey organizational teams to empower product data as an asset for the enterprise by assessing product data, implementing data quality requirements, identifying gaps, and providing item-data quality assurance through measurements and metrics to drive internal and external accountability.
RESPONSIBILITY STATEMENTS
‚Ä¢ Partners with cross-functional teams to define business needs, develop requirements/project plans and provide implementation oversight of processes meets data quality standards during the item onboarding process
‚Ä¢ Responsible for initial and ongoing data quality measurement of all product data and content
‚Ä¢ Design and review product data assessments and audits to hold internal and external partners accountable for maintaining a quality item catalog
‚Ä¢ Responsible for defining and measuring Item Business Rules and Standards
‚Ä¢ Responsible for all metric, PI tracing, data quality lens development and reporting of product data quality
‚Ä¢ Drives continuous process improvement using automation tools and other process improvement techniques
‚Ä¢ Engage with technology, analytics and governance partners to drive reliable product data quality improvements
‚Ä¢ Leverages and wors closely with an offshore team to drive assessments and process improvement efforts
‚Ä¢ Serves as a subject matter expert for all internal or external initiatives regarding product data quality
REQUIRED EDUCATION/EXPERIENCE:
‚Ä¢ Bachelor's Degree with focus of study in Business Administration, Information Technology, or other related field
‚Ä¢ AND 4+ years' experience in product data/information management, content quality, and/or retail merchandising
‚Ä¢ OR 8+ years' experience in product data/information management, content quality, and/or retail merchandising
PREFERRED EDUCATION/EXPERIENCE:
‚Ä¢ PMP Certification
‚Ä¢ Green or Blac Belt Certification
About Lowes:
Lowes Companies, Inc. (NYSE: LOW) is a FORTUNE¬Æ 50 home improvement company serving approximately 18 million customers a wee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silled trade experts. For more information, visit Lowes.com.
About Lowes in the Community:
As a FORTUNE¬Æ 50 home improvement company, Lowes is committed to creating safe, affordable housing and helping to develop the next generation of silled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</si>
  <si>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 xml:space="preserve">57-104 </t>
  </si>
  <si>
    <t>Job Requisition ID #
20WD41504
Position Overview
We‚Äôre looing for a talented Data Visualization Analyst to join our Analytics team. This role will serve as a subject matter expert (SME) in Visualization and Business Intelligence development. Focus on this role will be on Data Visualization, Dashboarding &amp; Storytelling, including the development of visual representations of data combining industry-proven best practices with ingenuity to produce compelling data stories that will help our business mae rapid data-driven decisions. You will help to reveal a deeper understanding of our performance and opportunities across Autodes Construction Services (ACS) groups including Product, Sales, Mareting, and Customer Support.
You‚Äôll get to solve highly analytical problems that have a direct and considerable impact on Autodes Construction Services. You will develop an end-to-end understanding of Data &amp; Analytics, from ETL to Dashboarding to Predictive Modeling. Very few analyst roles have this amount of breadth. The role is highly cross-functional, which means you get to wor with Product, Sales, Customer Success, Mareting. You‚Äôll get a deep insight into all of our efforts as we see to shape the future of the construction industry. Your wor will help us design better products, improve user experience, and inform overall business strategy. We use modern data-stac that will allow you to move quicly and learn relevant industry technologies
Responsibilities
Create easy-to-consume dashboards of ey metrics; monitor and share insights at a frequent cadence
Visualize data to communicate the performance and impact of various product changes
Design, build and automate reports that provide actionable insight on ey metrics
Develop insightful and interactive business intelligence reports (PIs, operating metrics, business metrics, ad-hoc queries), dashboards, and scorecards in regular cadence
Collaborate with staeholders to ensure the creation and delivery of the new/enhanced reports/dashboards
Minimum Qualifications
Advanced data visualization sills, show the ability to tell stories and mae dashboards actionable
2+ years of relevant experience
Hands-on experience with a cloud-based data-warehousing system (Snowflae)
Strong SQL sills
Strong experience in major BI tools (ie, Looer, Tableau)
Great communication sills with analysts and non-analysts alie
Excellent written and verbal communication sills
Preferred Qualifications
BS/MS in Business, Economics, Engineering, Math, Statistics, or equivalent experience
Ability to problem-solve and understand ey drivers of the business
Experience in Python/R
Predictive modeling experience
About Autodes Construction Solutions
Autodes has fully reimagined the construction business for the digital age, enabling companies to address the most important challenges they face today while preparing for new ways of woring in the future. The Autodes Construction Solutions (ACS) portfolio connects the office, trailer and field so customers can move seamlessly through each phase of a building‚Äôs lifecycle - from design and preconstruction to construction, turnover and operations - with best-in-class solutions that include Assemble Systems, BIM 360, BuildingConnected and PlanGrid. General contractors, subcontractors, and owners around the world rely on ACS to win more wor, enhance collaboration, speed decision-maing, reduce ris, and improve overall project outcomes.
#ACSCareers
#LI-POST
At Autodes, we're building a diverse worplace and an inclusive culture to give more people the chance to imagine, design, and mae a better world. Autodes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 Please search for open jobs and apply internally (not on this external site). If you have any questions or require support, contact Autodes Careers.</t>
  </si>
  <si>
    <t>Autodes
4.0</t>
  </si>
  <si>
    <t>Digital Mareting &amp; ECommerce Data Analyst</t>
  </si>
  <si>
    <t>Digital Mareting &amp; eCommerce Data Analyst
IT BEGAN WITH A FLIP-FLOP. But not just any flip-flop. A sandal that revolutionized the industry, bringing biomechanical support to a quintessential summer staple. From these humble beginnings in Australia to the bustling San Francisco Bay Area, Vionic has grown from a fledgling business to a global footwear brand. We‚Äôre bringing together style and science and reimagining the loo of supportive footwear.
Vionic has been named a 2018 Gallup Great Worplace Award Winner, and is the only company recognized in the fashion and retail sector. Vionic is one of just 39 companies globally to receive the prestigious award, which celebrates companies that achieve exceptional performance by creating a culture of high-reaching employee engagement. Gallup has rated Vionic among the top 2% of all companies based on "Employee Engagement‚Äù exceeding the national average by 65 percentage points. We are also officially certified and recognized as a Marin/Bay Area/California Green Business.
In a Nutshell
The Digital Mareting &amp; Ecommerce Analyst will provide strategic and analytic support for the eCommerce and Digital Mareting teams. The eCommerce Data Analyst will implement and maintain the eCommerce Dashboard and build best in class digital mareting analytics. They will passionate about diving into Google Analytics to find new learnings and opportunities that will optimize the website and digital mareting performance. The ideal candidate has a demonstrated drive for woring with data to creatively and tenaciously solve complex problems.
What You‚Äôll Do:
You‚Äôll be the ‚Äúgo to‚Äù person for analysis and data for the Digital Mareting &amp; Ecommerce team.
You will set up custom reporting, funnels and analyze Google Analytics data to drive insightful learnings and testing opportunities to improve conversion rates and revenue.
You will use your nac for communicating complex data analysis into easy to understand bullets to explain the ‚Äústory‚Äù behind the numbers and share actionable recommendations
You will partner with mareting and operations managers to design promo testing with a close to evaluate incremental return and margin impacts.
Perform ad-hoc data analysis and create custom reports to service the needs of business partners and leadership teams.
Create internal dashboards that automate ey metrics and provide insights into performance within all aspects of eCommerce and digital mareting.
Manage voice of customer data to find new and better ways of collecting and communicating customer feedbac.
Evaluate audience segmentation, creative and other mareting-related A/B tests and provide recommendations related to experiment prioritization.
Develop models that drive metrics and Ecommerce business toward improved operations and profitability ‚Äì i.e. demand forecasting.
What You‚Äôll Bring to the Team:
Bachelor‚Äôs degree from four-year college or university in a relevant subject (Math, Finance, Economics, Digital/mareting Analytics or related field);
Minimum of 1-3 years of full-time wor experience in a highly analytical capacity, preferably an eCommerce environment.
2-3 years‚Äô experience Advanced Google Analytics, certification highly preferred.
Heavy experience with e-Commerce platforms such as Magento or similar highly preferred
Can communicate complex data analysis in easy to understand bullets.
Experience with digital media management such as AdWords, Faceboo ads manager, Criteo, Pinterest, and the lie.
Experience with product purchasing analysis and audience segmentation.
Self-starter with problem-solving sills.
Experience with Microsoft Office Suite, with particularly advanced Excel sills (vlooups and pivot tables, other advanced formulas are a must.)
Experience in the development of Ecom dashboards to weely channel performance.
How We Tae Care of our People:
We offer a fun and dynamic worplace with a robust benefits pacage. Once you become a regular, full-time employee you will have access to medical, dental, vision, 401 retirement plan with employer match, Long Term Disability, Life, and a generous amount of PTO. Fresh organic fruit and juices, wellness challenges, and celebrations abound, including Australia Day! You receive free shoes each season, and receive a seriously deep discount on our products because you will want more!</t>
  </si>
  <si>
    <t>About us
Life360 brings families closer with smart tools designed to protect and connect the people who matter most.
nown for first-to-maret solutions for modern family challenges, Life360 recently reached #1 in Apple's US App Store's list of free social networing apps. Nearly 1 in 10 US families with ids use Life360 an average of 12 times a day, and global membership is growing exponentially, with over 28 million active users in over 140 countries as of March 31, 2020 maing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"now Our Users" is a Life360 core value and we're looing for analytics professionals who are passionate about leveraging user data to create value for Life360 families.
You'll be woring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maing an impact and woring on products that help millions of families around the world, then this is the right place for you.
Responsibilities:
Analytics team members wor closely with specific strategic teams but also have opportunities to wor on company-wide initiatives. This person is expected to focus on that particular area but also generalize their sills towards other parts of the business with a variety of projects.
In this role, we are looing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tased with finding data insights that deliver business value.
These are some typical responsibilities:
Leverage data to understand the Life360 family and their product usage, developing insights that apply to product, mareting, and business strategy.
Partner with executives, product managers, engineers, mareters, designers to translate data insights into smarter decisions and applications.
Establish and manage PIs that measure the health of the business, product performance, and customer experience quality.
Build dashboards and reporting processes to monitor business and product trends.
Develop framewors,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looing for candidates with a diverse bacground that will compliment the sills and bacgrounds of the current team. If you don't fit all the criteria below please apply anyway as this list is more of a preference rather than a rule. Our priority is for a well rounded team that delivers results.
We are looing for candidates who have had previous experience on analytics teams and are willing to help coach and mentor colleagues on best data practices.
5+ years is preferred.
Degree in a quantitative field lie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lie analysis and visualization libraries in Python or R.
Strong verbal/written communication sills and the ability to collaborate with cross-functional partners to build the business.
Proficiency in building data visualizations and interactive dashboards with tools lie Tableau.
Experience designing and evaluating experiments to draw inferential recommendations.
Curiosity to learn about new topics and uncover hidden insights.
Pers
Fridays are Wor From Home days at Life360
Competitive pay and benefits
Free snacs, drins (three ways to brew your favorite cup of coffee), and food in the office
Catered lunches throughout the wee
Health, dental and vision insurance plans
401 plan
200/month Quality of Life per
A great office with plenty of light in the heart of the SOMA district in beautiful San Francisco
Whatever maes you stronger maes us stronger. We buy you the things you need to improve yourself and get your job done.
This position is located in San Francisco, CA. It is not a remote role.</t>
  </si>
  <si>
    <t>WHO WE ARE
NCSOFT is a premiere digital entertainment company and global publisher with worldwide locations and more than 4,000 employees focused on bringing extraordinary games to life for millions of fans around the world. Established in 1997 and headquartered in Seoul, South orea, we quicly became a ey leader in online games. Best nown for critically acclaimed franchises including Lineage, Aion, Guild Wars, and Blade &amp; Soul, NCSOFT is also one of the world's top mobile developers with Lineage 2M occupying the #1 grossing revenue slot on Google Play. Our core goal is maing people in this world happier by delivering games that entertain a globally connected audience has remained the same. Our culture is innovative, creative, collaborative and impactful, and we are passionate about creating the best gaming experiences for our players.
WHY JOIN THE ANALYTICS TEAM?
You have a burning curiosity. Being a successful data analyst or data scientist is all about having a question and going digging for the answer. A good analyst has an innate need to explore and understand the world around them.
You're fascinated by all the different ways people play games. Millions of people play our games in all sorts of different ways, and they all need to be able to have fun. Our job is understanding all those different playstyles so we can mae the game wor for everyone.
You want to be our players' champion. Once we understand what's going on in the data, the next step is using that nowledge to mae the game better for our players. We want analysts who can be passionate advocates for the data and the player experience it represents.
WHAT YOU'LL DO
As a Data Analyst you will wor across multiple released and unreleased titles collecting data, generating reports, and analyzing player behavior.
Analyze game systems, economies, and player behavior to drive game development and business practices that maximize player enjoyment and profitability
Understand, analyze, and predict trends in player data.
Collect and help to elaborate on data reporting requirements, primarily from game design, customer service, and business departments.
Generate reports from accumulated data using SQL, Excel, R, Python and Tableau, as well as defining automated procedures related to data collection.
Communicate findings, actionable recommendations, and data limitations to staeholders to facilitate data-driven decisions.
Formulate process improvement suggestions through ad hoc analyses and data mining.
Tae ownership of data integrity to ensure that the data are correctly supporting the analyses and recommendations being proposed.
Develop new insights and analyses that inform decisions and help us continue to improve gameplay
Analyze game-specific data and pro-actively mae recommendations to Product Managers, Game Producers, Game Designers and UX Designers
Devise and run game-specific A/B tests to directly and indirectly drive PI improvements
Wor collaboratively with the Business Intelligence team to share best practices, problem solve and deliver large projects on time.
WHAT YOU'LL NEED TO BE SUCCESSFUL
Bachelor's degree in Computer Science, Statistics, Mathematics, Economics or related field, or equivalent experience with data analytics
Experience using SQL to query for and to aggregate data
Understanding of game design and in-game economies
Strong communications sills and ability to wor on a team
Ability to change directions quicly based on business, project, and team needs
Ability to effectively communicate complex findings and ideas simply
Drive quality improvements of team's code through reviews and feedbac
Experience using descriptive and inferential statistics to analyze and present findings
Experience using visualization techniques for presenting data and analysis
Experience woring with business teams to identify and define problems
PLUSES
Previous mobile game analytics experience
Experience with big data software lie Hadoop
Experience with other Business Intelligence bacend and analytics applications
This is a full time, on-site position at our studio in San Mateo, CA. A casual, friendly wor environment, comprehensive benefits pacage, a competitive salary, and more are all part of what maes NCSOFT West a great place to wor.</t>
  </si>
  <si>
    <t>Job Requisition ID #
20WD41258
Job Title
Senior Data Analyst
Job Description
Position Overview
Autodes is seeing an experienced data analyst to join the Data Science team in our Data Platform and Insights group. The Data Platform and Insights group is chartered with building innovative data products and analytics solutions for Autodes‚Äôs strategy, mareting, sales and customer support teams.Data Analysts will play a critical role in discovering and communicating data-driven insights to inspire product improvements.
Responsibilities
Leverage Data Mining techniques to find ey business insights
Partner with Data Scientists to improve Data Science models
Collaborate with Product Managers to explore new product ideas or enhancements
Build reporting to measure progress in ey initiatives
Become an expert in Autodes data
Wor as an individual contributor with opportunities for management as we grow the team
Minimum Qualifications
2+ years in an Analyst role
Strong SQL coding sills and comfortable using it everyday
Experience woring in Python or R
Experience building Data Visualizations via Python/R or a Business Intelligence toolPreferred
Preferred Qualifications
Familiarity with Data Science concepts
Experience woring in Git
Experience using big data platforms (Hadoop, Spar, Hive)
A/B Testing ExperienceIdeal Candidate
Are interested in learning about Data Science
Have a strong attention to detail and care deeply about data quality
Proactively reach out to staeholders to understand data better
Enjoy collaborating with team members to drive impact
Are a strong communicator; you can adjust communication for technical staeholders and non-technical staeholders
About Autodes Construction Solutions
Autodes has fully reimagined the construction business for the digital age, enabling companies to address the most important challenges they face today while preparing for new ways of woring in the future. The Autodes Construction Solutions (ACS) portfolio connects the office, trailer and field so customers can move seamlessly through each phase of a building‚Äôs lifecycle ‚Äî from design and preconstruction to construction, turnover and operations ‚Äî with best-in-class solutions that include Assemble Systems, BIM 360, BuildingConnected and PlanGrid. General contractors, subcontractors, and owners around the world rely on ACS to win more wor, enhance collaboration, speed decision-maing, reduce ris, and improve overall project outcomes.
#ACSCareers
At Autodes, we're building a diverse worplace and an inclusive culture to give more people the chance to imagine, design, and mae a better world. Autodes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 Please search for open jobs and apply internally (not on this external site). If you have any questions or require support, contact Autodes Careers.</t>
  </si>
  <si>
    <t>Software powers the world, and LaunchDarly empowers all teams to deliver and control the best software. We serve hundreds of billions of feature flags daily, to help teams ship better software, faster and eliminate ris for companies big and small.
We're based in downtown Oaland and growing quicly. You'll help us tacle some of the most challenging engineering problems around, lie how can we deliver feature flags to hundreds of millions of users in milliseconds without breaing the ban.
About the role:
We are looing for an experienced Data Analyst to join our team at LaunchDarly. We are growing rapidly, and need reliable and efficient answers for questions that are ey to our future. You'll help develop the data, process and insights to power our next stage of growth.
We are searching for a talented Analyst to help us understand business critical data and leverage it across the entire organization. If you are data curious, excited about digging deeply into business data, and motivated by having an impact on the whole company, we want to hear from you.
Responsibilities:
Help create a data practice for the entire company.
Help ensure a data pipeline that is trustworthy and reliable.
Wor with staeholders around the business to understand their needs.
Help staeholders as good questions and get valuable insights.
Help answer the business' most pressing questions in repeatable, reliable ways.
Build tools and teach people how to find answers to their own questions
Qualifications:
2 or more years of experience in a hands-on Data Analytics role
Experience conducting data intensive analysis.
A visceral need to dive into data inconsistencies to pinpoint issues.
Product- and maret-awareness to jump in and quicly understand LaunchDarly's position and goals.
Expertise in SQL and proficiency in another data programming language (Python, R, etc.).
You may also now (bonus sills):
Experience in both enterprise and consumer environments.
LaunchDarly is a Feature Management Platform that serves hundreds of billions of feature flags daily to help software teams build better software, faster. Feature flagging is an industry standard methodology of wrapping a new or risy section of code or infrastructure change with a flag. Each flag can easily be turned off independent of code deployment (aa "dar launching"). LaunchDarly has SDs for all major web and mobile platforms. We are building a diverse team so that we can offer robust products and services. Our team culture is dynamic, friendly, and supportive. Our headquarters are in Oaland.
At LaunchDarly, we believe in the power of teams. We're building a team that is humble, open, collaborative, respectful and ind. We are an equal opportunity employer and value diversity at our company. We do not discriminate on the basis of race, religion, color, national origin, gender, gender identity, sexual orientation, age, marital status, veteran status, or disability status.
LaunchDarly offers:
Full Medical, Dental &amp; Vision insurance
Unlimited vacation
Flexible schedule &amp; wor environment
Conference &amp; meetups as an opportunity for everyone
A yearly education stipend for conferences and classes on your own
A budget to personalize your wor station</t>
  </si>
  <si>
    <t>LaunchDarly
5.0</t>
  </si>
  <si>
    <t>Essential duties and Responsibilities:
Wor with staeholders in Growth, Mareting and Product to understand data and mae decisions
Develop standardized dashboards and ad hoc reports to inform decision maing
Validate data and ensure that we mae accurate decisions
Design ETLs and data warehouse for efficiency and reusability
Oversees the design and structure of all intermediate computations
Develops and oversees standard methods for combining multiple data streams, even when the data is incomplete or two streams conflict with each other
Peer reviewing the designs and wor of other analysts
Mentoring junior analysts
Creating a culture of best practices and quality
Required or Preferred Experience/Education:
Masters in Statistics, Math, Computer Science or other quantitative field (or equivalent experience)
Comfortable with experimental design
nowledge of statistics
SQL sills
Extremely attentive to detail, data accuracy, and quality of output
Pythons Sill
Experience with a columnar DB, Redshift preferred
Experience with MySQL
Machine learning sills a plus
5+ years of experience
About Edmodo
Our mission is to connect all learners to the people and resources needed to achieve their full potential. We are the world's leading global education networ that provides communication, collaboration, and coaching tools for all members of the school community. We were founded in 2008 and currently have over 90 million members across 350,000+ schools in 150 countries.
So join the team that is changing how teachers and students learn - change lives, build your career and rac up the arma.
Edmodo is an equal opportunity employer and welcomes applications from all qualified individuals regardless of race, sex, disability, religion/belief, sexual orientation or age
Please note: Though submitting a resume to Edmodo implies that you are interested in a position(s), it does not imply that you are an applicant. You are not considered an applicant until you have been contacted directly by a Human Resources representative requesting that you begin the designated application process, which may involve phone and/or in-person interview(s), job-related testing, and bacground checing.
Edmodo does not accept unsolicited resumes from external recruiters or employment agencies. In the absence of a signed Recruitment Services Agreement, Edmodo will not consider or agree to payment of any recruiter or agency fee. In the event a recruiter or agency submits a resume or candidate without a previously signed agreement, Edmodo explicitly reserves the right to pursue and hire those candidate(s) without any financial obligation to the recruiter or agency.</t>
  </si>
  <si>
    <t>Doximity is transforming the healthcare industry. Our mission is to help doctors be more productive, informed, and connected. As a Data Analyst, you'll wor within cross-functional delivery teams alongside other analysts, engineers, and product managers in discovering data insights to help improve healthcare.
Our team brings a diverse set of technical and cultural bacgrounds and we lie to thin pragmatically in choosing the tools most appropriate for the job at hand.
About Us
Here are some of the ways we bring value to doctors
Our data stac run on Python, Snowflae, Spar, and Airflow
Our web applications are built primarily using Ruby, Rails, JavaScript (Vue.js), and a bit of Golang
We have over 350 private repositories in Github containing our applications, fors of gems, our own internal gems, and open-source projects
We have wored as a distributed team for a long time; we're currently about 65% distributed
Find out more information on the Doximity engineering blog
Our company core values
Our recruiting process
Our product development cycle
Our on-boarding &amp; mentorship process
Here's How You Will Mae an Impact
Collaborate with a team of product managers, analysts and other developers to define and complete data projects from data ingestion, to analysis to recommendations.
Show off your engineering sills by creating data products from scratch and automating code so they can be re-used continually.
Leverage Doximity's extensive datasets to identify and classify behavioral patterns of medical professionals on our platform.
Play a ey role in creating both product and client-facing analytics.
Grow into a presentation/communication-focused role or dive deeper into more-involved technical challenges - the choice is yours.
About you
B.S. or M.S. in quantitative field with 2-4 years of experience.
Woring nowledge of statistics and visualization.
Expert SQL sills with proven ability to create and to evaluate complex SQL statements involving numerous tables and complex relationships.
Fluent in Python and experience using common modules (numpy, pandas, statsmodels, matplotlib) for EDA.
Excellent communication sills to explain your results and solutions to the staeholders in a clear and compelling way.
Understanding of Object Oriented principles and testing as it relates to Data and Python.
Comfortable with UNIX command line interface and standard programming tools (vim/emacs, git, etc.)
Excellent problem solving sills and a strong attention to detail.
Ability to manage time well and prioritize incoming tass from different staeholders.
Fast learner; curiosity about and passion for data.
Preferred Qualifications:
Experience with Amazon Web Services products (EC2, S3, Snowflae).
Prior exposure to worflow management tools (Airflow).
Prior exposure to machine learning techniques (regressors, classifiers, etc).
Experience leveraging Apache Spar to perform analyses or process data.
Benefits
Doximity has industry leading benefits. For an updated list, see our career page
More info on Doximity
We're thrilled to be named the Fastest Growing Company in the Bay Area, and one of Fast Company's Most Innovative Companies. Joining Doximity means being part of an incredibly talented and humble team. We wor on amazing products that over 70% of US doctors (and over one million healthcare professionals) use to mae their busy lives a little easier. We're driven by the goal of improving inefficiencies in our 3.5 trillion U.S. healthcare system and love creating technology that has a real, meaningful impact on people's lives. To learn more about our team, culture, and users, chec out our careers page, company blog, and engineering blog. We're growing steadily, and there's plenty of opportunity for you to mae an impact.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</si>
  <si>
    <t>LinedIn</t>
  </si>
  <si>
    <t>Sr. Data Analyst (Mareting Department)</t>
  </si>
  <si>
    <t>Sr. Mareting Data Analyst
WHO WE ARE:
Freedom Financial Networ is a family of companies that taes a people-first approach to financial services, using technology to empower consumers to overcome debt and create a brighter financial future. The company was founded in 2002 by Brad Stroh and Andrew Housser on the belief that by staying committed to helping people, you can ensure better financial outcomes for both the customer and the business. This Heart +  philosophy still guides the vision of our growing company, which has helped millions of people find solutions for their financial needs.
What began with 2 people in a spare bedroom has now rapidly expanded to a vibrant business that employs over 2500 employees (nown internally as The Freedom Family) in two locations: San Mateo, CA and Tempe, AZ. When you visit either of our offices, you‚Äôll understand why our employees have voted us the Best Place to Wor for the last several years. It‚Äôs a place where the Heart +  philosophy continues to thrive, where we believe that success is only achieved by doing what‚Äôs right for our customers, our employees, and our communities.
In order to create brighter futures for our clients, employees, and businesses, Freedom Financial Networ holds itself to four core values that have grown out of our Heart +  philosophy: to care for everyone around us, act with integrity every time, collaborate with everybody we wor with, and get better at what we do every day.
THE OPPORTUNITY:
We are looing for a Sr. Data Analyst who will wor closely with our internal and external business partners in managing analytic-related process and execution for mareting. In this role, you will be involved in analyzing campaign results, validating assumptions and provide recommendation for future campaigns and product offerings. You will also collaborate with team members in assessing and developing new analytic opportunities within the broader realm of Mareting Analytics.
THE ROLE:
Closely wor with mareting business partners to understand direct mail mareting initiatives and ensure successful end-to-end execution of ongoing direct mail production
Perform data operations
Implement and execute scoring models
Perform data / model validation to ensure rigorous quality control and detect any potential issues in data
Response and loan funding forecasting
Support senior data scientists to analyze, tracing historical mareting results and be able to apply the nowledge to maing future decisions on forecasting, target population selection decisions
Ad-Hoc analysis to answer business questions and generate insights on direct mail mareting results.
Interact with multiple function teams across the mareting organization to implement solutions and improve processes
Identify areas of opportunities in mareting for improvement and automation
REQUIREMENTS/CHARACTERISTICS:
Experience in SQL, Python, R, Excel, and Tableau
Experience in data analytics and basic statistical modeling concepts such as multivariate regression, segmentation modeling, machine learning, data mining, simulation, optimization, forecasting.
An effective cross functional communicator in both written and verbal sills
Ability and willingness to learn in a fast-paced environment and adapt to the situation
6+ years of woring experience in qualitative analysis is required, ideally supporting a Mareting department
Bachelor‚Äôs degree with Mathematical or engineering bacground: Statistics, Data Mining, Operations Research, Econometrics, Finance, Engineering or similar
We will sponsor VISA for the right individual, we also employ citizens, green card holders, and OPT/CPT status applicants.
CULTURAL FIT (Our Core Values):
Care (for everyone): We show compassion and contribute to the well-being and growth of those around us. We only pursue products that improve the financial lives of our clients.
Act with Integrity (every time): We tae the right action even when it is hard and even when no one is watching. We treat our employees, clients, and communities the way they wish to be treated.
Get Better (every day): We innovate, iterate, and improve each day. We are creative, tae thoughtful riss, and ultimately learn and recover from failures.
COLLABORATE (with everybody): We strive to wor together toward a common purpose by proactively sharing information and inviting participation. We recognize the perspective of various groups and embrace healthy, constructive debate.
WHY JOIN THE FREEDOM FAMILY?
Fast, continued growth ‚Äì there‚Äôs a lot of opportunity for advancement
Voted a Best Place to Wor multiple times by our employees, most recently #1 in Phoenix for the 2ndyear in a row!
Benefits start within 30 days
401 with employer match
3 wees‚Äô paid vacation (increased with tenure)
9 paid holidays &amp; 5 sic days
Paid time off for volunteer wor and on your birthday
This is your opportunity to be part of a growing company where dedicated professionals strive to help customers and each other succeed every day. If that sounds exciting, we want to tal to you. Apply today!
Attention Agencies &amp; Search Firms: We do not accept unsolicited candidate resumes or profiles. Please do not reach out to anyone within Freedom Financial Networ (FFN) to maret your services or candidates. All inquiries should be directed to Talent Acquisition only. We reserve the right to hire any candidates sent unsolicited and will not pay any fees without a contract signed by FFN‚Äôs Talent Acquisition leader.</t>
  </si>
  <si>
    <t>Freedom Financial Networ
3.5</t>
  </si>
  <si>
    <t>Immediate need for immediate need for Data Analyst. We are looing for Data Analysts and Analytics Consultants at all stages in their career to wor for a Fortune 500 global Financial Institution.
Our client company has received multiple awards over the past few years, including Top 50 Companies for Diversity, Great Worplace Award, and Top Company for Veterans.They need analysts with extensive experience using Teradata SQL, SAS, Python, and Tableau. They need strong problem solvers, who are able to interpret data, and suggest appropriate action plans. Excellent communication sills, oral and written, are also required.
Our client is very interested in candidates with at least 2+ years directly applicable wor experience, or at least a Bachelors Degree in any of the following subjects:
‚Ä¢ Mathematics
‚Ä¢ Statistics
‚Ä¢ Engineering
‚Ä¢ Physics
‚Ä¢ Economics
‚Ä¢ Computer Science
Our client company is looing to hire very quicly. Be part of an innovative team and send your resume over today!</t>
  </si>
  <si>
    <t>PubNub powers apps that bring people together in realtime for remote wor, play, learning, and health. Thousands of companies use PubNub's Realtime Communication Platform and its APIs as the foundation for online chat, live events, geolocation, remote control, and live updates, at massive global scale. Since 2010, PubNub has invested in the tools and global infrastructure required to serve customers lie Atlassian, Hasbro, Peloton, and RingCentral, delivering SOC 2 Type 2 security and reliability while meeting regulatory needs lie HIPAA and GDPR. PubNub has raised over 70M from notable investors lie Sapphire, Scale, Relay, Cisco, Bosch, Ericsson, and HPE.
PubNub is proud to be an EEO employer.
About The Role
PubNub is looing for a senior analyst to join the Data and Analytics team. Your mission is to help the team mae informed decisions that help PubNub grow efficiently. As PubNub's first analyst, you'll get the opportunity to shape the future of PubNub's analytics, and have a lot of room for growth in your career. You'll bring clarity and structure to answer high impact questions for the business. You'll play a pivotal role leading measurement and insights, leveraging SQL query writing, data analysis, Google Analytics and data synthesis to better inform the team on how to drive results. You'll discover areas of opportunity that will drive the data and analytical roadmap.
Responsibilities
Collaborate closely with Sales, Mareting, Product and Engineering staeholders to define data requirements and ensure data integrity
Provide analytical and data solutions to Mareting, Sales, Support and Product
Design data pipeline wor and build dashboards to monitor experiments and ey business metrics
Measure the effectiveness (ROI) of mareting campaigns and channels
Partner with Demand Generation team to deliver continuous conversion improvement on paid and organic channels
Focus on data, experimentation, testing, and analytics to uncover ey business insights and opportunities
Present strategies, initiatives, and results to the broader cross-functional growth team
Requirements
Bachelor's degree required. 3-6 years professional experience in a highly analytical, data-intensive and strategic role
Must be advanced in SQL, Google Analytics, Excel and at least one data visualization tool (Mode / Tableau / Looer, etc.)
Demonstrated ability to leverage analytics and wor with complex datasets to understand performance, optimize campaigns, drive decision-maing, and measure outcomes
Able to clearly communicate ey insights in a concise manner and anticipate questions in advance
Positive, upbeat attitude
Relentless focus on improvement
Open to locations in Western, USA
Bonus Points
Bacground in B2B SaaS mareting
Experience with A/B Testing
Experience with data analysis pacages in R, Python, etc.
ETL pipeline development experience</t>
  </si>
  <si>
    <t>Apply by EmailDirect Application at udit.sharmasigmaway.org Data AnalystEngineer San Francisco, CA Contract Analyzing data and source systems, writing complex SQL queries, building data pipes (ETLELT) using Python Experienced woring with Cloud Data Warehouse platforms (AWS).</t>
  </si>
  <si>
    <t>Company Overview:
Founded in 2014, Giving Assistant is a fast growing, mission-driven, for-profit, Certified B Corporation. We envision a shopping economy where giving bac is easy, and every purchase maes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 Smart, Live Well
- Do More with Less
- Be a Team Player
- Uphold Integrity &amp; Transparency
- Inspire Giving
- Own the Experience
Opportunity:
Be part of a new wave of change taing place across industries. With Web 1.0, online replaced offline businesses. In Web 2.0, niche-focused players too on the e-commerce giants. Giving Assistant is part of the next wave, a socially responsible wave, we call it, ‚Äúconscious disruption."
Your role will be vital in uplifting our core products at Giving Assistant to better serve the needs of our three-sided maretplace. You will contribute toward growth and positively impact our consumers, nonprofits and brands. Your eye will always be on ey metrics.
Our business is growing rapidly and presents unique, evolving challenges. You should thrive in a fast-paced environment and find purpose in your wor from having a measurable positive impact on society.
Responsibilities:
Wor with staeholders throughout the organization to identify opportunities for leveraging company data to drive business solutionsRespond to requests for business data, reports, models or analysis.
Assess the effectiveness and accuracy of new data sources and data gathering techniques.
Develop custom data models and algorithms to apply to data sets.
Wor with the Director of Data to help grow and refine the data department into a highly functional group of data experts.
Develop processes and tools to monitor and analyze model performance and data accuracy.
Support the Company‚Äôs A/B testing framewor by testing model quality.
Requirements:
Minimum of 4 years of professional experience in business intelligence and data engineering outside of an academic environment.
3-5 years of daily application of advanced querying capabilities in both SQL and NoSQL database systems in a professional environment.
Solid experience creating reporting dashboards and analysing data using Looer, Amplitude, and/or Tableau
2-3 years of experience using R or Python to manipulate data and draw insights from large data sets.
Proven trac record of woring with staeholders in a professional environment to set expectations and wor collaboratively at multiple levels of the organization to get things done.
A solid understanding of data science and machine learning principles.
Excellent communication sills (verbal and written).
Preferred Qualifications:
B.S. or M.S. in Data Engineering, Computer Science, Mathematical Sciences, Statistics or related field of study
Experience woring in the e-commerce/affiliate industry
Experience woring with MySQL and MongoDB
Experience with Agile methodologies &amp; woring with JIRA
Compensation:
Giving Assistant has a competitive compensation plan that includes:
- A competitive annual salary that factors in location and experience
- Stoc options
- Medical, Dental, and Vision Insurance
- Unlimited Vacation
- Paid parental leave
- Stipend for continuing education
Pers:
- Have a measurable positive impact on society
- Wor with a team of passionate professionals (and a few dogs!) in a new, beautiful &amp; environmentally friendly syscraper
- Pre-tax commuter, dependant care, and health FSAs
- Employer-sponsored 401
- Cashbac donation matching
- Quarterly company retreats and volunteer activities
- Audible membership
- Option to wor from home Wednesdays and Fridays
- Weely company social
Giving Assistant believes an equitable and inclusive wor environment and a diverse, empowered team are 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
*Note: we are not able to sponsor H1-B visas for this role</t>
  </si>
  <si>
    <t>At nWay, we're passionate about games and we're always looing for talented individuals who share that same drive. Our studio is located in downtown San Francisco and we're conveniently located near BART and Muni.
Production
Data Analyst
San Francisco, CA
Job Description
The Data Analyst is responsible for providing insights on our players' behavior to both the game development and mareting teams. You will help define what business questions should be ased, build the right analysis with data tools lie SQL, and communicate results and recommendations to the team. More importantly, you will develop a deep understanding of our players and our games, our user funnels, and our PIs to order transform data sets into actionable insights that will improve our business. Your day-to-day responsibilities will stretch across data analysis, dashboard and report building, and metrics review. We're seeing an individual who has both the strategic business vision and the emotional intelligence to infuse and further a data-driven culture into nWay's decision maing process.
Responsibilities
Wor closely with product management, live ops, system design, user acquisition and other teams to deliver actionable insights into our games in order to improve our acquisition, retention and monetization
Create and update SQL queries and Tableau/Excel/Google Sheet dashboards
Design and implement analytics events and queries to evaluate and optimize features, events and offers
Design, implement, organize and analyze statistical tests (e.g., multivariate tests) to solve specific business problem
Identify and alert team of any problems, anomalies, trends, issues, and opportunities
Answer business questions and provide insights through exploratory data analyses and ad-hoc reporting
Manage data retention management processes, including defining and updating data retention policies and creating/updating tables to optimize data analysis worflow and cost
Qualifications
BS in Analytics, Business Intelligence, Finance, Statistics or Computer Science, or other analytical discipline
3+ years of experience as a data or financial Analyst applying statistical analysis to consumer behaviors (mobile apps, advertising, maret activities)
Experience using SQL, including complex queries from multiple data sources
Experience creating, operating and analyzing multiple simultaneous A/B tests
Experience in Python or another scripting language
Strong communication and presentation sills, including extensive use of chart and table tools
Experience with data and BI presentation tools, including Tableau, Excel, and pivot tables
Ability to act on changing priorities and juggle competing projects and deadlines
Understanding of free-to-play game mechanics a strong plus
Why You Want to Wor Here
At nWay, we're passionate about games and we're always looing for talented individuals who share that same drive. We're a small startup defined by a very collaborative, lean and laid bac culture where everyone just wants to get things done. Our office is located in the heart of San Francisco and we're conveniently located near BART, Muni and Caltrain. We also offer medical, dental, vision, long term disability, and life insurances, FSA/HSA and Commuter options, and a snac room!
Contact us at HR@nway.com
or
APPLY NOW</t>
  </si>
  <si>
    <t>OverviewAt Perficient you'll deliver mission-critical technology and business solutions to Fortune 500 companies and some of the most recognized brands on the planet. And you'll do it with cutting-edge technologies, thans to our close partnerships with the world's biggest vendors. Our networ of offices across North America, as well as locations in India and China, will give you the opportunity to spread your wings, too.We're proud to be publicly recognized as a "Top Worplace" year after year. This is due, in no small part, to our entrepreneurial attitude and collaborative spirit that sets us apart and eeps our colleagues impassioned, driven, and fulfilled.Perficient is on a mission to help the Healthcare industry tae advantage of modern data and analytics architectures, tools, and patterns to improve the quality and affordability of care. This is an excellent opportunity for the right individual to assist Perficient and its customers to grow the capabilities necessary to improve care through better use of data and information, and in the process tae their career to the next level.We are looing for a Healthcare Data Analyst with Healthcare Payer data experience to join our Healthcare Data &amp; Analytics Practice.Prefer the candidate to be based in the San Francisco Bay area but would consider someone remote in the Pacific or Mountain timezones as some travel will be required.Job Overview:The Healthcare Data Analyst will wpor as part of a technical project team to gather requirements, perform technical and data analysis, define data requirements, and create data models and logical mappings to enable new data pipelines to move, transform, cleanse and populate data into downstream data models and interfaces. You will collaborate with some of the best talent in the industry to create and implement innovative high quality solutions, all done while woring with Perficient and client team members.Responsibilities* Collaborate with Healthcare Provider business and data SMEs to profile source system data and perform logical mapping of source data into target data warehouse models, based on the existing business process and data/reporting requirements.* Establish, communicate and enforce best practices and standards* Mentor and provide oversight to less senior members of the teamQualifications* MUST HAVE A HEALTHCARE DATA ANALYST sill set* 8+ years of data analyst experience* Prior experience woring as a data analyst in a data warehouse, data lae, or operational data store environment; 3+ years experience.* 2+ years of recent experience woring with Healthcare Paye data, specifically with healthcare claims, membership, enrollment and clinical data is preferred* Experience performing data discovery, analysis and profiling* Experience creating logical source-to-target mappings which can be used by data integration engineers to develop batch and services based data pipelines to populate an enterprise data warehouse, data lae, or otherwise* Very strong sql query language sills.* Business and technical requirements elicitation, analysis and elaboration a plus.* Excellent verbal and written communication sills.* Strong consulting and customer relationship sillsPreferred Sills and Education:* Experience woring with sql interpreters: Toad, Embarcadero, or equivalent; must have very strong sql sills* Experience with data analysis &amp; profiling tools and patterns: IBM Information Analyzer, Informatica Data Analyzer, or equivalent* Database Management System exposure, ie DB2, Oracle, Netezza, Hadoop, or similar.* Bachelor of Science degree in Computer Science or related field.Perficient full-time employees receive complete and competitive benefits. We offer a collaborative wor environment, competitive compensation, generous wor/life opportunities and an outstanding benefits pacage that includes paid time off plus holidays. In addition, all colleagues are eligible for a number of rewards and recognition programs including billable bonus opportunities. Encouraging a healthy wor/life balance and providing our colleagues great benefits are just part of what maes Perficient a great place to wor.More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 enables clients to improve productivity and competitiveness; grow and strengthen relationships with customers, suppliers and partners; and reduce costs. Perficient's professionals serve clients from a networ of offices across North America and offshore locations in India and China. Traded on the Nasdaq Global Select Maret, Perficient is a member of the Russell 2000 index and the S&amp;P SmallCap 600 index.Perficient is an award-winning Premier Level IBM Business Partner, a Microsoft National Service Provider and Gold Certified Partner, an Oracle Platinum Partner, an Adobe Business Solution Partner, and a Salesforce Platinum Consulting Partner.Perficient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time.#LI-DC1</t>
  </si>
  <si>
    <t>This role can be based out of Mountain View, CA or San Francisco, CA
Who is Mindstrong?
Mindstrong is a research-driven, consumer-focused mental healthcare company woring to unloc a new virtual care model for delivering healthcare to people living with a serious mental illness (SMI) through innovations in measurement science, and care delivery. Our services are offered to people with an SMI through active partnerships with several nationwide health insurance payers.
As a Series C company, we have a blend of science, technology, and healthcare talent to help us unloc this paradigm-shifting approach, including the lies of National Institute for Mental Health, Stanford Center for Neurobiological Imaging, Uber, Faceboo, Google, Apple, Oscar Health, and CMS.
We'd love to tal more!
What is the Data Analyst role?
We are looing for a mission-driven and passionate Data Analyst to be a champion for data across all teams within Mindstrong. You'll move the business forward by woring across all parts of the business--including Operations, Product, Tech, and Finance--to mae data available and transparent so teams can mae data-driven decisions.
In addition to your technical sills of mining, cleaning, and interpreting data, you'll use creative problem solving to find the most effective solutions to analytical problems. You'll build relationships with staeholders across the company and help infuse each team with the data they need to meet and exceed their objectives.
What you'll do:
Inspire and influence a data-driven culture by partnering and collaborating with staeholders across teams
Provide analytical support and leverage analytical framewors to find standard and innovative solutions to problems
Interpret data within the context of business goals and objectives, identify trends, and explore data through a variety of segments and cohorts
Standardize, trac, and report ey metrics to staeholders and leaders
Build and maintain clear, concise, and accurate dashboards, standardize data communication processes, and create external reports to support contractual commitments
Surface actionable insights and business recommendations, and craft data stories to cater your messages for different audiences
Improve and automate data tass, and continuously refresh existing data extraction, aggregation, and analytical processes
Who you are:
Technical problem solver: You understand the technical nuts and bolts enough to pull, clean, and analyze data with a bias toward action
Curious and creative problem solver: You're excited to not only understand they "what", but also deeply understand the "why" so we find out how to improve business outcomes
Collaborative team player: You don't always have the answers, but you now how to wor with others and leverage analytical framewors to find them together
Your bacground and sills:
Advanced analytical sills using complex data sets
Experience with relational databases and SQL, combining data from multiple data sources
Strong business acumen and a bias toward action
Experience designing and improving business and data processes
Excellent verbal and written communications sills
Experience woring cross-functionally
Experience leading data projects from inception through execution
Experience prioritizing and executing on multiple tass simultaneously
Experience woring in a fast-paced and dynamic environment with a constantly changing worload comprising short-term, long-term, and ad hoc projects
Bachelor's degree in Mathematics, Actuarial Science, Computer Science, Statistics, or a related field OR equivalent experience
4+ years of experience in data/business analysis, data science, engineering, or related reporting/analytics
Healthcare or government health program (e.g., Medicare/Medicaid) experience
Preferred qualifications including advanced programming languages (e.g., Python / R), data visualization tools (e.g., Mode, Tableau), and experience with big data or a high-growth company
Competitive Benefits:
Medical, Dental, and Vision coverage
401
10 paid holidays
Unlimited PTO
Fully stoced itchen and catered lunches
Casual dress code
Telecommuting benefits
Join us in our journey to transform the future of brain health!
Mindstrong is proud to be an Equal Employment Opportunity employer that celebrates diversity. We are committed to providing equal employment opportunities to all employees and applicants. All individuals seeing employment at Mindstrong are considered without regard to race, color, religion, national origin, age, sex, marital status, ancestry, physical or mental disability, veteran status, gender identity, sexual orientation, or any other characteristic protected by federal, state, or local laws. This policy applies to all terms and conditions of employment. Mindstrong also strives for a safe and robust worplace and prohibits harassment of any ind. If you have a disability or special need that requires accommodation for interviewing, please let us now by emailing contact-recruiting@mindstronghealth.com</t>
  </si>
  <si>
    <t>Since 2005, BOLD has established itself as a job seeer's ally. Unlie our competitors that specialize in posting jobs for employers, BOLD's focus steadfastly remains on the job seeer. Our top-rated tools offer job seeers of every wal of life the help they need to get the jobs they want.A profitable, mature startup, BOLD wals with the job seeer through every phase of the job search process. Our award-winning resume and cover letter builders have helped millions of job seeers in more than 180 countries create the application materials they need to succeed.BOLD's brands have a presence across the globe and BOLD is continuing to build its international offerings and serve millions of job seeers.Department SummaryThis role is on our Analytics team. This team partners with Product, Mareting, and Finance to produce world-class analysis and provide recommendations that improve our products and increase customer engagement.Position SummaryBOLD is looing for an enthusiastic PRODUCT DATA ANALYST to join our team. You will provide critical insights to business partners and strategic support to the executive team. You will also have your fingers on the pulse of the business and develop metrics and reporting to eep the organization informed. Through your high-quality analysis and attention to detail, you will be the go-to person for product performance and insights. The ideal candidate is highly motivated and will use their technical sills and business acumen to quicly mae an impact!Position Responsibilities* Conduct in-depth analysis to uncover opportunities for improving our products.* Wor closely with business partners to extract meaningful insights using a variety of data sources: relational databases, front-end analytics tools, clicstream data, etc.* Present insights and recommendations to executive leadership using high quality visualizations and concise messaging.* Design and analyze A/B tests to drive PI improvements.* Build models to predict customer behavior and better understand the drivers of customer engagement and retention.* Develop dashboards to inform business decisions with an emphasis on automation and scalability.* Collaborate with Engineering to advance data infrastructure and governance.Required Qualifications* Minimum 2 years as an individual contributor performing quantitative analysis, preferably for an internet or technology company.* Bachelors or Master's degree in Math, Engineering, Statistics or other quantitative field, with a trac record of academic excellence.* Self-starter with a desire to learn and the ability to rapidly understand the business and its drivers.* Ability to handle multiple projects and meet deadlines in a fast-paced environment.* Ability to write complex SQL queries to extract data from a variety of internal sources.* Solid understanding of Statistics with ability to explain statistical concepts to non-technical audiences.* Proficiency with BI tools such as Tableau, Looer, or equivalent.Desired Qualifications* nowledge of programming languages such as Python/R preferred.* Experience with Google Analytics, MixPanel or other front-end analytical platforms a plus.ABOUT BOLD* BOLD is a fast-paced, innovative company full of smart, committed people who are passionate about our products and love helping people find the career of their dreams. We balance wor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</si>
  <si>
    <t>Position: Data Analyst
Contract: 2-3 wees
Start Date: Next wee 6/15 or 6/16
Location: 100% remote
Must Have Sills...
UA experience
2-3 years of experience
Mareting bacground/exp woring with mareting teams
Tableau and SQL experience, biggest tools they use
Data Analytics exp
Nice to Have Sills...
Bacground from Mobile UA and gaming companies lie Zynga, EA, Etc.
Day-to-Day:
Will need to sign NDA
Need someone who will be able to ramp up quicly
Using the campaigns and bac end data, looing to improve retention, daily active users, looing at INT and what maes sense and turning that into dashboards lie Tableau
Interact with our studio data analytics team and Andy's (VP) team on relevant projects
Core focus will be running analysis on paid mareting campaign performance, creating reports and dashboards using SQL, Tableau, etc.
Potential projects could include but not limited to, cohort analysis, segment creations, data QA.
Should be comfortable digging into databases and see where relevant data is housed
Google, FB, retention data, event confusion, investments and campaigns
Bring ideas to the table for more effectiveness and woring with mareting data</t>
  </si>
  <si>
    <t>About Spin
Spin operates electric scooters in cities and campuses nationwide, bringing sustainable last-mile mobility solutions to diverse communities. Recognized for its consistent cooperation and collaboration with cities, Spin partners closely with transportation planners, elected officials, community groups, and university administrators to bring stationless mobility options to streets in a responsible and carefully orchestrated manner.
Based in San Francisco, Spin is a diverse team of engineers, designers, urban planners, policymaers, lawyers and operators with experience from Y Combinator, Lyft, Uber, local and federal government, and the transportation advocacy world. Spin was nown for launching the first stationless mobility program in Seattle, and has since expanded to become the exclusive electric scooter partner in mid-sized cities lie Coral Gables, Florida and Lexington, entucy, and one of a few permitted scooter operators in large cities lie Denver, Detroit, and Washington, D.C. The team embeds in cities and neighborhoods to understand their specific transportation needs, and hires locally from the community.
Spin is expanding quicly and looing for top-tier talent to help us bring affordable and accessible transportation options to cities and define what future safe streets will loo lie.
About the Role:
We are looing for data analysts to wor across the organization to generate the data and analysis required to answer some of our toughest questions to help us innovate and grow. You will be solving business problems, identifying data quality issues and performing statistical analysis. You will be woring closely with the engineering team to gather new data.
Responsibilities
Set business metrics that measure the health of our business and product
Collaborate with product, engineering, finance, business and operations teams to translate business insights into decisions and actions
Find opportunities for growth and efficiency
Design and analyze experiments
Develop dashboards and framewors to monitor business and product performance
Qualifications
Degree in a quantitative field lie statistics, economics, engineering, or applied math preferred
Minimum of 3 years of relevant experience in data science or analytics role
Proficient in SQL
Experience in R or Python and data science and visualization libraries
Strong oral and written communication sills, and ability to collaborate with cross-functional partners to build the business
Benefits &amp; Pers
Opportunity to join a fast-growing startup and help shape and establish the company's industry leadership
Competitive health benefits
Daily catered lunch in our SF office
Unlimited PTO for salaried roles
Commuter stipend plus pre-tax benefits
Monthly cell phone bill stipend
Wellness per for salaried roles
Spin is an equal opportunity employer and will not discriminate against any employee or applicant for employment in an unlawful matter. We celebrate diversity and are committed to creating an inclusive environment for all individuals. Spin treats all employees and job applicants on the basis of merit, qualifications, and competence without regard to any qualified individuals' sex, race, color, religion, national origin, ancestry, gender (including pregnancy, breastfeeding, or related medical condition), sexual orientation, gender identity, gender expression, age, physical or mental disability, medical condition, genetic characteristic or information, marital status, military and veteran status, or any other characteristic protected by state or federal law. Spin also considers qualified applicants with criminal histories, consistent with applicable local, state, and federal law.
Spin is committed to providing reasonable accommodations for qualified individuals with disabilities in its job application procedures. If you need assistance or an accommodation due to a disability, you may contact us at job_accommodations@spin.pm.</t>
  </si>
  <si>
    <t>Elevate Labs is on a mission to improve people's minds.
The ability to write well and spea eloquently deeply affects your trajectory in life, regardless of profession. Unfortunately, many people leave high school and even college extremely unprepared in these areas. We developed our flagship mobile app, Elevate, to help bridge this gap, through 35 games (and more on the way) that teach concrete cognitive sills. Elevate has over 30 million downloads and has received numerous accolades, including Apple‚Äôs App of the Year award.
The Elevate app was just the beginning. We‚Äôve recently launched Balance, a personalized meditation app, that helps people with their stress, sleep, focus, and much more. It‚Äôs a truly customized experience that maes meditation more accessible to millions of people.
Join us in creating the future of products that help people live healthy, joyful, and productive lives.
About the Elevate Data Team
We are an iterative, data-driven team with an emphasis on impact. We are also lean and highly technical; always learning interesting new ways to automate our efforts so we don‚Äôt have to do the same wor repeatedly or tae on unnecessary overhead. We are responsible for all analysis, reporting, data quality, A/B test analysis, and our Looer level Persistent Derived Tables and logic. We are called on to do a number of predictive analyses and support other teams in their usage of self-service tools.
About the Role
We are looing for a temporary, all-remote, part-time contractor to join our Data Team as an analyst (20-28 hr/wee). There is potential for the role to convert to a full time position in the future.
About You
Inquisitive, curious, and scrappy. Willing to dive into an existing spreadsheet or codebase and figure out how to improve it. Interested in automating manual reporting, exploratory analysis, and documenting what we build.
What you‚Äôll do here
QA our current PI metrics and dashboards
Create technical documentation for the Data Team and lay person documentation for non-technical staeholders
Analyze trends over time or specific events related to: user behavior, revenue, ad spend, and other use cases
Create new Persistently Derived Tables (PDT) and Dashboards in Looer for staeholder teams (using SQL and LooML)
Help implement third party systems for user flow analysis. Once running, analyze how users move through the apps.
What we‚Äôre looing for
20-28 hours a wee
Ability to communicate clearly with both technical and non-technical staeholders - Document the underlying logic of ey Performance Indicators (PIs) based on code. Clearly teach/explain to non-technical staeholders.
Analytical ability - Synthesize and distill large amounts of data or information into bite-sized, understandable insights.
Google Sheets/Excel wizard - een eye to QA sheets that already exist and have errors. Can create self-service sheets for non-technical users.
Strong SQL nowledge - CTE‚Äôs; CASE WHEN; Multiple levels of aggregation into a final table; Ability to QA SQL code
Motivated to research and figure things out independently.
Bonus Points
Experience with Looer and LooML specifically
Experience with reporting and PIs at a mobile app company
Analysis experience in R or Python
At Elevate Labs we value diversity and are an equal opportunity employer. We do not discriminate on the basis of race, religion, color, national origin, gender, sexual orientation, age, marital status, veteran status, or disability status.</t>
  </si>
  <si>
    <t>Large online maretplaces lie Amazon have trained consumers to expect products to be delivered in two days at no extra cost. As a result, millions of sellers on other maretplaces are falling behind, unable to cost-effectively deliver products to their customers within two days. Deliverr enables any seller, regardless of size, to delight their customers with fast, cost-effective fulfillment.
If you get excited about joining a company on a mission to deliver products anywhere in the world within two days, we're looing for you.
What You'll Do:
Build Critical Data Infrastructure: Design, build, and maintain databases, reports, and analyses for business operations and financial reporting for internal and external parties
Solve Problems: Use data to identify problems, understand causes, and recommend resolutions; execute ad-hoc requests for data insights
Thin Strategically: Wor with company leadership to develop financial and operating goals and forecasts, plus the right operating cadence to mae it all happen
Learn the Business: Be an integral part of both the Data Science and Finance teams and help a fast growing startup scale and mature its finance processes
Mae an Impact: Partner with Finance, Data, Eng, Ops, and Growth on ey initiatives
What We're Looing For:
Academic bacground in mathematics, statistics, physics, computer science, or engineering; familiarity with finance and accounting concepts highly critical
Fluency in Python, SQL, and / or other similar languages required
Ability to express complex information to both technical and non-technical audiences
Ability to wor, prioritize, and adapt in a rapid-growth startup
now the difference between sophisticated and effective
3+ years of relevant, finance related experiencew</t>
  </si>
  <si>
    <t>Company Description:
Angaza is a venture-baced company that is tacling global energy poverty by enabling financing of solar power for off-grid consumers. We have developed a mix of hardware and software solutions for some of the most demanding and dynamic marets in the world. We are for-profit, based in San Francisco, California and Nairobi, enya, and focused on aiming maret forces at the lined challenges of climate change and global development.
Role Summary:
Looing for an opportunity to use your analytical sills and business insight to alleviate poverty and empower people to choose safe, clean energy? You will help us use data to focus internal priorities, drive business decisions, and benefit our customer base. You will develop a subject matter expertise in patterns of Pay-As-You-Go Distributor success in order to serve internal staeholders, customers, and external partners with quality analytics and business intelligence products. Angaza is building a modern analytics practice around a deep commitment to our core values, high-quality tools, proven development practices, and a philosophy of continuous professional improvement, and we need you to help us mae that vision a reality!
Outcomes:
Identify and surface significant trends and insights in high-impact BI products aimed at internal, customer, and partner audiences.
Empower internal teams with:
Data transformations and ETL pipelines to support downstream analytics and data needs
Forecasts on which to base compensation targets, financial planning, and prioritization
Rich, interactive data visualization tools to assist in self-service analytics
Customer-facing analytics and data products
Competencies:
Proficiency creating ETL &amp; analytics products in Python (It would be useful to have experience in: NumPy, Pandas, psycopg2 or other SQL interface, a visualization library of your choice, and sciit-learn, as well as practical experience managing a data warehouse)
Strong SQL sills (Angaza currently uses PostgreSQL &amp; Redshift)
Ability to design an efficient data model for use within modern BI tools (Angaza uses Qli Sense internally)
Understanding of applied statistics &amp; common modelling techniques in a business context
Possess strong business insight and appreciation of the challenges facing growing businesses.
You:
Thrive in a cooperative, dynamic environment
Are passionate about beautifully presented data that communicates complex information in a straightforward way
Have strong quantitative, problem-solving, and project management sills
Demonstrate excellent written and verbal communication sills
Pride yourself on attention to detail
Exhibit a strong tendency towards self-management
Exemplify Angaza‚Äôs ey values: maximizing impact, empathetic, courageous, trustworthy, curious, and collaborative
Recommended Experience:
We recognize there are many paths to success in analytics, but we suspect the strongest candidates will have at least two years experience in at least one of the following categories:
Supporting executive decision-maing through descriptive and statistical analysis at an early-stage organization
Evaluating patterns of customer growth at a B2B SaaS company
Product management or engineering
Benefits:
Competitive health benefits including medical, dental, vision, life, disability, HSA, &amp; FSA
401() with company match
Fully paid parental leave
Flexible scheduling and time off policies
nowledge that you‚Äôre maing a positive impact on the world every day you come to wor!
To Apply:
Use the form below to send us your contact details and resume.
Employment Eligibility:
Due to the nature of this role and our maturity as a company, all applicants must have permanent wor authorization prior to applying. We are not able to sponsor or transfer employment visas (e.g. H-1B).
Our Commitment to DEI:
At Angaza, we evaluate all candidates on the basis of their ability to meet stated job requirements. We do not discriminate against candidates on the basis of sex, gender, marital status, religion, nationality, or other personal characteristics. In eeping with our commitment to supporting a safe and inclusive worplace, we strongly encourage candidates from traditionally underrepresented bacgrounds to apply.</t>
  </si>
  <si>
    <t>My client is looing for a User Acquisition Data Analyst to join their team!
Position: User Acquisition Data Analyst
Contract: 3+ months (possible contract-to-hire)
Start Date: Next wee
Location: 100% remote
Must Have Sills...
User Acquisition experience
Mareting bacground/exp woring with mareting teams
Tableau and SQL experience, biggest tools they use
Data Analytics exp
Nice to Have Sills...
Bacground from Mobile UA and gaming companies lie Zynga, EA, Etc.
Day-to-Day:
Using the campaigns and bac end data, looing to improve retention, daily active users, looing at INT and what maes sense and turning that into dashboards lie Tableau
Interact with our studio data analytics team
Core focus will be running analysis on paid mareting campaign performance, creating reports and dashboards using SQL, Tableau, etc.
Potential projects could include but not limited to, cohort analysis, segment creations, data QA.
Should be comfortable digging into databases and see where relevant data is housed
Google, FB, retention data, event confusion, investments and campaigns
Bring ideas to the table for more effectiveness and woring with mareting data</t>
  </si>
  <si>
    <t>Snowflae started with a clear vision: develop a cloud data platform that is effective, affordable, and accessible to all data users. Snowflae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RESPONSIBILITIES:
Interface with engineers, product managers &amp; product analysts to understand data needs and help build visualization in our internal Snowflae data warehouse
Support the set-up of roles, schemas, &amp; data pipelines while adhering to security policies and overcoming security restrictions.
Storytelling - Translate data and analysis into a story to help drive decisions across the organization
Build &amp; maintain Executive Dashboards reporting on ey metrics for IT and other business units.
Generate organizational health Executive dashboards
Foster collaboration among engineering, security compliance, IT &amp; other business groups to ensure data is secure and audit-able.
Train distributed team members in data visualization.WHAT YOU WILL NEED:
5+ years of experience in Data warehousing, data modeling, and SQL .
2+ years of experience in MPP or Cloud data warehouse solutions lie Snowflae, Redshift, BigQuery or Teradata
4+ years of experience building visualizations using tools lie Looer, Tableau, etc.
Strong communication and cross functional collaboration sillsPREFERRED QUALIFICATIONS:
B.S or MS in Computer Science or equivalent practical experience.
2+ years experience in woring with data pipelines in Python/Java &amp; SQL
Experience in ETL tools is nice to have.
Snowflae is growing fast, and we're scaling our team to help enable and accelerate our growth. We are looing for people who share our values, challenge ordinary thining, and push the pace of innovation while building a future for themselves and Snowflae.
How do you want to mae your impact?
Snowflae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t>
  </si>
  <si>
    <t>Snowflae Computing
4.0</t>
  </si>
  <si>
    <t>WHO WE ARE
CBRE is the global leader in commercial real estate services and leverages the industry's most powerful nowledge base to meet the commercial real estate needs of its clients worldwide. Our vision is to be the preeminent, vertically integrated, globally capable real estate service firm. Globally we employ over 70,000 employees and operate in 48 countries.
CBRE has been raned the industry‚Äôs top brand by the Lipsey Company for 15 consecutive years and has been named one of Fortune‚Äôs ‚ÄúMost Admired Companies‚Äù in the sector four years in a row. Through our values of respect, integrity, service and excellence, we maintain a relentless focus on creating winning outcomes for our clients, employees and shareholders.
The commercial real estate maret is undergoing a significant and exciting change ‚Äì driven by data and technology. Digital and Technology powered products play a vital role in CBRE‚Äôs mission to create unmatched value for our clients.
WE OFFER
A commitment to providing you with career growth opportunities within your CBRE career
An open source culture/atmosphere that encourages learning and contributing bac to the community.
Energetic and collaborative teams and consulting partners
We support staying on top of the latest best practices and tools
A competitive compensation pacage, complete with benefits (Medical/Dental/Vision/401()/Disability)
Paid holidays/vacation
*This role has the opportuntiy to be remote in the East Coast region of the US.
RESPONSIBILITIES
Responsible for ensuring the business maes better decisions through collection and usage of data. Ensures business data and analysis requirements are met by properly applying data concepts, financial modeling, including data structures, collection and cleansing, and structured and unstructured data analysis and reporting. Ability to collect, analyze, manipulate, and report on CBRE data.
ESSENTIAL DUTIES AND RESPONSIBILITIES
Performs ad-hoc, strategic analysis of structured and unstructured data across multiple data sources, reflecting global real estate marets and the operations of real estate assets.
Develops data structures and pipelines to organize, collect, cleanse, and standardize data in order to generate insights and addresses reporting needs.
Defines data requirements and gathers and validates information, using judgment and statistical tests.
Utilizes programming and analytical tools, including open source programs including Python, R and SAS, SQL, Oracle, or similar relational database tools to formulate models and/or extract insights. Well versed in nowledge of creating algorithms, identifying patterns and insights from structured and unstructured data sets utilizing graphs, trees and/or other data representation techniques as required.
Identifies and troubleshoots data integration and integrity issues in cooperation with the appropriate CBRE business units; Designs wor flows and procedures.
Identifies opportunities to maximize data usage, applying modeling and optimization methods to develop new strategies and improve business performance.
Develops ad-hoc analytics and reporting based on analysis of existing data sources, utilizing a variety of tools (i.e. SSRS, Tableau).
Exhibits analytical rigor, judgment, and ability to present a comprehensive 'data story' to multiple levels of the organization.
Other Duties as Assigned
SUPERVISORY RESPONSIBILITIES
No formal supervisory responsibilities in this position. May provide informal assistance such as technical guidance, and/or training to coworers. May coordinate and assign tass to co-worers within a wor unit and/or project.
QUALIFICATIONS
To perform this job successfully, an individual must be able to perform each essential duty satisfactorily. The requirements listed below are representative of the nowledge, sill, and/or ability required.
Reasonable accommodations may be made to enable individuals with disabilities to perform the essential functions.
EDUCATION and EXPERIENCE
Bachelor's degree from top tier school in computer science, math, engineering or related field with a minimum of 3 years of experience in quantitative analysis, data modeling, reporting, relational database tools, data warehousing, database architecture, and SQL, SAS and/or SPSS including 2-3 years technical experience in software development, machine learning or statistical analysis, data engineering and data visualization related wor.
CERTIFICATES and/or LICENSES
None
COMMUNICATION SILLS
Excellent written and verbal communication sills. Strong organizational and analytical sills. Ability to provide efficient, timely, reliable and courteous service to customers. Ability to effectively present information.
FINANCIAL NOWLEDGE
Requires nowledge of financial terms and principles. Ability to calculate intermediate figures such as percentages, discounts, and/or commissions. Conducts basic financial analysis.
REASONING ABILITY
Ability to comprehend, analyze, and interpret documents. Ability to solve problems involving several options in situations. Requires intermediate analytical and quantitative sills.
OTHER SILLS and ABILITIES
Experience with Microsoft BI stac (e.g., SSRS) a bonus.
Proficient in Microsoft Office Suite including Word, PowerPoint, Excel, and Outloo.
Strong analytical sills.
SCOPE OF RESPONSIBILITY
Decisions made with understanding of procedures and company policies to achieve set results and deadlines. Responsible for setting own project deadlines. Errors in judgment may cause short-term impact to co-worers and supervisor.</t>
  </si>
  <si>
    <t>We are an ambitious, well-funded, high-growth global technology company transforming the hotel industry. At Duetto, we are passionate about creating innovative solutions to help hoteliers thrive. Although we wor hard and operate at "Duetto speed," the wor atmosphere is casual, flexible, collaborative, and most of all, fun.
We are seeing a unicorn to join our industry leading technology team co-founded by the former CTO of salesforce.com. Our technology stac includes Java server technologies, NoSql, Github, single¬≠ page JavaScript web techniques, and patent¬≠-pending analytical methods on top of MongoDB and AWS.
As a Data Analyst in the Analytics team, you will collaborate closely with engineers, data scientists and product managers to build the next generation data models, algorithms and insights that help customers (hotels, resorts, casinos, etc.) to maximize their revenue. You are the domain expert and bring to the table your industry experience, analytical sills, and deep nowledge of the relevant data to solve optimization problems such as demand forecasting and dynamic pricing.
Desired Sills &amp; Expertise
Expert in core revenue management concepts such as demand forecasting, yield management, pricing, channel optimization, etc, ideally from the hospitality or airline industry.
Experience in utilizing a wide array of datasets to construct models for demand room, revenue forecasting and optimization, possibly including woring with constrained inventory models such as hotel rooms, airline seats, or ad tech.
Experience using SQL and statistical computer languages such as R or Python to manipulate data and draw insights from large and complex datasets.
Experience in using data visualization tools such as Tableau for large datasets.
nowledge of statistical techniques and concepts such as time-series data especially related to hospitality or other "exploding inventory".
Nice to have nowledge of machine learning techniques or experience with machine learning pipelines such as Amazon SageMaer or Azure ML.
An obsession in solving customer problems in revenue management using big data and technology.
About Duetto:
We are a team of passionate hospitality and technology professionals delivering a modern platform to hoteliers in over 60 countries. Our solutions address the biggest problems faced by the hospitality industry by simplifying distribution complexity and optimizing profitability with unique and powerful applications that increase conversion, guest loyalty, operational efficiency and revenue. Our goal is to become the most trusted, effective and widely used hotel technology company in the world. Founded in 2012, Duetto is headquartered in San Francisco with offices in Las Vegas, London, Singapore and Buenos Aires. Duetto is baced by leading investors: Warburg Pincus, Accel Partners, Icon Ventures, and Battery Ventures. If you want to be a part of a fast-growing company, woring with amazing people tacling big challenges in a massive industry, then Duetto is looing for you.</t>
  </si>
  <si>
    <t>The Opportunity:
This is a Contract role through December 2020.
The data analyst chemist is responsible to acquire data from multiple sources, trac, trend, and analyze for product stability and shelf life. He/ She will support the Quality system with GMP documentation using Veeva software.
Responsibilities:
General laboratory sills and bacground nowledge
Assists on interpretation and application of specified QA/GMP compliance regulations, i.e.: 21 CFR Part 210/211.
Acquiring data from primary or secondary data sources and maintaining databases
Interpret data, analyze results using statistical techniques and provide ongoing reports.
Ability to learn new techniques, perform multiple tass simultaneously, eep accurate records, follow instructions, and comply with company policies.
Upload all relevant GMP reports to the quality system software (Veeva). Assists in deviation, change control, and other GMP document upload, review, and approval process with proper worflow in to the GMP system.
Write Annual product review and other compliance documents to support the Quality system.
Performs a wide variety of activities to ensure compliance with applicable quality objectives and regulatory requirements.
Strong understanding of GMP regulations.
Highly collaborative team player, with excellent organizational sills, ability to navigate and be successful in fast-paced and highly-matrixed wor environment with changing priorities.
Qualifications:
The successful candidate will have college degree in science or computer or industrial experience.
3 - 5 years of experience required.
Experience using Microsoft Office programs such as Word and Excel
Experience using JMP or Minitab a plus
nowledge of GMP Quality system (e.g Veeva)
Strong computer, scientific, and organizational sills
Excellent communication (oral and written) and attention to detail
Strong analytical sillswith the ability to collect, organize, analyze, and disseminate significant amounts of information with attention to detail and accuracy.
The Company
Rodan + Fields was founded in 2000 by Stanford-trained dermatologists Dr. atie Rodan and Dr. athy Fields with a passion for giving people the best sin of their lives ‚Äî and the confidence that comes with it. With effective products, a unique business model and a powerful community of Independent Consultants, Rodan + Fields has disrupted the sincare category to become a leading sincare brand in North America. The company has grown its innovative line of products and expanded into Canada, Australia and Japan. Headquartered in San Francisco, CA, R+F now employs 500+ people, has more than 300,000 enrolled Independent Consultants and over two million Preferred Customers.
At Rodan + Fields, you will be challenged to mae an impact, inspired to do more, and rewarded for your contributions. We are transforming sincare, and we welcome your big ideas to fuel our ambitious growth plans! If you are looing for a life-changing career opportunity, we've got your prescription. You‚Äôll become part of a positive, passionate movement that celebrates greatness and encourages employees to be catalysts for change. We provide a creative, vibrant worplace outfitted with all of the technology, tools and training you'll need to learn, grow and thrive! We create life-changing impact in our communities through our non-profit, Prescription for Change¬Æ, the heart of Rodan + Fields. By funding empowerment programs for students, we teach them how to use their sills to mae life-changing differences in their lives and the lives of others. Join us and share your talents as we develop innovative solutions for your sin and empower entrepreneurs. In addition to woring arm-in-arm with industry leaders, employees at Rodan + Fields enjoy rich benefits plans and pers.
*At R+F, we do not engage with Google Hangouts or other social media platforms to schedule interviews or communicate with candidates. Please disregard any messages or notifications from Google Hangouts or other social media messenger platforms regarding interviews or job offers.</t>
  </si>
  <si>
    <t xml:space="preserve">99-178 </t>
  </si>
  <si>
    <t>Software Guidance &amp; Assistance, Inc., (SGA), is searching for a REMOTE Data Analyst Consultant for a contract assignment with one of our premier financial services clients.
STRONG SQL
JIRA/AGILE
TRUE DATA ANALYST BACGROUND
STRONG COMMUNICATION
MARETING/FINANCE
Responsibilities:
Responsible for putting together metrics and data element documentation as POC development is happening
Replicating data elements from campaign execution tables in the sandbox.
Woring with data modelers to mae sure the model meets the needs of the business. Rules Engine and campaign execution tools- can wor off the model that is being built. Create "Staffing populations.
Responsible for converting POCs into use cases in JIRA
Required Sills:
Should have some experience woring with mareting data which will help with understanding the processes.
Needs to be more analyst than technical and Data Lineage
Needs to have good SQL sills ( streamline and pull requirements data)
Resource needs to be a self-starter as we are all spread thin and have little time to handhold.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 in the US are encouraged to apply for all roles. Only those authorized to wor for government entities will be considered for government roles. Please inquire about our referral program if you would lie to submit a candidate for any of our open or future job opportunities. SGA is an EEO employer. We encourage Veterans to apply. To view all of our available job postings and/or to learn more about SGA please visit us online at www.sgainc.com.</t>
  </si>
  <si>
    <t>About Veem
Veem empowers businesses who spend too much time and money dealing with inefficient financial payment systems. Our transparent, relationship-based payments model maes it easy to build trust with your vendors, contractors and customers by providing a quic and seamless payable and receivable process. We mae the process even easier for these clients by supporting integration with all major accounting software including QuicBoos, Netsuite, and Xero. Baced by top investors such as Goldman Sachs, leiner Perins and Google Ventures, Veem is a fast-growing financial technology company that is changing the way companies pay and get paid.
Veem is seeing a Data Analyst to join our growing team to innovate the next generation of our global payments platform. As a Data Analyst, the candidate will wor in a fast paced environment with growing business needs, learning new sills, tools and technologies, and have an overall desire to contribute to company growth. With explosive growth of data, we're looing for talented Data Analysts to join the Data platform team. The ideal candidate is data curious, detail oriented, great at communication, and loves solving problems.
Responsibilities:
Build rigorous tools that define success metrics and trac ey Performance Indicators(PI) on a weely/monthly basis.
Provide access to data through dashboards and other analytical tools to empower through self-service.
Loo for opportunities to automate insights through alerting and anomaly detection.
Ad-hoc reporting and analytics for the Sales, Finance, Product, Mareting, and Operations teams.
Implement business intelligence tools lie looer/tableau for dashboard reports.
Present findings and recommendations to staeholders and leadership teams.
Drive the collection of new data and the refinement of existing data sources.
Subject matter expert: Acting as the subject matter expert on data and insights matters related to Veem.
Qualifications:
Data driven mindset with an advanced degree preferred in a quantitative discipline such as Computer Science, Statistics, Engineering, or Mathematics.
4-6 years of relevant analytical wor experience in analyzing large, multi-dimensional data sets and synthesizing data insights into actionable recommendations.
Ability to write complex, efficient and eloquent SQL queries to extract data for analysis.
Have a solid understanding of SQL and can use or a willingness to learn R/Python.
Experience woring in Looer or Tableau is a plus.
Exceptional written and verbal communication sills to influence cross-functional teams.
Ability to prioritize against competing priorities and good attention to details.
Highly motivated, result-oriented self-starter, enjoy woring in a fast-pace environment, and can deliver successful results with minimal guidance.
Veem is proud to be an equal opportunity worplace and is an affirmative action employer. We are committed to equal employment opportunity regardless of race, color, ancestry, religion, sex, national origin, sexual orientation, age, citizenship, marital status, disability, gender identity or Veteran status. We encourage candidates from all bacgrounds to apply and always consider qualified applicants with arrest and conviction records, in accordance with the San Francisco Fair Chance Ordinance. If you have a disability or special need that requires accommodation, please let us now.</t>
  </si>
  <si>
    <t>Location: San Francisco, CA
Coinbase has built the world's leading compliant cryptocurrency platform serving over 30 million accounts in more than 100 countries. With multiple successful products, and our vocal advocacy for blocchain technology, we have played a major part in mainstream awareness and adoption of cryptocurrency. We are proud to offer an entire suite of products that are helping build the cryptoeconomy, and increase economic freedom around the world.
There are a few things we loo for across all hires we mae at Coinbase, regardless of role or team. First, we assess whether a candidate demonstrates our values: Clear Communication, Positive Energy, Efficient Execution, and Continuous Learning. Second, we loo for signals that a candidate will thrive in a culture lie ours, where we default to trust, embrace feedbac, disrupt ourselves, and expect sustained high performance because we play as a championship team. Finally, we see people with the desire and capacity to build and share expertise in the frontier technologies of crypto and blocchain, in whatever way is most relevant to their role.
Read more about our values and culture here.
As a Operations Data Analyst, you'll be the analytical point on the team to help support various operational initiatives by transforming support data into valuable business insights and help shape our projects to deliver maximum impact. You will have the opportunity to heavily influence strategy, planning, and execution.
What you'll be doing (ie. job duties):
Wor closely with the Customer Experience (CX) Operations team to operate more effectively, create and trac metrics across our operations, and share informative actionable insights
Partner with CX Leadership and cross-functional partners to find opportunities to increase operational tracability, efficiency, and scale our business effectively
Leverage metrics to drive insights and influence business decisions
Develop a strong prioritization framewor to ensure team is focused on highest-value initiatives
Ability to frame and brea down complex business problems into ey components and recommend practical solutions
Monitor ey performance metrics and use results to help the team be more effective in carrying out their mission of providing high-quality support
Build a collaborative team environment that fosters efficient execution, innovation, and continuous improvement
Develop and support the analytical technologies that give our team timely, flexible, and structured access to their data
What we loo for in you (ie. job requirements):
Motivated by Coinbase's mission and creating a seamless support experience for our global customer base.
Minimum 5 years of experience in an analyst function (e.g. operations, finance, business analytics, etc.)
Expert-level Excel user (Vlooups, pivots, macros, etc.), strong SQL, Looer experience a plus
Experience woring in customer support operations; experience woring in (or doing analysis for) Support departments a plus
Fantastic communication sills in order to operate across multiple departments and staeholders.
Flexible and adaptable to meeting the evolving needs of a high-growth and fast paced organization.
Must be able to read, write and spea in English.
Coinbase is committed to diversity in its worforce and is proud to be an equal opportunity employer and to review all of our job postings to minimize biased language. Coinbase does not mae hiring or employment decisions on the basis of race, color, religion, creed, gender, national origin, age, disability, veteran status, marital status, pregnancy, sex, gender expression or identity, sexual orientation, citizenship, or any other basis protected by applicable local, state or federal law. Coinbase will also consider for employment qualified applicants with arrest and conviction records in a manner consistent with San Francisco's Fair Chance Ordinance and similar local laws.
Global Data Privacy Notice for Job Candidates and Applicants
Depending on your location, the General Data Protection Regulation (GDPR) and California Consumer Privacy Act (CCPA) may regulate the way we manage the data of job applicants. Our full notice outlining how your data will be processed as part of the application procedure for application locations is available here: Ireland/EU, United ingdom, and California. By submitting your application, you are agreeing to our use and processing of your data as required.</t>
  </si>
  <si>
    <t>Job DescriptionAbout Us:Trifacta, the pioneer in data transformation, significantly enhances the value of an enterprise's Big Data by enabling users to easily transform raw, complex data into clean and structured inputs for analysis. Leveraging decades of innovative wor in human-computer interaction, scalable data management, and machine learning, Trifacta's unique Predictive Interaction technology creates a bidirectional partnership between user and machine, with each component learning from the other and becoming smarter through use. Trifacta is baced by venture capital firms Accel, Greyloc and Ignition Partners and is headquartered in San Francisco.For more information about the company and its values, see https://www.trifacta.com/about-us/.Responsibilities* Build and deploy standardized metrics and dashboards for the company's leadership team* Assist product and operations to insure that data remain accurate as new processes are applied* Assist in creating a single source of truth for Acquisition, Activation, Retention, Revenue and Referral product usage data* Assist engineering and product to analyze trends in product usage* Wor with the product management team to prioritize requirements for business reporting* Use data to create models that depict trends in the customer base and the consumer population as a whole* Wor effectively with cross-functional teams* Perform ad-hoc and in-depth analysisRequirements:* 2-5 years experience in business or data analytics* Ability to wor independently and as a member of a cross-functional team* Proven ability leveraging analytical and problem-solving sills in a fast-paced environment* Strong communicator, both written and verbal* Bachelor's degree in computer science, data science, finance, or equivalent wor experience* SQL and advanced Excel experience required.* Experience in building dashboards and models and proficiency with BI software* Bonus points for experience with regressions and other predictive modelsView All Jobs</t>
  </si>
  <si>
    <t>About Wilbur Labs
Wilbur Labs is a startup studio that is building a portfolio of companies at the intersection of mareting and technology. We are founded by a team of ex-Googlers who are reinventing the way companies are built by leveraging data and automation across the entire business lifecycle. Our approach to building businesses eliminates inefficiencies and opens the door to scaling much faster than traditional companies.
Role &amp; Responsibilities
Wor closely with various staeholders to produce data-driven business insights
Own analytics dashboards across the Wilbur Labs portfolio
Design and run A/B tests and other experiments for the companies in the portfolio
Build cutting-edge ML models to solve complex technological problems for the companies in Wilbur Labs portfolio
Minimum Qualifications
Applied experience executing analysis, communicating results and developing metrics that matter
Experience with data tools - SQL, Python; proficiency with spreadsheets
Trac record of building and launching Machine Learning models as part of woring products
Solid understanding of the A/B testing and experiment design both in theory and in practice
Comfortable and effective at juggling multiple projects and priorities simultaneously in a fast paced wor environment
Ability to communicate clearly in reports and documentation
Preferably be located in or willing to relocate to the San Francisco Bay Area
BONUS POINTS
2+ years experience woring in an analytics organization or related field
A solid math and statistics bacground
A Masters degree (or higher) in a technical field (Data Science, Statistics, Operations Research, Math, Computer Science, Physics)
Understanding of BI/analytics tools (Tableau, Power BI, Looer, Sigma etc.)
nowledge of experimentation platforms (Optimizely, VWO, Omniconvert etc.)
Experience with Google Cloud (BigQuery, Data Studio)</t>
  </si>
  <si>
    <t>Hinge Health is pioneering the world's most patient-centered digital hospital, starting with musculoseletal health. MS conditions are the #1 medical spend for US employers. Hinge Health is finally maing it easier to bring expert-recommended care to millions of patients by being the first company to combine wearable-sensor guided exercise therapy with 1-on-1 health coaching and patient education. Only Hinge Health has clinically validated outcomes across 4 peer-reviewed studies showing reductions in: chronic pain, opioid use, anxiety, depression, absenteeism, and costly surgeries.
4 in 5 employers with a digital MS solution partner with Hinge Health and we‚Äôre poised to triple our customer base again in 2020. Hinge Health has raised 126M to date and has 300+ employees across our San Francisco, Portland, Minneapolis, Chicago, and remote offices.
You‚Äôll play a ey role in analyzing data generated by our users as well as providing insights for a wide variety of internal teams (Product, Growth, Clinical, Commercial, Finance, Research) and large enterprise customers. You will be a highly-visible, trusted partner to many of our most important decision maers. This is a fantastic opportunity to join our fast-growing Data team and shape how Hinge Health puts its data to use.
WHAT YOU'LL ACCOMPLISH
Build and maintain ey company dashboards in Mode, our primary BI tool
Lead analysis and drawing conclusions from user-focused experiments
Collaborate directly with staeholders to deeply understand their data needs
Set definitions and write SQL queries that go directly into our roll-up tables/views
Wor closely with our (data) engineering team to improve data models and flag issues
Ad hoc analyses as needed for high-priority/visibility items
WHAT WE'RE LOOING FOR
3+ years experience in a cross-functional, data analysis role
SQL proficiency required; Python a nice-to-have
Prior experience with BI/visualization tools (Mode, Tableau, Looer, etc.) a must
Familiarity with applied statistics pertaining to hypothesis-driven experiments
Enjoys woring cross-functionally with any business unit, from Product to Commercial
Pairs understanding of high-level business/product problems with advanced analysis
Can lead on most any type of analysis and produce prototypes/insights within hours
Patience when woring with multiple, diverse staeholders simultaneously
A high attention to detail and the ability to QA data at a glance or in depth
Ability to wor autonomously and with minimal guidance
BONUS POINTS
BA/BS, preferably in Business Analysis, Applied Statistics, or similar focus area
Experience analyzing medical claims and codes (ICD-10, CPT, 835/837)
Hands-on data engineering/ETL experience
WHAT SHAPES OUR COMPANY
Trust: We trust our teammates to always act in the team and company‚Äôs best interest.
Hustle: We‚Äôre creative, we‚Äôre unrelenting, we find a way.
Effective communication: We‚Äôre prompt and concise.
Learn-it-all (vs now-it-all): We‚Äôre always willing to learn.
Frugal: We don‚Äôt waste money and especially not time.
WHAT YOU'LL LOVE ABOUT US
Competitive compensation with meaningful stoc options
Medical, Dental, Vision, Disability and Life Insurance (We cover 100% of your premium and 75% for your dependents)
401 match
3 months paid parental leave
Daily lunch
Professional development budget
Monthly fitness/gym reimbursement
Annual mental wellness benefit
Noise-cancelling headphones
Wor from home policy
Opportunity to join a fantastically talented, diverse, and passionate team at a pivotal time in the company‚Äôs lifecycle
If you're interested - we'd love to hear from you. No recruiters, please.
Hinge Health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celebrate diversity and are committed to creating an inclusive environment for all employees.</t>
  </si>
  <si>
    <t>Company DescriptionUserTesting enables every organization to deliver the best customer experience powered by human insight. With UserTesting's on-demand Human Insight Platform, companies across industries mae accurate customer-first decisions at every level, at the speed business demands. With UserTesting, product teams, mareters, digital and customer experience executives confidently and quicly create the right experiences for all target audiences, increasing brand loyalty and revenue. UserTesting has over 1,200 subscription customers, including 48 of the top 100 brands in the world, and has delivered human insights to over 35,000 companies to-date.Founded in 2007 and baced by Accel and OpenView, UserTesting is headquartered in San Francisco with offices in Atlanta and Edinburgh. To learn more, visit www.usertesting.com.Job DescriptionWe're looing for a curious, data-driven and passionate analyst who is eager to unloc and communicate the story behind mareting data. Insights from data power decisions at UserTesting. Must be a self-starter and fast learner who will partner with our mareting managers, helping to drive exponential growth in our customer acquisition, retention, and growth programs.In woring with our mareting teams (such as ABM &amp; demand generation, events, brand, integrated and customer mareting) and staeholders from sales operations, business intelligence, and data science, you will be detail-oriented and laser-focused on data quality, integrity, and reporting. Your ability to translate broad concepts into detailed project requirements will drive efficiency in delivering the solutions the team needs to achieve our aggressive goals.In this critical role, you will help identify, analyze, and interpret trends or patterns in data sets of varying size and complexity to determine the target audience for mareting campaigns. Establish campaign testing methodology, trac and analyze results and ey metrics from direct and digital mareting campaigns, and prepare all post-campaign analytics and performance reporting.Through your analysis, you'll help us create and optimize the mareting dashboards for on-demand visibility of outcomes, identify the customer journey trends that will inform campaign design and adjustments, and enable a culture of test and learn throughout the team.Responsibilities:* Help drive the definition, measurement, and tracing of the ey mareting, demand gen metrics and PIs with ey staeholders in the mareting department* Be the data steward and enforce data hygiene standards* Provide insights that will help guide our attribution methodology and enhance our understanding of customer lifetime value* Regular analysis of campaign data to identify patterns that lead to higher conversion rates, increased deal size, and shorter time to close* Manage, govern, report and optimize the database for segmentation* Wor closely with mareters to understand mareting data requirements regarding how data enters, is standardized and processed, and how it moves through our systems* Create the measurement plan for data management, including database health metrics, contact acquisition strategy, and data governance and operational process while ensuring database readiness to support mareting programs* Collect and organize the information required to run campaigns from the bacend/reporting PIs view ensuring quality data, attribution, lifecycle and conversion ratesSills &amp; Required Experience:* 5 - 7 years of hands-on experience in data management for B2B mareting, mareting &amp; demand generation teams* Experience woring with other tools lie RedShift, Periscope, Salesforce.com, Mareto, Google Analytics, Heap, Optimizely, Gainsight and Influitive* Experience woring with business owners in defining reporting and data requirements* Proven abilities to mine data, identify errors and bubble up insights that are actionable* Thorough understanding of campaign &amp; funnel analysis, different type of multi-touch attribution models and pipeline contribution* Strong experience with applied SQL / data querying languages, BI/visualization tools (e.g. Tableau, Periscope), and Excel, R, Python, or other analysis tools* Experience with predictive modeling is a plus* Experience with interpreting &amp; communicating data-driven insights* Excellent communication sills and transparency at all levels* Cross-culturally aware and sensitive to woring with global teams* A great team player - collaborative, detail-oriented and organized, comfortable woring in a cross-functional and matrixed environmentAdditional InformationBesides a great wor environment and the opportunity to change the world, we offer competitive salary, benefits, plenty of pers, as well as stoc options. We value diversity, and are proud to be an inclusive, equal opportunity worplace.Learn more about what it is lie to wor at UserTesting at: https://www.usertesting.com/about-us/job</t>
  </si>
  <si>
    <t>Job Description
Outcomes
Identify and surface significant trends and insights in high-impact BI products aimed at internal, customer, and partner audiences.
Empower internal teams with:
Data transformations and ETL pipelines to support downstream analytics and data needs
Forecasts on which to base compensation targets, financial planning, and prioritization
Rich, interactive data visualization tools to assist in self-service analytics
Customer-facing analytics and data products
Competencies
Proficiency creating ETL &amp; analytics products in Python (It would be useful to have experience in: NumPy, Pandas, psycopg2 or other SQL interface, a visualization library of your choice, and sciit-learn, as well as practical experience managing a data warehouse)
Strong SQL sills (We currently uses PostgreSQL &amp; Redshift)
Ability to design an efficient data model for use within modern BI tools (We use Qli Sense internally)
Understanding of applied statistics &amp; common modelling techniques in a business context
Possess strong business insight and appreciation of the challenges facing growing businesses.</t>
  </si>
  <si>
    <t>Pair-Te</t>
  </si>
  <si>
    <t>Job Title
Data and Reporting Analyst
State, City, Zipcode
San Francisco, CA 94104
Job Type
Full-time
Date Posted
7/7/2020
Job Description
Summary:
The Data and Reporting Analyst has primary responsibility for (1) collecting business requirements for data management and reporting needs, (2) designing, enhancing, and maintaining data processes, reports, and related components, (3) participating in the procurement and configuration of third party software solutions, (4) communicating with business users to understand issues that arise and presenting appropriate solutions, and (5) assisting business users to use and become comfortable with reporting and business intelligence tools.
Essential Duties &amp; Responsibilities include the following. Other duties may be assigned.
Effectively consult with internal customers to understand data and reporting requirements; ensure high quality completion of all deliverables within established timeframes.
Prepare accurate and complete documentation of user requirements and new processes/procedures required for new or enhanced solutions.
Effectively operate in a mixed support/development role; balance the Information Technology department‚Äôs mission of delivering operational excellence to our customers with an ongoing need to progress development wor forward.
Monitor use, troubleshoot problems, and deploy updates for production solutions.
Develop, enhance, and maintain custom reports for the Yardi Voyager platform and the internal reporting/analytics platform.
Establish and maintain new and existing users with appropriate security access to ensure integrity and protection of systems.
Promptly respond to routine and non-routine questions from end-users regarding data and reporting systems; follow through to ensure resolution. Escalate more complex issues to appropriate staff.
Provide 2nd and 3rd level support to Enterprise Help Des team. Propose solutions to ill-defined issues with a high degree of independence and drive issues to resolution.
Develop or assist in developing RFPs. Analyze or assist in analyzing RFP responses.
May monitor and coordinate the wor of external software consultants.
Ensure high technical standards are met throughout Shorenstein‚Äôs software development lifecycle process, including compliance with applicable procedures.
Maintain current nowledge of IT issues and trends; use and share information as appropriate.
Effectively wor with internal customers to understand their business intelligence needs and the training and assistance needed for successful adoption of BI tools.
Provide excellent customer service to both external and internal customers by:
Building positive relationships with customers.
Taing initiative to identify customer needs and provide service that meets or exceeds customer expectations.
Communicating effectively in person as well as via telephone and email.
Resolving difficult situations through the use of effective problem-solving sills.
Non-Essential Duties &amp; Responsibilities: None
Location/Position Specific Responsibilities: None
Supervisory Responsibilities: None
Job Requirements
Essential Sills &amp; Qualifications:
Woring nowledge of querying relational databases with SQL as evidenced by 5 years of experience.
Proficiency in designing and administering relational database management objects (preferably Microsoft SQL Server 2016 or later).
Woring nowledge of the use of multidimensional databases.
Woring nowledge of one or more ETL tools (e.g. SQL Server Integration Services, Informatica, MuleSoft).
Strong woring nowledge of one or more columnar database technologies (e.g. VertiPaq, Vertica, Cassandra) as evidenced by the ability to articulate columnar architecture and appropriate storage engine versus formula engine usage.
Base competency with DAX, M, or other business intelligence query languages.
Proficiency with one or more enterprise reporting solutions (e.g. Power BI, Tableau, SQL Server Reporting Services).
Woring nowledge in the use of Microsoft SharePoint 365, ability to create objects such as related lists, and define managed metadata.
General nowledge of integrated source control fundamentals, practical experience using Azure DevOps, Git, SVN, or other source control solution.
Strong woring nowledge of Microsoft Excel functions and data-related capabilities.
Ability to wor with employees from various functional areas and understand their user needs.
Demonstrates sound and accurate judgment.
Ability to effectively respond to changing and sometimes ambiguous situations.
Demonstrated ability to manage multiple projects, tass, and priorities to conclusion.
Demonstrated ability to identify and raise issues and propose oral and written solutions.
Strong oral and written communication sills.
Ability to read, analyze, and interpret moderately complex journals, reports and documents.
Ability to effectively respond to user inquiries or complaints.
Ability to present technical information orally and in writing to a non-technical audience.
Ability to write routine and non-routine reports and correspondence.
Demonstrated ability to effectively problem-solve.
Ability to solve practical problems and deal with a variety of concrete variables in situations where only limited standardization exists. Ability to interpret a variety of instructions furnished in written, oral, diagram, or schedule form.
Ability to choose among alternatives when completing wor. Wor is periodically reviewed by management at ey intervals for advice/guidance prior to completion.
Non-Essential Sills &amp; Qualifications:
Broad nowledge of financial principles, practices, and procedures including 3-5+ years' hands on experience in areas of financial budgeting/forecasting models, collection and aggregation of budget/forecast data, evaluation of budget/forecast results, reporting and presentation of annual budgets and forecasts preferred.
Intermediate proficiency with a financial planning and/or complex accounting software preferred.
Woring nowledge of commercial real estate investment concepts (e.g. NOI, recoverable expenses, capital expenditures, leverage) highly desirable.
Education/Experience:
Bachelor‚Äôs degree (B.S.) in Computer Science, Accounting, Finance or a related field from a four-year college or university.
Minimum 4-7 years of experience woring as a technical analyst, developer, or equivalent functional capacity.
Minimum 5 years of experience in a business-facing support role.
Familiarity with commercial real estate company operations or private fund management highly desirable.
Certificates, Licenses, Registrations: None
Physical Demands:
The physical demands are representative of those that must be met by an employee to successfully perform the essential functions of the job. Physical demands include extended periods of sitting and computer use.
Reasonable accommodations may be made to enable individuals with disabilities to perform the essential functions.
Woring Environment:
Wor environment characteristics are representative of those an employee encounters while performing the essential functions of the job.
The employee wors primarily in a large office building. Infrequent travel.</t>
  </si>
  <si>
    <t>About Us:
PlushCare is a premier VC baced company innovating healthcare by providing easier access to high quality healthcare. Our mission is to provide patients with the best experience and the best doctors. Our technology platform enables over 200 patients (and growing!) to tal to a doctor who has trained at a top 50 US medical institution from the convenience of their phone or computer. It's high quality primary care that puts the patient at the center. With the highest NPS of 90 and an App Store rating of 4.9, we strive to provide the healthcare experience that patients deserve. We're growing rapidly and looing for people to join our passionate team.
About the Role:
As a Business Data Analyst at PlushCare you will have the opportunity to wor closely with Mareting, Product, and Finance, helping them measure their impact and guide their strategic decisions. You'll dive into complex datasets to analyze trends, identify opportunities and quantify the potential value of new initiatives. You will be a member of our cross-functional data team.
Responsibilities
Develop, publish, and maintain Tableau dashboards and reports.
Develop and implement Tableau data hygiene best practices.
Gather and interpret data to measure business performance and drive decision maing.
Wor with data and software engineers to ensure high data quality.
Manage multiple analysis projects across departments and adapt to shifting priorities.
Proliferate a data-driven culture at PlushCare.
Required Qualifications:
Educational bacground in engineering, mathematics, or economics.
3+ years woring with Tableau
Excellent quantitative and data analytics sills.
Proficient in SQL (Redshift, MySQL)
Proficient in Excel/Google Sheets (pivot tables, VLOOUP, statistical functions)
Strong data communicator.
Experience woring cross functionally, particularly Mareting, Finance, and Product.
What we offer:
90% Company-paid health, dental, vision
401() plan, commuter benefits
Flexible PTO
Fun, diverse, open-minded coworers
Free lunch when onsite
We are proud to embrace a diverse &amp; inclusive worplace and are committed to equal employment opportunity regardless of race, color, ancestry, religion, sex, national origin, sexual orientation, age, citizenship, marital status, disability, gender identity or Veteran status.</t>
  </si>
  <si>
    <t>Research Data Analyst III
19-Jun-2020
Job Code and Payroll Title
6257 Research Data Analyst III
Job Summary
JOB OVERVIEW
The Research Data Analyst performs quality checs on cancer registry data and conducts data analysis in support of cancer research studies, maintains large research databases, responds to requests for confidential cancer data and cancer statistics, communicates cancer information and statistics in written and online publications of varying formats. Wors independently and as part of the Surveillance Research team. Conducts analyses, interprets results, prepares data for dissemination via peer-reviewed journals, scientific and community meetings, and co-authors scientific manuscripts.
The Research Data Analyst uses sills as a seasoned, experienced research professional with a full understanding of statistical analyses, research software programming techniques, and application of epidemiologic principles. Provides research support to internal and external investigators/faculty in cancer surveillance projects and publications. Contributes to development of grant proposals. Demonstrates good judgment in selecting methods and techniques for obtaining solutions.
DEPARTMENT OF EPIDEMIOLOGY AND BIOSTATISTICS
The Department of Epidemiology and Biostatistics (DEB), housed within the UCSF School of Medicine (SOM), has a vision to advance discoveries and insights into the distribution, determinants and outcomes of disease that will drive improvements in population health worldwide.
The DEB has three missions: 1) education, 2) science, and 3) research. Its educational mission is to train students in epidemiologic and biostatistical methods for studying disease etiology and prevention, evaluating tests and treatments, and using evidence-based approaches in clinical practice and population health. The scientific mission of the DEB is to perform outstanding basic, clinical and population health research along a spectrum from molecules to society and to develop tools for the translation of nowledge that will improve clinical practice and population health and ensure optimal use of resources. The clinical mission of the Department is to support the practice of public health and preventive medicine in local, state, national and international health agencies.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55429BR
Location
Mission Hall - Mission Bay
Job Title
Research Data Analyst
Appointment Type
Career
Percentage
100%
Shift Length
8 Hours
Shift
Days
Wor Days
Monday - Friday, 8:30 am - 5:30 pm (flexible)
Required Qualifications
‚Ä¢ Bachelor's degree in related area and three+ years of related experience, or equivalent combination of experience/training
‚Ä¢ nowledge of following software/applications: Lin Plus, SQL
‚Ä¢ Thorough nowledge of research function
‚Ä¢ Thorough sills in statistical analysis, systems programming, database design and data security measures
‚Ä¢ Thorough sills in analysis and consultation
‚Ä¢ Outstanding computer sills and woring nowledge of statistical software pacages including SAS. Experience with merging files, creating variables, data manipulation, basic macros, and basic reporting
‚Ä¢ Understands and can interpret issues surrounding confidentiality from the policies and procedures of the regional cancer registry and the state
‚Ä¢ Sills to communicate complex information in a clear and concise manner both verbally and in writing
‚Ä¢ Ability to wor independently and wor well with others
‚Ä¢ Strong organizational sills, attention to detail, and able to wor systematically
Preferred Qualifications
‚Ä¢ Master‚Äôs degree in epidemiology or related field
‚Ä¢ nowledge of the following software/applications: MS Office (Word, Excel, PowerPoint, Outloo)
License/Certification
n/a
Position Type
Full Time
Department Name
Epidemiology and Biostatistics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</si>
  <si>
    <t>The Role
We are looing for a smart, driven, and enthusiastic Data Analyst to join us in transforming an industry. In this role, you will use data visualization programs, tools and techniques to generate dashboards, reports and presentations that aid in data storytelling, understanding and interpretation of trends and patterns of vehicle behavior and performance.
Our core values are deep passion, curiosity, collaboration, customer focus and "owning it". As with all roles at Motiv, your alignment with these values will be critical to your success here. To perform this job successfully, an individual must be able to perform the following satisfactorily; other duties may be assigned
Responsibilities
Design processes to transform raw data into actionable business insights, actively establish systems and build tools to mae data more accessible to internal and external users
Build vehicle performance dashboards for customers and internal staeholders using relational database
Wor closely with the engineering team to define and collect vehicle data parameters needed to properly analyze fleet performance
Be Motiv's point person for any data related tass (analysis, visualizations, etc.)
Wor cross-functionally with sales, engineering, manufacturing, and customer support to define what data we collect and how it is visualized
Generate fleet performance reports for customers and state/federal incentive programs
Required Experience and Sills
BA/BS in a quantitative field such as mathematics, statistics, engineering - or equivalent in experience
2+ years of experience in data analytics, data cleaning, building user friendly dashboards, and insight generation
Proven history of finding valuable insights from complex sets of data
Ability to successfully wor with cross range of teams including engineering, sales and operations
Strong SQL, Python, or equivalent experience
Strong data-visualization and time series analysis sills
Advanced Microsoft sills (Outloo, Word, Excel, PowerPoint)
Excellent written and verbal communications across technical and non-technical staeholders
Results oriented, hands-on mentality, and can-do attitude
Must be an authorized US Citizen
Benefits &amp; Pers
Competitive benefits pacage including Medical (including 24/7 online access to a physician), HSA, Vision, Dental &amp; 401
We offer a generous PTO policy, Group Universal Life, Voluntary Personal Accident and Voluntary Disability Insurance
10 Paid Holidays
Educational Assistance Employee Program
Healthy Wor / Life Balance
Fresh daily snacs
Pers at Wor - Discounted learning, ticets, electronics, travel, health, restaurants &amp; retail
Free Online Training &amp; Development
We are bicycle-friendly, with bicycle storage available to all Foster City employees with a 5 minute wal to the scenic Bay Front
About Motiv
Founded in 2009, and headquartered in the San Francisco Bay Area, Motiv Power Systems, a leading provider of software and technology to electrify medium duty commercial vehicles, is committed to freeing fleets from their dependence on fossil fuels. Motiv's EPIC (Electric Powered Intelligent Chassis) are CARB certified, GSA approved, and available for many configurations including step vans, box trucs, wor trucs, shuttle buses, school buses, trolleys, and other specialty vehicles. An EPIC offers uncompromised performance and functionality without the pollution, noise, heat, and vibration of gasoline or diesel power.
Motiv is the only Ford eQVM-approved provider of all-electric chassis for commercial trucs and buses and benefits from engineering insights and support from Ford to ensure safety and reliability. With more than 500,000 miles logged among several of the largest fleet operators in the United States, the EPIC family eliminates 100% of vehicle emissions, dramatically reduces operating and maintenance costs, and creates a healthier environment for riders and communities, while also reducing driver fatigue.</t>
  </si>
  <si>
    <t>Upstart is the leading AI lending platform partnering with bans to expand access to affordable credit. Forbes recently raned Upstart #12 on its list of "most promising AI companies in America." Inc. Magazine also recognized Upstart as one of the Best Worplaces for 2020.
By leveraging Upstart's AI platform, Upstart-powered bans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 If you are energized by the impact you can mae at Upstart, we'd love to hear from you!
As a Data Analyst at Upstart, you willown and scale data reporting and analytics for our investors. You will be a critical member of Upstart's analytics team to own credit performance data analysis and reporting by developing reports and building repeatable and scalable data quality audits. Through your efforts, we'll be able to ensure reporting accuracy and consistency across company to monitor and report loan performance. You are Upstart's data ambassador to our current and future investors. If you are naturally curious, have good SQL sills, love data, and can communicate complex concepts with technical and non-technical people, this could be a great opportunity for you.
How you'll mae an impact:
Partner with Investor Operations, Business Development, Data Science and Engineering teams to collect and analyze loan performance data and contribute to credit analytics and deliver insights.
Formulate and apply mathematical modeling and other optimizing methods to develop and interpret business information and the ey metrics that measure loan performance.
Own data reporting process for securitization and investor reporting. Proactively identify data quality and integrity issues that affect the accuracy of reporting. Run recurring data audits to ensure accuracy of data systems and business processes. Report on test execution, defect tracing and regression for project releases. Write clear, actionable test plans and reports. Create some level of automation using framewor.
Create reports and dashboards in BI tools such as Looer. Monitor trends in relevant metrics and report on ey insights on daily basis.
Wor with various big data platforms, databases and systems such as AWS, Redshift and other big data technologies.
Participate in data modeling and architecture discussion, influence data products roadmap, and tae ownership and responsibility of new projects.
Wor closely with engineering teams to ensure quic turnaround on fixes. Tae ownership of communicating changes to the appropriate end-users.
Wor with data service providers to explore APIs, analyze and forecast impact of integrating new data sets. Wor with Engineering throughout the entire process of onboarding new data sets.
What we're looing for:
Minimum Requirements:
BS/MS Degree in Engineering, Computer Science, Statistics, Economics, Finance, or other highly quantitative/analytical field
3+ years of professional experience in SQL querying and proven ability to wor with large and complex data set
3+ years of professional experience performing data analytics that influence business decision maing
nowledge to translate business requirements to Data Warehousing and ETL
Experience in data analytics tools such as Python, Pandas or R
Strong communication and client-facing data presentation sills
Proven ability to learn quicly, wor independently, and adapt to change in a fast-paced environment
Organized and able to juggle multiple tass while still meeting deadlines
Preferred Requirements:
Experience with Amazon Redshift
Experience with BI/reporting tools such as Looer or Tableau
Previous consumer maretplace lending industry experience on capital maret, finance or compliance is not required but a plus
What you'll love:
Competitive Compensation (base + bonus &amp; equity)
Comprehensive medical, dental, and vision coverage
Personal Development and Technology &amp; Ergonomic Budgets
Life insurance and disability benefits
Clubs and Activities (Game Nights, Fitstarters, Superwomen, Boo Club, Investing Club, Money Discussions, Photography Club and Basetball teams)
Generous vacation policy
401()
Catered lunches + snacs &amp; drins
Upstart is a proud Equal Opportunity Employer. We are dedicated to ensuring that underrepresented classes receive better access to affordable credit, and are just as committed to embracing diversity and inclusion in our hiring practices. We celebrate all cultures, bacgrounds, perspectives, and experiences, and now that we can only become better together.</t>
  </si>
  <si>
    <t>Who is Credible?
We believe life's changes create financial needs for people and that the traditional financial system often puts up unnecessary obstacles. People celebrate major milestones lie going to college, getting married, and buying a home. And most of the time, these milestones come with financial implications.
At Credible, we have built a company with the mission of bringing transparency, choice, simple processes and savings to accessing credit for life's important moments. What you see is what you get. We are committed to being upfront, honest, and clear about your options. There are no mysteries, no hidden fees, and no secret clauses.
Credible is a fast-growing Fintech company that has world class management, has raised multiple rounds of funding, is generating significant revenue and is disrupting the lending maret and helping people save money and get out of debt faster.
About the role
Our Business Intelligence team is looing for a Business Intelligence Data Modeler/Analytics Engineer who is passionate about data, analytics, and business strategy. You will help the team learn more about our business, teach others in the company about analytics, and improve the use of our data. You'll be an integral part of providing data-driven insights that inform significant company decisions.
You Will:
Develop data models and optimized schemas in our data warehouse that enable performant, intuitive analysis
Build data pipelines and python-based ETL tools for getting, processing, and delivering data
Partner with teams across the organization to understand their analytics needs and create dashboards and reporting that allow them to execute more effectively
Wor with business leaders to define ey metrics and build reporting to monitor and understand performance along those metrics
Conduct in-depth data analyses that lead to actionable insights, owning the entire process from ideation to execution to presentation of findings to staeholders
Become an expert on all aspects of Credible's data and analytics infrastructure
Be the driving force behind the adoption and effective use of our BI tool within every team at Credible
Education and Experience:
BA/BS in a quantitative field
3-4 years of wor experience as a data analyst, data engineer, or in a highly analytical role
Experience writing and optimizing SQL queries
Experience developing data models and optimized data schemas
Experience with a scripting language (preferably Python)
Experience using the command line and git
Strong grasp of statistics and experience conducting rigorous data analyses
Experience with Looer a plus
Experience at an e-commerce or fintech company a plus
Personality and Values:
The capacity to juggle multiple priorities effectively within a fast-paced environment is critical
You're a highly motivated self-starter with the ability to wor efficiently with minimal supervision
Anticipate business needs and thin with a business owner mindset ‚Äì thin critically about analyses, don't just complete them
Passion for spreading the value of data throughout the company and communicating insights to a broad audience with varying levels of technical expertise
Why wor at Credible
We are a fast moving, fun-loving, seriously smart group of people who really care about impacting the lives of our customers. We empower our employees to mae decisions, tae riss, drive our business and mae changes when we don't get it right. These are our values:
Exceed Customer Expectations: We provide an exceptional experience to each and every customer that compels them to share it with others.
Tae Ownership: We are trusted to mae decisions that are in the best interests of our customers and our business. We thin and act lie owners. We care ‚Äì and that maes all the difference.
Be Curious: We are curious, as questions, see to understand and try new things.
Do the Right Thing: We earn trust by being transparent, respectful and honest with each person with whom we interact.
Get Results: Results fuel our excitement and we now how our personal accomplishments tie to the success of the company.
Be Bold: We are courageous and tae riss that scare us. Our enthusiasm for experimenting is how we will find the next breathrough.
Our benefits: We offer competitive compensation, generous benefits, free food and a flexible vacation policy.
But mainly, you want to wor at Credible because you believe in our mission and want to have a major role in delivering on it! We loo forward to getting to now you.
We are an equal opportunity employer and value diversity at our company.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</si>
  <si>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Remote to start and then once environment changes then the candidate must be in the San Francisco office. 3+ yearsrsquo experience in an analytics-focused, customer-centric mareting role, such as customer insight program analyst, data analyst, web mareting, etc in either a B2B or B2C environment Experience with survey platform (Qualtrics), text analytics tools such as TextIQ, visual analytics, statistics, and familiarity with web analytics tools preferred Outstanding ability to synthesize unstructured and structured data and create value-added insights Experience woring across a highly matrixed organization, and a strong ability to partner and influence for results Experience combining business nowledgeacumen with data to drive business decisions and maximize ROILTV BS required, focus in statistics or equivalent wor experience a plus Responsibilities Monitor Customer Effort by reviewing survey data and identify changes in trends, share insights, and mae recommendations Leverage customer feedbac to form a cohesive picture around customer pain points, create and maintain a central repository of information, trac and share prioritized projects status and progress based on pain point Utilize text analytics tools to distill insights from unstructured data Project manage requests and communicate effectively Partner with business staeholders to identify improvement opportunities to survey design, survey response rates, and data quality on our digital properties</t>
  </si>
  <si>
    <t>Since 2005, BOLD has established itself as a job seeer's ally. Unlie our competitors that specialize in posting jobs for employers, BOLD's focus steadfastly remains on the job seeer. Our top-rated tools offer job seeers of every wal of life the help they need to get the jobs they want.
A profitable, mature startup, BOLD wals with the job seeer through every phase of the job search process. Our award-winning resume and cover letter builders have helped millions of job seeers in more than 180 countries create the application materials they need to succeed.
BOLD's brands have a presence across the globe and BOLD is continuing to build its international offerings and serve millions of job seeers.
Department Summary
This role is on our Analytics team. This team partners with Product, Mareting, and Finance to produce world-class analysis and provide recommendations that improve our products and increase customer engagement.
Position Summary
BOLD is looing for an enthusiastic PRODUCT DATA ANALYST to join our team. You will provide critical insights to business partners and strategic support to the executive team. You will also have your fingers on the pulse of the business and develop metrics and reporting to eep the organization informed. Through your high-quality analysis and attention to detail, you will be the go-to person for product performance and insights. The ideal candidate is highly motivated and will use their technical sills and business acumen to quicly mae an impact!
Position Responsibilities
Conduct in-depth analysis to uncover opportunities for improving our products.
Wor closely with business partners to extract meaningful insights using a variety of data sources: relational databases, front-end analytics tools, clicstream data, etc.
Present insights and recommendations to executive leadership using high quality visualizations and concise messaging.
Design and analyze A/B tests to drive PI improvements.
Build models to predict customer behavior and better understand the drivers of customer engagement and retention.
Develop dashboards to inform business decisions with an emphasis on automation and scalability.
Collaborate with Engineering to advance data infrastructure and governance.
Required Qualifications
Minimum 2 years as an individual contributor performing quantitative analysis, preferably for an internet or technology company.
Bachelors or Master's degree in Math, Engineering, Statistics or other quantitative field, with a trac record of academic excellence.
Self-starter with a desire to learn and the ability to rapidly understand the business and its drivers.
Ability to handle multiple projects and meet deadlines in a fast-paced environment.
Ability to write complex SQL queries to extract data from a variety of internal sources.
Solid understanding of Statistics with ability to explain statistical concepts to non-technical audiences.
Proficiency with BI tools such as Tableau, Looer, or equivalent.
Desired Qualifications
nowledge of programming languages such as Python/R preferred.
Experience with Google Analytics, MixPanel or other front-end analytical platforms a plus.
ABOUT BOLD
BOLD is a fast-paced, innovative company full of smart, committed people who are passionate about our products and love helping people find the career of their dreams. We balance wor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</si>
  <si>
    <t>Sills &amp; Experience:
¬∑ Associate should have at least 7 years‚Äô experience in Data Analysis with strong nowledge of Healthcare concepts lie Member, Enrollment, Claims, Provider etc.
¬∑ Must have 3 to 5 years‚Äô experience woring in Healthcare Domain
¬∑ Should have experience in Requirement gathering, System Analysis, Integration, Data Profiling
¬∑ Should have prior experience in Client facing roles
¬∑ Gathering and integrating data from disparate sources
¬∑ Understands the requirements in detail and provides sign off on the requirements
¬∑ Experienced in Database Design/Development in Netezza, Oracle
¬∑ Discuss the Data model, data flow and data mapping with the development team, focused on performance strategies
¬∑ Should have good communication and strong Analytical Sills
Job Type: Contract
Experience:
Data Analyst: 6 years (Preferred)
sql: 6 years (Preferred)
data analysis: 6 years (Preferred)
Location:
San Francisco, CA (Preferred)</t>
  </si>
  <si>
    <t>We're looing for a Clinical Data Analyst to help us accomplish our mission to improve lives by learning from the experience of every cancer patient. Here's what you need to now about the role, our team and why Flatiron Health is the right next step in your career.
What You'll Do
In this role, you'll wor with the Clinical Data team to interpret and organize clinical oncology data. Reporting to the Manager, Clinical Data, you'll be responsible for assisting with the development of data capture forms and feasibility tests, and woring alongside cross-functional team members on ways to improve data models. In addition, you'll also:
Support the management of a portfolio of 2-5 projects
Assist with the development of data capture forms, data capture instructions and data analyses
Support data quality and control activities, including clarifying clinical guidance, correcting errors and refining instructions
Participate in problem-solving discussions with internal staeholders (e.g. Research Clinicians, Product, Quantitative Sciences, Engineering and Life Science Partnerships) to determine clinically and scientifically sound approaches
Begin to wor to understand how to identify major pain points in various worflows by contributing to the development of templates and tools to address these challenges
Surface suggestions regarding how to improve our software platform(s) to our software engineers
This is a great opportunity for you to wor with cross functional teams (e.g, Research Clinicians, Product, Operations, Quantitative Sciences and Engineering) on research initiatives to develop high quality data products for delivery to clients.
Who You Are
You have 2+ years of experience woring in clinical research and with data management/analysis. You're excited by the prospect of rolling up your sleeves to tacle meaningful problems each and every day. You're a ind, passionate and collaborative problem-solver who sees and gives candid feedbac, and values the chance to mae an important impact.
You have BS or MS in science, nursing, or healthcare related field
You have at least 2 year of relevant experience as a clinical research assistant, registered nurse, physician assistant, or equivalent with considerable healthcare experience
You have experience with clinical data management or data entry
You have a high comfort level with technology and familiarity with EMR systems and EDCs
You demonstrate exceptional attention to detail
You have strong verbal and written communication sills
You are a self-motivator who is able to prioritize and address problems in a highly dynamic and fast-paced environment
You are willing to travel to our NYC office once per month during your training period and once per quarter thereafter
If this sounds lie you, you'll fit right in at Flatiron.
Extra Credit
You are familiar with SQL
You are familiar with all aspects of how cancer is treated, from diagnosis to recovery, and are fluent in cancer terminology
Why You Should Join Our Team
A career at Flatiron is a chance to wor with everyone involved in the future of cancer care and research‚Äîall under one roof. Researchers, data scientists, designers, clinicians, technologists and many more all wor together to improve cancer care and accelerate research.
You'll also find a culture of continuous learning, broad and inclusive employee support offerings, and a commitment to supporting our team members in all aspects of their lives‚Äîat home, at wor and everywhere in between. We offer:
Flatiron University training curriculum which includes presentation sills, meeting mastery, coding languages and more
Career coaching opportunities
Hacathons for all employees (not just our engineers!)
Professional development benefit for attending conferences, industry events and external courses
Wor/life autonomy via flexible wor hours and flexible paid time off
Generous parental leave (16 wees for either parent)
Bac-up child care
Flatiron-sponsored fitness classes
Flatiron Health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</si>
  <si>
    <t>About thredUP
thredUP is the world‚Äôs largest fashion resale platform, inspiring a new generation to thin secondhand first. The company has spent the past 10 years reinventing resale, building a maretplace and infrastructure now poised to power the 50B resale economy and usher in a more sustainable fashion future. Millions of consumers use thredUP as the easiest way to sell their clothes and shop over 35,000 brands at up to 90% off ‚Äî online, in stores or via ‚Äútry-before-you-buy‚Äù Goody Boxes. Baced by world-class investors, thredUP designed a resale engine that has redistributed nearly 100 million unique garments from closets across America and is now powering resale for the broader fashion industry via its Resale-As-A-Service (RAAS) platform.
About the Role
At thredUP, we‚Äôre woring to revolutionize the clothing industry and we're looing for an experienced Data Analyst to provide the analytical horsepower to help drive our complex maretplace. As part of our data science team, you will wor cross-functionally to extract insights about customer behavior, leverage them to mae product improvements, and propose the development of new features. You‚Äôll also be involved in our growth mareting efforts to help us scale efficiently. If you get excited about data-driven decision maing, we‚Äôd love to hear from you.
Responsibilities
Dive into our clicstream data to understand user behavior, providing insights to guide product improvement efforts and level up our data architecture
Wor closely with the creative, product, data science, and engineering teams to develop new customer-facing initiatives
Provide insights that will enhance our understanding of customer lifetime value
Create and maintain PI dashboards to support team decision maing
Requirements
Bachelor‚Äôs degree or above in a quantitative discipline
At least two years of professional experience in an analytical role
Ability to derive insights from complex data and mae recommendations that drive meaningful business impact
Fluent in SQL and advanced proficiency with Excel / Google Sheets.
Strong nowledge of a programming language such as Python, R, or Spar
nowledge of business intelligence tools Looer and Amplitude or similar
Deep understanding of statistical analysis, and experience with standard techniques including linear regression, time series analysis, experimental design, hypothesis testing, and A/B testing.
What We Offer:
- The opportunity to mae a massive impact &amp; influence outcomes for our business and customers alongside passionate coworers
- Autonomy. The ability to mae, own, and carry out decisions
- Competitive salary, equity and full benefits (health/dental/vision insurance &amp; 401)
- Wor from anywhere most Tuesdays and Thursdays (what we call Maer Days)
- Catered lunch on Wednesdays, cold brew coffee and beer on tap
- Flexible PTO
At thredUP, our mission has been built on extending the lives of millions of unique clothing items. Much lie our inventory, we believe diversity is ey. As a diverse and inclusive worplace, we are committed to ensuring our employees are comfortable bringing their authentic selves to wor every day. A unique perspective is critical to solving complex problems and inspiring a new generation to thin secondhand first. Everyone is welcome - be you.</t>
  </si>
  <si>
    <t>Job Summary:
Company: Artech Information Systems LLC
Position: Data Analyst
Duration: 6 months with possible extension
Location: San Francisco, CA
Job Reference Code: 20-23328
Position Overview:
The Data Analyst will need to analyze various data sets and provide directive insight based on trending. The primary responsibility for this role is to pull the data from a variety of websites and then to organize it in pivot tables in Excel.
Sill/Experience/Education
Mandatory:
Bachelor's degree, 3+ years of wor experience, nows SQL, Google Slides, Google Sheets, Google Docs
Desired:
One year of experience in an ad sales, ad support, finance, data science, or strategy and operations role.
Experience with statistical analysis and modelling.
Niyaz Ansari
Assistant Manager ‚Äì Staffing
Artech Information Systems LLC
360 Mt. emble Avenue, Suite 2000 | Morristown, NJ 07960
Office: 973.967-3588 | Fax: 973.998.2599
Email: Niyaz.Ansari@artechinfo.com | Website: www.artechinfo.com
LinedIn: https://www.linedin.com/in/niyazansari/
Connect with us on - LinedIn | Faceboo | Twitter
About Artech Information Systems LLC
Artech is an employer-of-choice for over 5,800 consultants across the globe. We recruit top-notch talent for over 65 Fortune and Government clients coast-to-coast across the U.S., India, and China. We are one of the fastest-growing companies in the U.S. and this may be your opportunity to join us!
Want to read more about Artech?
Clic here to visit our website or clic on the following lins to read what others are saying about us: The Wall Street Journal, Forbes (1) (2), BusinessWire, Entrepreneur, Better Business Bureau, Hoovers, Diversity Careers(1) (2), The Artech Circle, NJTVOnline, The Business Forum Show, and SIA: ‚ÄúAbove the Crowd.‚Äù
Connect with Artech through Social Media
Learn more about our company including the latest events at Artech, new job opportunities, jobseeer tips, and more. Follow us on Faceboo, Google+, LinedIn, Pinterest, Twitter, and YouTube.\</t>
  </si>
  <si>
    <t>Location: San Francisco, CAPosition Description:
The Data Analyst will need to analyze various data sets and provide directive insight based on trending. The primary responsibility for this role is to pull the data from a variety of websites and then to organize it in pivot tables in Excel.
This person will help with data management and reporting for creative requests that come through go/SVA.
‚Ä¢ Onboarding
Understand Creative Services Teams
Team mapping of Creative Services teams in each region
Different creative services offered by each team
How teams prioritize and capacity constraints
Commonly used descriptions for these services
Understand Partner Teams
Meet contacts across GTM, YT/V, and Sales
Understand which contacts to wor with to gather regional reporting
Understand Sales
Which sellers are allowed to request services (i.e. are services gated or not)
‚Ä¢ Data management
Partner with Creative Services teams or regional GTM
Wor with SVA Admin Owners to drive data consistency across inputs
Host office hours as needed
Flag missing information or data gaps to the SVA Admin Owner
Do routine checs to mae sure data isnt pulling inaccurately
Flag potential bugs to GSL StratOps Team or Tools team
‚Ä¢ Data metrics
Coordinate with GSL StratOps for
Revenue
Product Adoption
Seller Satisfaction
Client Satisfaction
Other metrics
Chec for bugs / issues in reporting dashboard
‚Ä¢ Reporting
Share bi-weely updates via email or slides with global GSL StratOps Team
Flag if compliance / usage seem low (i.e. high lielihood sellers in region are not using go/SVA)
Job Requirements:
Sill/Experience/Education
Mandatory
‚Ä¢ Bachelor's degree
‚Ä¢ 3+ years of wor experience
‚Ä¢ nows SQL
‚Ä¢ nows Google Slides, Google Sheets, Google Docs
Desired
‚Ä¢ One year of experience in an ad sales, ad support, finance, data science, or strategy and operations role.
‚Ä¢ Experience with statistical analysis and modelling.
‚Ä¢ nowledge of Google internal databases lie Ads F1, Analytics configstore, ASR, Tangle, or XP.
‚Ä¢ nowledge of Google internal tools and systems lie Plx, DasNav, F1, and Critique.
‚Ä¢ Deep familiarity with Google Ads, Search Ads 360, Analytics 360, or Attribution.
‚Ä¢ Basic nowledge of any programming language.
As an equal opportunity employer, ICONMA prides itself on creating an employment environment that supports and encourages the abilities of all persons regardless of race, color, gender, age, sexual orientation, citizenship, or disability.
.</t>
  </si>
  <si>
    <t>Bioinformatics Programmer III
02-Jul-2020
Job Code and Payroll Title
9401 Bioinformatics Programmer III
Job Summary
JOB OVERVIEW
UCSF is seeing a person to serve as a Data Systems Analyst at UCSF Cancer Immunotherapy Program (CIP), woring in the laboratories of Dr. Lawrence Fong and Dr. David Oh. The job function involves developing and utilizing computational tools to analyze and interpret biological or other research data and includes utilizing and developing algorithms, computational techniques, and statistical methodologies. The Data Systems Analyst will help in the design of new experiments, implements end-user needs in database searching and integration. Additionally, the Data Systems Analyst should be able to provide web-based bioinformatics and access to public and proprietary databases and teach established in-house pipelines to researchers.
The position involves establishing pipelines using existing computer algorithms for the analysis of RNA, DNA and TCR sequencing as well as Cytof data. The position will also involve developing new algorithms and pipelines as needed, commencing with but not limited to single cell RNA and TCR sequencing of immune cells from immunotherapy-treated and untreated cancer patients. The candidate will be expected to mae independent and innovative contributions to a variety of experimental analyses that may lead to contributions to scientific publications. Eventually, the candidate will implement end-user needs for everyone in the laboratory to be able to use the algorithms in the pipeline for large scale studies.
DIVISION OF HEMATOLOGY/ONCOLOGY / MEDICINE
The Division of Hematology/Oncology is one of the largest Divisions in the Department of Medicine (DOM). Currently, the Division has 80 + Full-time faculty, 18 part-time and/or volunteer faculty, 26 Accreditation Council for Graduate Medical Education (ACGME) and non-ACGME fellows, 13 post-doctoral fellows, 32 Non faculty appointments and 57 administrative and research staff. The Division‚Äôs primary research, clinical and teaching functions are primarily split between the Parnassus, Mission Bay and Mount Zion campuses, although the faculty, fellows, and staff have appointments and clinical, research, and educational activities at San Francisco General Hospital (SFGH), and Veterans Affairs Medical Center (VAMC).
Woring closely with UCSF Cancer Immunotherapy Program (CIP) at the UCSF Helen Diller Family Comprehensive Cancer Center (HDFCCC) comprising of the Cancer Immunotherapy Clinic and the Cancer Immunotherapy Lab on the Parnassus Campus, brings together expert UCSF physicians from across all cancer sub-specialties, to wor closely with scientists from UCSF and beyond to develop the cancer treatments of the future.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55489BR
Location
UCSF Parnassus
Job Title
Data Systems Analyst
Appointment Type
Career
Percentage
100%
Shift Length
8 Hours
Shift
Days
Wor Days
Monday ‚Äì Friday, 8:00 AM ‚Äì 5:00 PM
Required Qualifications
‚Ä¢ Bachelor's degree in biological science, computational/programming, or related area and three to five years of experience, or equivalent experience/training
‚Ä¢ Thorough nowledge of bioinformatics methods and data structures
‚Ä¢ Thorough nowledge of bioinformatics programming design, modification and implementation
‚Ä¢ Thorough sills associated with statistical analysis and systems programming
‚Ä¢ Experienced with Unix
‚Ä¢ Experienced with R programming
‚Ä¢ nowledge of relevant biology
‚Ä¢ Ability to produce high-quality reports and documentation
Preferred Qualifications
‚Ä¢ Master's degree in biological science, computational/programming
‚Ä¢ Advanced degree in Information Technology or related discipline
‚Ä¢ Experienced with open-source development (e.g. maintenance, contributions)
‚Ä¢ Experienced with compute clusters and job schedulers
‚Ä¢ Experienced with version control (e.g. Git) and corresponding repositories (e.g. GitHub)
‚Ä¢ Experience with cloud computing
‚Ä¢ Sills to communicate complex information in a clear and concise manner both verbally and in writing
‚Ä¢ Silled in Tableau or other data visualization tools, SQL tables, queries and stored procedures, Python or other programming language(s)
‚Ä¢ Familiarity with ETL processes, VBA in MS Excel or MS Access, charting/visualizations using MS Excel
‚Ä¢ Demonstrated ability to communicate technical information to technical and non-technical personnel at various levels in the organization
‚Ä¢ Demonstrated ability to wor with others from diverse bacgrounds. Demonstrated effective communication and interpersonal sills. Demonstrated service orientation sills
‚Ä¢ Self-motivated and wors independently and as part of a team
‚Ä¢ Demonstrated strong problem-solving sills. Able to learn effectively and meet deadlines
‚Ä¢ Critical thining sills and attention to detail
License/Certification
n/a
Position Type
Full Time
Department Name
Medicine / Hematology / Oncology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</si>
  <si>
    <t>Voleon is a technology company that applies state-of-the-art machine learning techniques to real-world problems in finance. For more than a decade, we have led our industry and wored at the frontier of applying machine learning to investment management. We have become a multibillion dollar asset manager, and we have ambitious goals for the future.
Your colleagues will include internationally recognized experts in machine learning research as well as highly experienced technology and finance professionals. The people who shape our company come from other bacgrounds, too, including concert music performance, humanitarian aid, opera singing, sports writing, and BMX racing. You will be part of a team that loves to succeed together.
In addition to our enriching and collegial woring environment, we offer competitive compensation and benefits pacages, technology tals by our experts, a modern office, daily catered lunches, and more.
As a Data Analyst, you will be part of a team responsible for owning and simplifying the flow of data used by production trading algorithms at Voleon. Your wor will focus on curating datasets and building processes and tools to standardize and simplify this curation. This role is a means to mae a difference: as a machine learning company, data is essential to our business.
Responsibilities
Perform manual steps and develop automated processes to ensure the completeness and integrity of massive amounts of mission critical financial data pertaining to stocs, bonds, futures, commodities, and more
Partner with Members of Research Staff to curate new and existing datasets
Help drive continuous improvements to data quality procedures and a consistent approach to how data quality is measured, monitored and reported
Design systematic and automated processes and tools that allow the team to scale and rapidly onboard new datasets
Wor global maret hours from our Bereley office for a portion of every year on a rotational basis
Requirements
Coursewor or other relevant training in data analytics, programming, or computing systems
Proven problem-solving and analytical abilities including pattern detection, root cause analysis, and issue resolution
An interest in programming and data analysis / data science
Bachelor‚Äôs degree with a strong academic record
Authorization to wor in the United States
Preferred Qualifications
Relevant experience in data operations, with proven process improvement sills
An understanding of the software development process and exposure to hands-on coding in a professional environment
Experience in exploratory data analysis and applied statistics
Experience with Python
Experience with SQL and woring with a relational database system
Experience with Linux
While financial industry experience is a plus, we are open-minded in our search for critical thiners who are passionate about technology and data
‚ÄúFriends of Voleon‚Äù Candidate Referral Program
If you have a great candidate in mind for this role and would lie to have the potential to earn 7,500 if your referred candidate is successfully hired and employed by The Voleon Group, please use this form to submit your referral. For more details regarding eligibility, terms and conditions please mae sure to review the Voleon Referral Bonus Program.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t>
  </si>
  <si>
    <t>Bereley, CA</t>
  </si>
  <si>
    <t>Redfin is redefining real estate in the consumer‚Äôs favor by combining our own technology and agents to create a service that‚Äôs better, faster, and costs less. As a Redfinnian, you'll mae a difference in one of life‚Äôs most important events‚Äîbuying or selling a home. Our hiring standards are high, yet our culture is humble. We‚Äôve got all the pers, but if what you value most is doing great wor in a creative, collaborative, and disciplined environment, join us.
As a Senior Data Analyst for the User Growth team, you‚Äôll use some of the most robust real estate search data in the world to build tools and answer questions that drive ey business decisions across the entire company. What drives new users to come to Redfin? How can we improve our product to bring potential homebuyers and sellers bac? How can we mae sure that search engines understand the value of our site and ran us appropriately? We need a Senior Analyst to help us turn the mysteries of organic user acquisition and retention into clear and undeniable recommendations for action.
The Role
Partner with Engineering and Product Management to analyze the health of our technology and prioritize potential projects
Dive deep into user behavior on Redfin‚Äôs site and apps to discover what best encourages search engines to ran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even when random user level splitting is impossible
Sills &amp; Experience
3+ years experience woring with user activity data in a business analytics context required. Experience with SEO analysis is a big plus.
Expert-level SQL, Tableau, and Excel sills
Experience accessing and manipulating database data using Python
Ability to design analyses and experiments that produce actionable results fast
Brilliant communication sills and ability to explain complex ideas clearly to a nontechnical audience
You‚Äôre an analytical juggernaut who doesn‚Äôt stop at the ‚ÄúWhat?‚Äù but hungers for the ‚ÄúWhy?‚Äù and ‚ÄúWhat if?‚Äù
Bachelor‚Äôs degree in statistics, computer science, business analytics, or a related field. An advanced degree in a relevant field is a plus.
What We Offer
Competitive compensation pacages with a salary, bonuses, and restricted stoc grants
Generous benefits, including three wees of paid vacation, medical, dental, and vision insurance, and fully paid family leave
Strong startup culture with catered lunches, casual dress code, happy hours, and more
To mae sure we hire the most qualified people, we‚Äôve designed a multi-step selection process which may include interviews, a homewor assignment, and a reference chec. We‚Äôre excited to get to now you and hope you‚Äôre ready to give this opportunity everything you‚Äôve got!
Redfin is an equal opportunity employer committed to hiring a diverse worforce.</t>
  </si>
  <si>
    <t>Zillow, Trulia, Coldwell Baner</t>
  </si>
  <si>
    <t>About IPP Bay Area Public SchoolsIPP is a non-profit networ of 224 college-preparatory, public charter schools across the country educating early childhood, elementary, middle, and high school students. IPP schools are united by a common mission, a commitment to excellence, and a belief that if we help children develop the academic and character strengths they need for college and choice-filled lives, they will be able to build a better tomorrow for themselves, for their communities, and for us all.There are currently 15 IPP schools across the Bay Area educating nearly 6,000 students in East Palo Alto, Oaland, San Francisco, San Lorenzo, San Jose, and Redwood City and supporting over 3,000 alumni around the country.About the Data &amp; Evaluation TeamWe want every layer of our organization -- from our Executive Team to our teachers -- to feel empowered by data, and ready to learn and grow from it so that we can best support our students, families, and staff. To do this, we aim to mae actionable insight readily available, drive regional evaluation to identify and share best practices, improve processes and role sustainability, and to inspire introspection among our teammates.Position OverviewWe are looing for a Data Analyst to join our relentlessly curious, entrepreneurial regional Data and Evaluation team. They will focus on a portfolio of wor that supports college matriculation, persistence, and alignment with IPP Foundation reporting metrics. We are looing for a data evangelist, who not only enjoys diving deep into data sets and uncovering ey insights but also is excited by building data literacy and championing a data-driven culture. The ideal candidate will be an analytical, resourceful problem-solver and a silled communicator. This is a highly collaborative position, as the Data Analyst will wor cross-functionally with several teams at our Regional Support Office in Oaland (BART-accessible), and will report to the Data Manager.Essential FunctionsWith support from the IPP Through College (TC) and Data and Evaluation team, the Data Analyst will be responsible for:Alumni Data Management, Stewardship, &amp; SupportSupport administration of our region's Alumni Database (Salesforce), with a focus on advisor support and data quality and accuracySupport and train IPP Through College advisors and managers in maintaining current and accurate student dataLead the development, maintenance, and adoption of all TC Data Analysis ToolsWor with regional teams to align data definitions, methodologies, and data sources for all topics pertaining to high school enrollment, graduation, college matriculation, and persistenceDevelop and maintain clear documentation to ensure consistency of data definitions and procedures around data collection and reportingData Visualization, Reporting &amp; EvaluationServe as the IPP Through College Data Champion for all evaluation and reporting needsDevelop a deep expertise in designing, building and maintaining our tool portfolio using Tableau and custom SQL reporting within our data warehouseServe as TC's data liaison to the IPP Foundation, ensuring that the region is on trac to meet and exceed data reporting goalsDevelop and share analysis on IPP Through College programming and goals, supporting IPP Through College leadership with progress monitoringAnalyze, prepare and report annual attainment results for the department and regional leadershipUse Tableau, Google Apps, Microsoft SQL Server, and other tools to customize, create and maintain powerful, sustainable and user-friendly dashboards and tools to support data-driven decision-maingComplete ad hoc data analysis requests in a timely and efficient mannerBuild Capacity and Drive Data Literacy:Develop training resources for TC advisors and leaders on how to effectively use data dashboardsHelp TC team troubleshoot data reporting issues in Salesforce and Naviance in a way that builds their internal capacity, developing training resources for the most common issuesPartner with TC team on data-related projects and initiatives including meeting weely with TC leadership to understand project priorities and support needs.RequirementsExperience &amp; sills:Experience analyzing large datasets with high accuracy and attention to detail; experience with educational data a plusHighly resourceful, with demonstrated ability to learn new data platforms/systems quicly and independentlyStrategic thiner, with the ability to thin critically about issues and solutionsGoal-oriented, with strong initiative and creative problem-solving sillsFlexible, with strong ability to multitas and prioritizeProven trac record of teamwor and proactive collaboration with othersOutstanding written and oral communication sillsBachelor's Degree with a minimum of three years' wor experienceTechnical sills:Intermediate expertise with Microsoft ExcelExperience with SQL for database management and reporting (preferred)Experience with data visualization tools (Tableau preferred)Culture &amp; fit:A deep belief that all students can achieve at the highest levels, a passion for social justice and equity for all, and a demonstrated commitment to improving -12 public educationCommitment to woring with educationally underserved student and families from historically marginalized communitiesPositivity, optimism and a solutions-oriented mindsetUnquestioned integrity and commitment to IPP Bay Area Public School's mission and valuesHighly motivated to deeply understand and tacle complicated issues and datasetsSelf-starter, comfortable in a fast-paced, entrepreneurial environmentPractice healthy communication and embrace productive conflict to form trusting relationships, to collaborate, offer feedbac and guidance, and to motivate and inspire others.Sense of humorCompensationIPP offers a competitive salary as well as a comprehensive benefits pacage including medical, dental, vision, and transportation benefits.</t>
  </si>
  <si>
    <t>Albany Charter School Networ</t>
  </si>
  <si>
    <t>Who We Are:
Twitter users generate many terabytes of data every day; The TwS analytics team is at the intersection of all this data and strives to mae it actionable to all business units within TwS. Analytics team build real-time and offline solutions to mae data accessible and reliable -- and then apply them to the most critical and fundamental analytical problems to guide TwS business decisions via observational analyses, trend analyses, modeling, and new measurement strategies.
What You‚Äôll Do:
We are trying to improve Twitter Service. To improve something, we need to be able to measure it. You will enable better measurements and ensure measurement accuracy so that we now where we are doing well and where we want to improve.
You‚Äôll partner with product, technology, and ops leaders to turn business problems into data problems and demonstrate creativity by using existing data to solve those problems. You have at least 8+ years of experience in applied data science and analytics, including hands-on development and deployment of predictive modeling/machine learning models.
Collaborate w/business partners to identify opportunities, understand objectives, and rationalize efforts to support strategic business objectives w/ both short-term and long-term deliveries in an environment with high SLA expectations.
Advanced - SQL , Python (descriptive / predictive models) and Tableau viz. Woring nowledge of Hadoop, BigQuery, Presto, Vertica, Excel
Own the end to end data science process, from initiation to deployment, and through ongoing communication and collaboration, sharing of results to partners and leadership.
Drive personalization, real-time decision-maing, causal inference, and predictive analytics capabilities through the application of Machine Learning, Deep Learning, NLP, and Simulation in an agile development framewor.
Conduct quantitative analysis of experimental, and textual data to generate insights and drive decision maing (ANOVA, Regression, Chi-Sq, AB, pre-post etc..)
[Preferred] Ability to write Scalding job for data extraction and aggregation. Woring nowledge of Data warehousing principles
Write well documented code that can be shared and used across teams, and can scale to be used in existing products
Soft sills:
Ability to communicate findings clearly to both technical and non-technical audiences and to effectively collaborate within cross-functional teams
We follow agile framewor and processes. Hence, cross-functional collaboration, communication sills and a focus on delivering a great user experience are a must
You should be comfortable managing wor plans, timelines and milestones
You have a sense of urgency, move quicly and ship things
Bonus Points:
You're experienced in metrics and experiment-driven development
Experience in statistical methodology (multivariate, time-series, experimental design, data mining, etc.)
Industry experience (retail or service is a plus but not a prerequisite)
Note: Potential exposure to sensitive or graphic content, including but not limited to vulgar language, violent threats, pornography, and other graphic images.
You will see a direct lin between your wor, TwS growth, and user satisfaction.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t>
  </si>
  <si>
    <t>Faceboo, Google, Pinterest</t>
  </si>
  <si>
    <t>Research Data Analyst III
20-May-2020
Job Code and Payroll Title
6257 Research Data Analyst III
Job Summary
JOB OVERVIEW
Under the general direction of senior epidemiologists within California Department of Public Health (CDPH), Sexually Transmitted Diseases (STD) Control Branch, the Research Data Analyst wors to reduce the incidence of sexually transmitted infections (STIs) in California by providing high quality data on the patterns, trends, and associated ey ris factors to statewide partners involved with STI prevention and control. The individual will analyze and organize data from multiple STD surveillance-related systems including STD case-based surveillance, enhanced surveillance, and special projects. Results of analyses are presented to diverse audiences in a range of formats, and will require development of innovative analyses and reporting systems. Responsibilities also include design and oversight of new STD-related surveillance, epidemiology, and research projects.
Specific responsibilities of this position include project oversight, complex database management, data quality assurance, and analysis and reporting for the California Gonorrhea Surveillance System (CGSS), STD clinic prevalence monitoring components of the CDC National STD Surveillance Networ (SSuN), and the CDC Gonococcal Isolate Surveillance Project (GISP).
CALIFORNIA DEPARTMENT OF PUBLIC HEALTH
This position is assigned to the California Department of Public Health (CDPH), Sexually Transmitted Disease (STD) Control Branch, and is located at the CDPH campus in Richmond, CA.
CDPH is dedicated to optimizing the health and well-being of the people in California. The mission of the CDPH STD Control Branch is to reduce the transmission and impact of sexually transmitted diseases and viral hepatitis in California. The Branch supports STD and hepatitis C virus (HCV) prevention and control efforts through providing statewide leadership, guidelines, training, technical assistance, and surge capacity, and by supporting safety-net service delivery in priority settings. The STD Control Branch carries out this mission in collaboration with local health jurisdictions and staeholders in the public and private sectors.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55288BR
Location
Richmond, CA
Job Title
Research Data Analyst
Appointment Type
Career
Percentage
100%
Shift Length
8 Hours
Shift
Days
Wor Days
Monday - Friday, 8:00 am - 5:00 pm
Required Qualifications
‚Ä¢ Bachelor's degree in related area and three+ years of related experience; and/or equivalent experience/training
‚Ä¢ Thorough nowledge of research function
‚Ä¢ Thorough sills associated with statistical analysis and systems programming
‚Ä¢ Thorough sills in analysis and communication
‚Ä¢ Sills in using SAS software for statistical analysis and data management
‚Ä¢ Familiarity with Microsoft Office (Excel, Access, Word, PowerPoint, and Outloo)
‚Ä¢ Sills to communicate complex information in a clear and concise manner both verbally and in writing
‚Ä¢ Sills in project management
‚Ä¢ Analytic sills at a level to evaluate alternate solutions and develop recommendations
Preferred Qualifications
‚Ä¢ Master‚Äôs degree in public health, health sciences, statistics, or equivalent
‚Ä¢ California driver‚Äôs license
‚Ä¢ Sills in using ArcGIS to analyze and display data geographically
‚Ä¢ Ability to wor independently and wor well under pressure
‚Ä¢ Outstanding organizational and analytical sills and ability to manage and prioritize multiple tass
‚Ä¢ Ability to reason logically and use interpretive thining to find solutions
‚Ä¢ Excellent written and verbal interpersonal and communication sills, including professionalism, diplomacy and discretion
‚Ä¢ Ability to now when to see counsel on issues outside one‚Äôs own abilities and nowledge
‚Ä¢ Experience with management and analysis of public health surveillance data
‚Ä¢ Experience and comfort woring on sensitive health topics (e.g., sexual and reproductive or drug user health) and/or with vulnerable populations (e.g., youth, communities of color, immigrants, lesbian, gay, bisexual, transgender, (LGBT) individuals, people who inject drugs, people with HIV, people who are incarcerated, people experiencing homelessness, etc.)
License/Certification
n/a
Position Type
Full Time
Department Name
Global Health Sciences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</si>
  <si>
    <t xml:space="preserve">93-159 </t>
  </si>
  <si>
    <t>Overview
IMPAQ International, a growing and dynamic social science research firm, provides high-quality research and impact evaluation services, policy analysis, survey research, technology solutions, organizational development, technical assistance and consulting services to U.S. and international government agencies, foundations, and the private sector. IMPAQ's mission is to bring together exceptional people to develop innovative and rigorous approaches to evaluate the real-world impact of social policies and programs. IMPAQ has a diverse and collegial wor environment and is an Equal Opportunity/Affirmative Action Employer (M/F/Disability/Veterans).
IMPAQ is seeing a full-time Data Analyst who will support the senior research team in conducting research and evaluation projects primarily in the area of Health (e.g., government health care programs, such as Medicare/Medicaid).
Applicants must be currently authorized to wor in the U.S. on a full-time basis. Employment-based visa sponsorship (including H-1B sponsorship) is not available for this position
Responsibilities
Apply quantitative methods and techniques to manage and analyze research data
Construct, clean, and document large datasets for both internal and project-related use
Conduct literature reviews of technical and professional publications
Create customized and presentation-quality reports from data analysis results
Participate in the design of research studies
Manage administrative aspects of projects
Support the preparation of technical procedures and reports
Write, compile, and edit assigned portions of proposals and project reports
Review wor products to ensure quality and consistency of content
Qualifications
Bachelor's or Master's degree in Economics, Mathematics, Statistics or related quantitative field
0-3 years quantitative research experience in economics, health, education, public policy, or related fields
Must have experience in data analysis using SAS, SQL, Excel, and/or other statistical and data analytics software
nowledge of data analysis and data management techniques
Proposal and report preparation experience a plus
Sills
Quantitative and qualitative research sills
Good oral and written communication sills
Strong organizational sills required
Ability to learn quicly, tae direction, and wor independently
Ability to tae collaborative and consultative approaches to resolve issues
Creative, professional, and able to tae initiative
IMPAQ International, LLC is an Equal Opportunity/Affirmative Action Employer (M/F/Disability/Veterans).</t>
  </si>
  <si>
    <t>About Turn/River
Turn/River Capital is a leading technology-focused private equity firm headquartered in San Francisco with 700M under management. We specialize in growth capital investments, founder liquidity, buyouts, spin-outs, and recapitalizations of small-scale web technology.
Our mission is to grow established B2B SaaS companies that have been largely bootstrapped, lean, and profitable to date. We combine capital with data-driven mareting, sales optimization, and operational execution to help companies double or triple their growth and build significant value.
At Turn/River, we are analytically minded, curious by nature, and voracious learners. We welcome people of different bacgrounds, experiences, abilities, and perspectives. We are an equal opportunity employer with an inclusive woring environment.
About the Role
We are looing for a passionate data driven person to join our internal operational team. You will be responsible for supporting the mareting, sales, and customer success leaders internal to Turn/River, as well as woring on projects for our portfolio companies that will have an immediate impact on growth.
As a part of the data team, you will be responsible for all aspects of the data lifecycle: putting systems in place to collect the data, clean the data, find insights within the data, and ultimately present those insights to business leaders to mae decisions. The long term vision is to wor with the rest of the data team to build a playboo that defines the systems, tools, integrations, and analytics that can be applied to any new and existing portfolio companies. This playboo will then be used by the investment team to underwrite future investments.
Responsibilities
Interpreting data, analyzing results using statistical techniques
Building dashboards for the mareting, sales, and customer success teams to trac the core metrics of our portfolio companies
Implementing data collection systems
Perform deep analyses and build models to extract ey insights and patterns that impact business decisions
Collect, combine, and clean data from multiple sources
Implement Salesforce, Outreach, and other business tools for our portfolio companies that will allow us to trac the necessary metrics
Conduct Salesforce administrator duties for the portfolio companies when needed ‚Äî create process builders, build dashboards, add fields/objects, etc.
Experience/Sills
2 years of experience in a operations analyst, sales/mareting operations, or other analytical role
Some experience implementing and woring within tool sets such as Salesforce, Outreach, HubSpot, or other go-to-maret software systems
Some experience as a Salesforce Admin (e.g. adding custom fields, creating layouts, and building automation features with worflow rules, process builders, and flows)
B.A/B.S in a quantitative field such as mathematics, statistics, engineering or business analytics
Strong excel sills, including array formulas
Comfortable in SQL and some experience with a programming language, Python or Javascript is a plus
Experience building dashboards in BI tools such as Tableau or Looer
Very data-driven, intellectually curious, and numerically inclined
Strong project management, organizational, process management, and communication sills
Benefits
An opportunity to mae a dramatic impact across multiple high growth tech firms
Competitive salary, equity, and health benefits
401
Commuter benefits
Equipment of your choice
Energetic wor environment with pers - snacs, monthly team lunches, etc
A company who enjoys having fun; holiday and summer parties, annual global company offsite, and lots of other great stuff</t>
  </si>
  <si>
    <t>Please find below, short Job Description for your reference:
Job description:
¬∑ 30% Meeting business staeholders to gather/discuss business requirements
¬∑ 20% Business systems and data analysis
¬∑ 20% Documenting/Building technical specification
¬∑ 30% Woring with engineering team development satisfies business functional requirements
Business systems analysis, data analysis (Teradata, Oracle, Hadoop), problem-solving
Data modeling &amp; data solutions architecture
Communication sills
Bachelor's degree in computer science or engineering discipline with a strong quantitative aptitude
Ability to wor with business leads, business staeholders,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nowledge of any analytical visualization tools lie Tableau, MSTR is desirable
Document data solutions for easy business consumption.
Strong communication sills, both written and verbal, and silled at adjusting communication style/vocabulary to an audience's role/function and technical familiarity
Documentation of requirements/needs gathered from business teams
Communications/updates to management and project team members
Functional specs and other documentation given as requirements to engineering teams
Ability to identify and communicate effort, riss and dependencies to project team members/staeholders
Relationships with business users and technical teams
Delivery of high quality solutions meeting business requirements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worforce across all levels in the company.</t>
  </si>
  <si>
    <t>Data Analyst, Data &amp; Analytics (Advanced
Analytics) Manager (Multiple
Positions),
Ernst &amp; Young U.S. LLP, San Francisco, CA.
Provide data analytics services to help clients solve business problems, drive value, and gain strategy and insight from information.‚ÄØ Use advanced data analysis techniques that leverage technology to process large volumes of data to perform complex computations in a scalable, reproducible and automated manner. Support information intelligence, including the collection, storage, usage and quality of information. Wor as a 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
Manage and motivate teams with diverse sills and bacgrounds. Consistently deliver quality client services by monitoring progress. Demonstrate in-depth technical capabilities and professional nowledge. Maintain long-term client relationships and networs. Cultivate business development opportunities.
Full time employment, Monday ‚Äì Friday, 40 hours per wee, 8:30 am ‚Äì 5:30 pm.
MINIMUM REQUIREMENTS:
Bachelor's degree in Computer Science, Operations Research, Mathematics, Statistics, Economics, Engineering or a related field and 5 years of progressive, post-baccalaureate related wor experience; or a Master's degree in Computer Science, Operations Research, Mathematics, Statistics, Economics, Engineering or a related field and 4 years of related wor experience.
Must have 4 years of experience providing advisory or consulting services, including helping clients achieve transformational value by improving performance through the use of advanced analytics solutions.
Must have 4 years of recent hands-on experience using advanced analytics, machine learning or artificial intelligence to solve business problems.
Must have 2 years of experience managing a team of consulting professionals, providing regular status updates, monitoring project economics and managing client relationships.
Must have 3 years of recent hands-on programming experience in at least 2 of the following: R, Python, SAS, SPSS, or TensorFlow.
Must have 3 years of recent hands-on experience with SQL programming and Data Visualization sills using Tableau, Power BI, Spotfire, or D3.js.
Travel required up to 80%, of which 20% may be international, to meet client needs.
Employer will accept any suitable combination of education, training or experience.
TO APPLY: Please apply on-line at ey.com/en_us/careers, and clic on ‚ÄúFind jobs‚Äù (Job Number ‚Äì SAN00A0T).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worer" as defined by the U.S. Department of Labor regulations at 20 CFR 656.3. You can review this definition at https://www.gpo.gov/fdsys/pg/CFR-2011-title20-vol3/pdf/CFR-2011-title20-vol3-sec656-3.pdf at the bottom of page 750. Please feel free to apply to other positions that do not require you to be a "U.S. worer".</t>
  </si>
  <si>
    <t>RGP is a global consulting firm helping some of the most recognized companies in the world wor differently. Our success comes from a shared belief in rolling up our sleeves and doing the hard wor of solving complex challenges, executing plans and implementing technology to help transform organizations.
Woring as a consultant you will be connected to wor that matters, putting your expertise to its best use while developing sills for the future. The result is a career defined by you, supported by RGP and built on tangible accomplishments.
As we continue to grow and deepen our impact on organizations around the world, we are looing for the right people to join us on our mission. If you are interested in being part of our team, there a few things you should now:
We are energized by challenges and the effort needed to solve them.
We lie woring with people who are positive, adaptable and growth-minded.
We care how wor gets accomplished and are deeply invested in the success of our clients and our colleagues.
If this sounds lie you, we invite you to read on and learn more.
THE RGP CONSULTING EXPERIENCE
RGP has a unique consulting model that provides opportunities for consultants to wor in different ways. Most consultants wor in a model where they have the flexibility and autonomy to choose projects aligning to their experience, sills and desired lifestyle. Other opportunities exist in team-based, strategy and solutions wor. In all models, you will feel the full support of RGP to assist you in your wor and guide you on your chosen path.
PURPOSE OF THE ROLE
As a Data Analyst, you will assist business leaders in maing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sillset and talents
A strong personal identification with RGPs values loyalty, integrity, focus, enthusiasm, accountability and talent
EY RESPONSIBILITIES OF THE ROLE
Analyze, manipulate, profile and extracts large data sets
Assist with documenting requirements
Build, review and modify data reports
Transfer 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sills
Excellent interpersonal communication sills
Capable of woring independently; a self-starter
Experience with SAP or Oracle software required, including the ability to access reports and data as needed
Intermediate to Advanced Excel sills required, including strong data retrieval and downloading abilities, and proficiency with macros, PowerBI, PowerPivot, etc.
Technical capability in one or more of the following: SQL, Tableau, QliView,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</si>
  <si>
    <t>Business Data Analyst - Senior/Director - Wor from Remote</t>
  </si>
  <si>
    <t>Location San Francisco CA ( wor from remote is O) Client Visa Must have sills Big data experience (Hadoop, Hive, Spar, GBI) - Data visualization experience (Tableau) andor SQL experience are critical sills - This role is about both doing and delivering Strong verbal, written, motivational and interpersonal sills are required. - Looing for 8-12 years of experience, similar to a director level. Nice to have sills LAC Spanish is helpful but not required international business experience, Financial service or Payment experience Ris operations andor Ris analytics any combination of years Roles and responsibilities Deliver on analytics initiatives for NA + LAC which deliver data-driven insights to internal and external staeholders. This will include both aesthetic and technical assets, as well as regular ad-hoc wor, for internal executive staeholders, issuing bans,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Visa and our clients by way of improved payment security. For Specific responsibilities please see JD Description This role is on the Ris Analytics MIS team, where we have a simple mission turn massive amounts of data into actionable insights that ensure seamless, secure commerce experiences across Visa's physical and digital eco-system. Our analytic and data professionals deliver on this mission by implementing data based solutions, analysis and insights targeted at maintaining security, reducing fraud rates and preserving the integrity of the largest payment processing networ in the world. Data analytics is a critical pillar of the Ris organization. To be successful in this role, you will use strong analytical and leadership sills, contextual business sense and a creative flair to solve real world challenges for Visa and our clients. Your expertise and insights will serve as a beacon to guide business decisions based on data. Directly reports to the Global Head of Ris Analytics MIS. Essential Functions Deliver on analytics initiatives for NA + LAC which deliver data-driven insights to internal and external staeholders. This will include both aesthetic and technical assets, as well as regular ad-hoc wor, for internal executive staeholders, issuing bans,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Visa and our clients by way of improved payment security. Specific responsibilities include Execute on the global Ris analytic strategy for specific initiatives and various regional priorities, spearheading creation of data assets and delivery of insights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Craft meaningful presentations and insights from complex data with content that clearly presents opportunities in an accurate, understandable and engaging manner ensure data driven decision maing is a priority for clients, colleagues, and other internal staeholders Identify macro business and maret trends that guide areas of future analysis Translate understanding of Visa's products and services into client engagement strategies that yield financial and performance benefits Serve as a strategic advisor to organizational leadership and peers inclusive of Ris MIS team, Regional Ris Officers, FunctionalGlobal leaders and the Regional President. Mature how our analytic capabilities are integrated into business processes, improving delivery effectiveness Cultivate deep cross-functional partnerships, building relationship capital that facilitates the advancement of holisticstrategic initiatives Be an expert at getting to the root of a problem, defining business objectives and formalizing data requirements especially in a fast paced, fluid environment Influence tools and capabilities strategy through experience with various data environments, data sources and tools Exceptional ris andor business acumen and technical rigor be able to seamlessly shift between woring with data to conversations with executives Basic Qualifications 8+ years of wor experience with a Bachelor's Degree 7 years of wor experience with an Advanced degree (e.g. MastersMBAJDMD) or a minimum of 5 years of wor experience with a PhD Preferred Qualifications 12+ years of experience with a Bachelor's Degree (quantitative field preferred) or 10 years of experience with an Advanced Degree (quantitative or business degree highly desirable). Demonstration of progressive success in roles of increasing responsibility Possess a relentless, client-centric and result-driven mindset coupled with strong problem solving sills and an ability to brea down complex problems and propose alternative, new ways of thining. Expertise in delivering data insights, strategic planning and analytic strategy is highly desirable Extensive experience in ris, baning or financial services is required. Visa experience or nowledge of the payments industry is highly desirable Ris operations or Ris analytics experience or similar quantitative business responsibility for financial or operational performance highly desirable Strong understanding of manipulating data from a variety of sources Big data experience (Hadoop, Hive, Spar), data visualization experience (Tableau) andor SQL experience are critical sills this role is about both doing and delivering Strong verbal, written, motivational and interpersonal sills are required. Wor Hours Incumbent must mae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 communicate in person and by telephone, frequently operate standard office equipment, such as telephones and computers. Can wor RemoteVirtual - Will be supporting two regions LAC and NA, must be able to wor core hours.</t>
  </si>
  <si>
    <t>Maret Data Services Analyst</t>
  </si>
  <si>
    <t>Evolver is a technology company serving the Federal, Commercial, and Legal marets that addresses client challenges in the present and transitions clients into the future by introducing efficient and effective IT solutions. Established in 2000, Evolver has successfully grown to be a trusted technology leader. Evolver‚Äôs efforts and growth have been recognized by leading publications and organizations, including Inc. 5000 for five consecutive years, and most recently ‚ÄúFuture 50‚Äù from SmartCEO. With a dedicated focus on client satisfaction, Evolver has proven its value time and time again, from managing day-to-day operations to sillfully navigating the implementation and support of new technologies. Evolver‚Äôs core competencies are infrastructure, application development, cybersecurity, cloud, end-user support, data analytics and legal services.
We believe our employees are ey to our success and continued growth. We attract and retain our diverse worforce by promoting a wor-life balance with generous and flexible time off, competitive compensation and benefits, and a commitment to professional development. When you join Evolver, you join a community of talented and dedicated individuals whose abilities, sills, and actions contribute to the success of the company.
Evolver is seeing a Maret Data Services Analysis to join our team in San Francisco, CA.
Maret Data Services Analyst
Maret Data Services aims to manage maret data within D&amp;C by providing transparency around all data (including investment, operations and research data) sourced from Maret Data and external data providers, documenting feed metadata, contractual obligations, rights of use etc, and helping govern the use of such data across the firm.
The role of Maret Data Services analyst is a central role to woring across the firm specifically with Legal, Data Governance, IT, InfoSec and Maret data consumers in Operations, Equity and Fixed Income Research and Trading to;
Develop a solid understanding of all of the maret data vendors and feeds used across D&amp;C.
Document all of the important dimensions around the vendors as well as related products and services, in partnership with IT, Legal, Data Governance, Vendor Management and Maret Data consumers (both for internal and external usage of data such as Investment Modeling and Client Reporting).
Develop a framewor to improve visibility and transparency into contract terms, rights of use, actual usage across the firm, highlighting potential gaps and exposures
Partner and tag team on specific projects that relate to new or existing vendors, for maret data to assess impact from a usage, data governance and contractual perspective, establishing a procurement function and process around Maret Data intae and cataloging using tools lie Collibra
Partner with Vendor Management to leverage the VM framewor and tools to be a principal point of contact on the Maret Data services side.
Partner with Vendor Relationship Managers for each of the maret data vendors
Develop a framewor woring with Legal, for new maret data contracts and renewals of existing ones to attempt to standardize language around rights of use, use cases as well as SLAs, that should be baed in.
Perform ongoing research on maret data provider industry developments that are relevant for D&amp;C and Investment management, documenting logical categories of maret data use, and developing a scorecard of capabilities by vendor, helping optimize capabilities vs spend
Previous experience with Maret Data in Financial Services is required.
Need to be collaborative and a self-starter
Must possess excellent verbal and written communication sills.
Ability to wor at a detailed level, to effectively partner across various functions in the firm to accomplish stated goals.
Experience woring in the Financial Services industry and 3-4 years experience
Data Science and/or Business Intelligence project experience preferred
4 year Degree Minimum
At Evolver, we foster teamwor, growth, individuality and entrepreneurialism. We value employee opinions and encourage them to mae a difference by getting involved and being thought-leaders. As a part of the Evolver team, we actively promote a woring and learning environment that supports a highly qualified worforce and a quality of wor life that is based on trust and respect for all employees resulting in a healthy and trusting organizational culture.
Evolver, Inc. is an Equal Opportunity Employer (EOE). Qualified applicants are considered for employment without regard to age, race, color, religion, sex, national origin, sexual orientation, disability or veteran status. Evolver offers a comprehensive benefits plan including (but not limited to): medical, dental, vision, 401(), life, AD&amp;D and short term and long term disability insurance.</t>
  </si>
  <si>
    <t>At Lyft, our mission is to improve people's lives with the world's best transportation. To do this, we start with our own community by creating an open, inclusive, and diverse organization.
Lyft is hiring a Financial Data Analyst for its FP&amp;A &amp; Accounting teams. This is a crucial role in helping to build and improve upon Lyft's financial foundation. This is a high visibility role that will directly impact a large portion of Lyft's Financial Statements and have a high degree of contact with senior management. The candidate in this position will wor closely with Engineering, Finance, and Operations teams to provide visibility of ey financial metrics and reports of business initiatives at Lyft.
Responsibilities:
Wor to ensure the accuracy of financial data used for financial reporting
Own reporting of ey financial data used for reporting and operational decision-maing
Perform complex analysis of datasets, build accurate data maps, and conduct regular data validation
Ensure the development of an automated reporting process that covers metrics as well as financial results, and connects the two in an appropriate and accurate manner
Provide general financial data support to other ey staeholders within the Finance team
Wor with upstream engineering teams to understand new product requirements and their impact on downstream teams.
Experience:
BA/BS with 2+ years of experience in finance, accounting, business, consulting, or analytics or relevant wor experience
Proficiency in SQL with 1+ years of experience woring with large data sets
Strong interpersonal and communication sills, with the ability to communicate and influence effectively across various departments
A drive to understand the core issues and determination to uncover the solution
Excellent analytical and problem-solving sills
Extremely detail oriented and highly organized
Experience with Github, Terminal, development with various Data Management Systems a plus
Tableau and other data visualization/BI experience a plus
nowledge / experience with accounting or finance a plus
Experience with Oracle Fusion Products or Netsuite a plus
Experience woring with financial planning systems (either Anaplan, Adaptive Insights, or Host Analytics) a plus
Benefits:
Great medical, dental, and vision insurance options
In addition to 11 observed holidays, salaried team members have unlimited paid time off, hourly team members have 15 days paid time off
401() plan to help save for your future
18 wees of paid parental leave. Biological, adoptive, and foster parents are all eligible
Pre-tax commuter benefits
Lyft Pin - Lyft team members get an exclusive opportunity to test new benefits of our Ridership Program
Lyft is an Equal Employment Opportunity employer that proudly pursues and hires a diverse worforce. Lyft does not mae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Lyft also strives for a healthy and safe worplace and strictly prohibits harassment of any ind. Pursuant to the San Francisco Fair Chance Ordinance and other similar state laws and local ordinances, and its internal policy, Lyft will also consider for employment qualified applicants with arrest and conviction records.</t>
  </si>
  <si>
    <t>Loan Data Analyst
Apply now
Overview
At First Republic, we care about our people. Founded in 1985, we offer extraordinary client service in private baning, private business baning and private wealth management. We believe that personal connections are everything and our success is driven by the relationships we form with our colleagues and clients. You‚Äôll always feel empowered and valued here.
Incredible teams doing exceptional wor, every day
The Credit Approval &amp; Administration team provides education, guidance, and best practices related to First Republic‚Äôs credit culture and policy. Our team includes members of the Executive Loan Committee and Credit Administration who approve and monitor loans in accordance with our credit culture and policy.
Duties and Responsibilities
The Portfolio Analytics Team provides data and analytics on First Republic Ban‚Äôs loan portfolio.
This position reports to the Manager of Portfolio Analytics and focuses on the automation of reports, development of dashboards, and migration to new technologies. Success is defined by managing processes in a timely and efficient manner with appropriate controls, identifying trends and nuances within the data, and woring with end users to maximize the value of solutions delivered.
What you‚Äôll do as a Loan Data Analyst:
Create SQL queries and stored procedures to manipulate large datasets
Automate recurring reports with SSRS
Create dashboards and reports with Tableau
Migrate existing processes to Snowflae
Research and improve data quality
Wor with teams across the ban to optimize processes
Qualifications
You could be a great fit if you have:
Bachelor‚Äôs degree or higher with an emphasis on quantitative and programming sills
Detail oriented with excellent time management
Strong understanding of databases and ability to wor with other teams to maintain/improve data quality
Experience with Tableau a plus
Basic understanding of loan products with a strong desire to learn
Proactive and self-motivated
Strong communication (oral and written sills)
Able to operate efficiently in a fast paced environment
Team player with a positive, helpful and approachable attitude
Job Demands:
Must be able to review and analyze data reports and manuals; must be computer proficient.
Must be able to communicate effectively via telephone and in person.
Own your wor and your career -
Are you willing to tae initiative and mae decisions? Are you willing to go the extra mile because you love what you do and how you can contribute as a team? Do you want the freedom to grow and the opportunity to tae charge of your own career? If so, then come join us.
We want hard woring team players. You‚Äôll have the independence to learn, lead and drive change. A culture of extraordinary service, empowerment and stability‚Äîthat‚Äôs the First Republic way. Come join us!
This job description is not intended to be all-inclusive. Employee may perform other related duties as assigned to meet the ongoing needs of the organization. The Company is an equal opportunity employer. In this regard, the Company maes reasonable accommodations for qualified applicants and employees with disabilities in order to enable them to perform all essential job functions, unless doing so creates an undue hardship.
First Republic is subject to federal laws that restrict the employment of individuals with certain types of criminal histories, including FDIA Section 19 and FINRA. To the extent not inconsistent with our obligations under those federal laws and regulations, First Republic will consider qualified candidates with criminal histories in a manner consistent with the Los Angeles and San Francisco ban-the-box laws.</t>
  </si>
  <si>
    <t>First Republic Ban
3.7</t>
  </si>
  <si>
    <t>Silicon Valley Ban, City National Ban (Texas)</t>
  </si>
  <si>
    <t>Job Description
Acumen, LLC has multiple positions available for Data and Policy Analyst IV in Burlingame, CA and various unanticipated locations throughout the USA. Prepare descriptive statistics for public and health care policy in draft form. With support from more senior employees, coordinate project activities and communications among diverse groups of internal and external clients and team members. Draft interpretations of study specifications, research findings, and quantitative analyses for relevant audiences. Assist with developing research files from large confidential datasets, such as health care claims, enrollment data, and payment data. Assist with preparing project reports, memos, presentations, and research manuscripts. Deliver technical assistance and present findings to clients. Assist more senior employees in coordinating tass. Assist in facilitating employee development and implementation of plans for completing wor. Assist more senior employees in advocating on behalf of the individuals those employees manage.
REQUIREMENTS: Bachelor‚Äôs degree or foreign equivalent in Public Health, Public Policy, Statistics, Economics or a related field and two years of experience in the job offered or related occupation.
1 year of experience in each of the following sills is required:
Producing econometric and statistical analyses of data using statistical software, including SAS and STATA;
Drafting interpretations of study specifications, research findings, and quantitative analyses for relevant audiences;
Developing research files from large confidential datasets, including health care claims, enrollment data and payment data;
Conducting literature searches and other independent research and draft summaries of findings;
Identifying, developing, and implementing best practices for conducting research and interpreting findings;
Using research datasets to analyze the Medicare population, including Medicare fee-for-service claims, enrollment, provider, and assessment data; and
Supporting the development of research training programs in areas of data, policy, writing, and programming.
All experience may be acquired concurrently.
To apply, please submit resume online at https://acumenllc-openhire.silroad.com/epostings/. Please reference job # 4955663.
Job Location
Burlingame, California, United States
Position Type
Full-Time/Regular</t>
  </si>
  <si>
    <t>Software Guidance Assistance, Inc., (SGA), is searching for a REMOTE Data Analyst Consultant for a contract assignment with one of our premier financial services clients. STRONG SQL JIRAAGILE TRUE DATA ANALYST BACGROUND STRONG COMMUNICATION MARETINGFINANCE Responsibilities Responsible for putting together metrics and data element documentation as POC development is happening Replicating data elements from campaign execution tables in the sandbox. Woring with data modelers to mae sure the model meets the needs of the business. Rules Engine and campaign execution tools- can wor off the model that is being built. Create "Staffing populations. Responsible for converting POCs into use cases in JIRA Required Sills Should have some experience woring with mareting data which will help with understanding the processes. Needs to be more analyst than technical and Data Lineage Needs to have good SQL sills ( streamline and pull requirements data) Resource needs to be a self-starter as we are all spread thin and have little time to handhold.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 in the US are encouraged to apply for all roles. Only those authorized to wor for government entities will be considered for government roles. Please inquire about our referral program if you would lie to submit a candidate for any of our open or future job opportunities. SGA is an EEO employer. We encourage Veterans to apply. To view all of our available job postings andor to learn more about SGA please visit us online at www.sgainc.com httpwww.sgainc.com .</t>
  </si>
  <si>
    <t>As a Business Data Analyst, you will build our business analytics vertical and drive insights that lead to step-function operational improvements. In this role, you will partner with leadership and teams from across the business‚Äîfrom sales to finance‚Äîto help unpac ambiguous problems and build lasting, scalable analytics solutions. Your wor will vary from one-off investigations to building core dashboards and tables, and it will directly evolve how Scale operates and measures itself. We are looing for candidates who are incessantly curious and who love creating insights out of ambiguity.
You will:
Collaborate with leadership, finance, mareting, and sales teams to identify, define, and trac ey metrics to be used in monitoring, planning, and one-off decision-maing
Wor closely with other teams to investigate problems, uncover root causes, and drive quantitative solutions
Measure and effectively communicate results to the entire organization
Help operators across the business better understand our customers, tasers, and pipeline efficiency
Develop repeatable, scalable analytical solutions, such as dashboards, models, or better underlying tables
Ideally you'd have:
2+ years of relevant wor experience in a role requiring application of data and analytics to business problems
Mastery of SQL and relational databases; experience with scripting languages (e.g., Python/R),
Experience with BI tools (e.g., Tableau), and Excel preferred
Experience designing and building dashboards (Tableau) - understanding which metrics are most meaningful to the business and the cadence required to measure them
Excellent communication and data visualization sills, and the ability to convey complex ideas succinctly
Ability to initiate and drive projects to completion with minimal guidance
Nice to haves:
Experience with finance and US GAAP accounting principles
Familiarity with Salesforce
About Us:
At Scale, our mission is to accelerate the development of Machine Learning and AI applications across multiple marets. Our first product is a suite of APIs that allow AI teams to generate high-quality ground truth data. Our customers include OpenAI, Zoox, Lyft, Pinterest, Airbnb, nuTonomy, and many more.
Scale AI is an equal opportunity employer. We aim for every person at Scale to feel lie they matter, belong, and can be their authentic selves so they can do their best wor. We do not discriminate on the basis of race, religion, color, national origin, gender, sexual orientation, age, marital status, veteran status, or disability status.
Scale AI is committed to woring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EEO poster and EEO poster supplement for additional information.</t>
  </si>
  <si>
    <t>Omada Health is on a mission to inspire and engage people in lifelong health, one step at a time.
Job overview
As a Data Analyst, you'll use large data sets in the world to build tools and answer questions that drive ey business decisions across the entire company. What drives users to come to Omada? How can we improve our mareting outreach and on-boarding experience to bring individuals to Omada for their care? We need a data analyst to help us turn the challenges of user acquisition and retention into clear and undeniable recommendations for action.
About you:
3+ years experience woring with user activity data in a business analytics context required
Experience with Mareto, Eloqua, Hubspot, or a related tool
Expert-level SQL, Tableau, and Excel sills
Experience accessing and manipulating database data using Python
Ability to design analyses and experiments that produce actionable results fast
Brilliant communication sills and ability to explain complex ideas clearly to a nontechnical audience
Bachelor's degree in statistics, computer science, business analytics, or a related field
Your impact:
Partner with Mareting, Engineering and Product Management to analyze the health of our technology and prioritize potential projects
Dive deep into user behavior on Omada's website and apps to discover what best encourages search engines to ran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You will love this job if you are:
Passionate about data and data analytics - going beyond the "What?" to understand the "Why" and "What if"
Excited and challenged by being at the forefront of bringing together health care and technology.
Benefits:
Competitive salary
Stoc options (extended post termination option exercise window for Omadans who are with us 3 years or more)
Flexible vacation to help you rest, recharge, and connect with loved ones
Generous parental leave
Health, dental, and vision insurance (and above maret employer contributions)
401 retirement savings plan
Stipend for professional development
Two giftable Omada enrollments per calendar year
Healthy snacs and meals
Wellness events (e.g. running club)
Community volunteering opportunities, plus one day off per year to volunteer
...and more!</t>
  </si>
  <si>
    <t>Data AnalystPowering Performance Maretplaces in Digital MediaQuinStreet is a pioneer in powering decentralized online maretplaces that match searchers and "research and compare" consumers with brands. We run these virtual- and private-label maretplaces in one of the nation's largest media networs.Our industry leading segmentation and AI-driven matching technologies help consumers find better solutions and brands faster. They allow brands to target and reach in-maret customer prospects with pinpoint segment-by-segment accuracy, and to pay only for performance results.Our campaign-results-driven matching decision engines and optimization algorithms are built from over 20 years and billions of dollars of online media experience.We believe in:* The direct measurability of digital media.* Performance mareting. (We pioneered it.)* The advantages of technology.We bring all of this together to deliver truly great results for consumers and brands in the world's biggest channel.Covid-19 Hiring Update: As a company, we've transitioned to a wor-from-home model and will continue to interview and hire during this time. This role is expected to begin as a remote position. We understand each person's circumstances may be unique and will wor with you to explore possible interim options.Job CategoryWe are looing for an incredibly smart, dynamic and strategic Senior Data Analyst to develop data-driven insights that enable QuinStreet's Mareting and Media teams maximize profitability while improving customer relationships. This role will be concentrating on advancing the growth of a premium product which has already had significant success. You will use statistical methods to extract valuable insights from our data that further growth for the product and ROI for clients. This is a highly visible role within the company, which will come with direct interaction with our CTO and an opportunity to create a strong impact to the business.Responsibilities:* Data diagnostics - extracting, scrubbing and patching very large sets of data together from a variety of internal and external sources* Reporting - summarizing data and automating reports around campaign performance, which will be utilized frequently in client interactions* Forecasting - generating estimates for new and existing clients relating to site traffic, conversion and pricing* Campaign Optimization - creating hypothesis tests and regression models to continuously calibrate campaign attributes to achieve maximum client spend and ROI* Effectively communicating your insights and findings to other members of our Mareting and Media teams, as well as clientsQualifications:* Bachelor's degree in quantitative major lie Statistics, Mathematics, Actuarial Sciences, Computer Science or related* 2-4 years of experience in an analytical role, applying statistical methods* Good understanding of statistical methods* Experience with techniques and tools: hands-on experience with quantitative analysis tools lie R or Python, proficient in SQL, experience with spreadsheet modeling* Good communication sills: experience presenting and communicating effectively findings to colleagues and/or clients* Outstanding problem-solving sills: you're not just repeating a playboo, you're looing at every problem with fresh eyes, and digging deep for insights and solutionsQuinStreet is an equal opportunity employer. We do not discriminate based on race, color, religion, national origin, pregnancy status, sex, age, marital status, disability, sexual orientation, gender identity or any other characteristics protected by law.</t>
  </si>
  <si>
    <t>5+ years of Experience in SQL development methodologies, R and Python Experience using Tableau Experience in Relational Databases Good to have experience in automation in Python andor R Must possess effective verbal and written communication sills Excellent consulting sills and the ability to wor effectively with clients and team members</t>
  </si>
  <si>
    <t>Job Description
Title: Data Scientist/Clinical Contracts Associate - II
Location: Foster City, CA 94404
Duration: 06 months (Extendable)
Manager‚Äôs Note :
‚Ä¢ 3+ years of data science experience with common data science toolits and data visualization tools
‚Ä¢ Good scripting/programming sill and applied statistics sills, such as distributions, statistical testing, regression, etc. preferred
‚Ä¢ Expert in Microsoft programs including, but not limited to, MSWord, PowerPoint, Visio, Access, and Excel
‚Ä¢ nowledge of Oracle, Access, Tableau, SQL, Excel is a Must
Company Description
We are a forward thining, consultative technology staffing partner delivering customized staffing solutions for contingent and permanent worforce.
Our mission is to mae a meaningful difference by opening the door to a world of possibilities that help you Connect, Empower and Succeed! We bring the right talent in front of our clients and conversely, the right clients in front of our talent pool.
Our next generation of staffing solutions deliver:
‚Ä¢ The right fit
‚Ä¢ Unparalleled results based on our customers‚Äô business need and challenges.
‚Ä¢ High impact and an exceptional level of value added service that directly translate to an outstanding quality of talent
‚Ä¢ Fully vetted and differentiated talent pool
‚Ä¢ An environment that nurtures the tenets of a remarable talent experience and partnership
‚Ä¢ Industry leading commitment to philanthropy and social good
‚Ä¢ Tal to us. We would love to share our story and chat about the exciting things we are doing!
Visit us at www.leadstacinc.com</t>
  </si>
  <si>
    <t>LeadStac
4.1</t>
  </si>
  <si>
    <t>Chime is the largest and fastest-growing player in the challenger-baning space, providing mobile and online baning technology in the U.S. on behalf of partner bans and facilitating over 10M accounts with no physical branches. We're a technology company relentlessly focused on helping our members achieve financial peace of mind. That's why we offer access to an award-winning ban account that doesn't charge a ton of traditional ban fees, can give members early access to their paychecs, and enables members to grow their savings automatically. And we're just getting started. We are proud of our mission, devoted to our members, and passionate about applying technology to the challenge of maing financial health a reality for everyone.
We have one of the most experienced management teams in Fintech and have raised over 800M in funding from DST, General Atlantic, Iconiq, Coatue, Dragoneer, Menlo, Access, Forerunner, and others. If you're looing to join a fast-growing company with a beloved, daily-use product and an authentic mission that puts people first, we want to meet you.
About the Role
As a Data Analyst you will be responsible for the success of our member support experience, woring cross-functionally with Member Services, product, and engineering teams. You'll use data to develop insights, run experiments, and guide decision maing with the goal of building support experiences and features to delight and solve our members' issues.
Responsibilities
Define ey metrics used to measure the success of our support experiences and products
Build a deeper understanding of member contact behaviors and identify the corresponding business opportunities for Chime
Partner with product, engineering and operations to translate your data insights into product features or recommendations to improve operations
Lead experimentation by providing guidance on the experiments that should be run, how they should be run, and evaluating the impact on our ey metrics
Foster a data-driven, test-and-learn culture with your passion for telling stories with data
Requirements
A quantitative degree in a field lie Statistics, Economics, Mathematics, Operations Research or Engineering. Advanced degrees preferred.
5+ years in analytics, leveling will be determined based on experience. B2C product analytics and FinTech experience preferred.
Strong SQL sills - familiarity with window functions would be a good sign.
Exposure to a scripting language lie Python or R and relevant data science pacages
Experience building metric framewors to understand user behaviors.
Experience with data science, experimentation and statistical analysis used to guide decision maing.
Excellent communication sills, a record of woring cross-functionally to achieve results.
What we offer
Competitive salary based on experience, medical and dental benefits, as well as a 401 match
Free snacs and drins, plus weely catered lunches.
Flexible vacation policy.
Monthly happy hours and company events.
A challenging and fulfilling opportunity to join one of the most experienced teams in FinTech and help create a completely new ind of baning service.
We now great wor isn't done alone. We're building a team of individuals to Chime in with their different strengths to benefit our employees and members. We strongly believe that different bacgrounds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now. To learn more about how Chime collects and uses your personal information during the application process, please see the Chime Applicant Privacy Notice.</t>
  </si>
  <si>
    <t>Summary:
The Marin City Health and Wellness Center‚Äôs (MCHWC) Data Analyst will support an ongoing analysis of health data information. He/she and is responsible for developing and implementing data information systems to obtain, verify, and prepare data information to support healthcare programs, state and federal mandated reports, grant related activities, quality improvement, and other ad hoc reporting needs. The Data Analyst is also responsible to support, coordinate, and ensure clinic staff is trained on all reporting tools as needed.
Essential Duties and Responsibilities:
Wor with the Quality Improvement and Ris Manager in developing and implementing systems to obtain, verify and prepare data information
Enter data into spreadsheets and web-based reporting tools as needed
Develop tables, graphs and reports
Organize data and reports for compliance, quality improvement, and program development
Trac and report on ey performance and quality improvement measures
Update the inventory of reporting metrics and quality improvement measures associated with organizational priorities and grant requirements
Maintain access to Clinic‚Äôs electronic health records (EHRs) and health center reporting tools
Support, coordinate, and ensure training of staff on data validation and reporting tools as needed
Perform other duties as directed, developed, or assigned
Supervisory Responsibility: N/A
Qualification Requirements:
Education and/or Experience:
Bachelor‚Äôs degree in computer science, public health or a field that requires research and strong analytical sills; or the equivalent professional experience
Minimum of 2 years wor related experience in healthcare
Experience analyzing data in a healthcare environment
Outstanding presentation, verbal and written communication sills
Ability to express complex technical and analytical concepts to non-technical management
and staff.
Able to multi-tas in a dynamic fast paced environment with minimal supervision
Advanced understanding of HIPAA.
Basic database or SQL nowledge
Proficient computer sills and Microsoft Office, including pivot tables/excel, word, power point, Outloo, etc.
Strong organization sills and attention to detail
Language Sill:
Must possess excellent organization, writing, and verbal sills
English proficiency required; Spanish proficiency preferred
Reasoning ability:
Ability to interpret a variety of instructions furnished in written, oral, diagram, or schedule form.
Equipment/Machinery: Fax machine, copier, personal computer, telephone, calculator, Microsoft Word/Excel, EHR system, and other software as required.
Physical Demands: The physical demands described here are representative of those that must be met by an individual to successfully perform the essential functions of this job. Reasonable accommodations may be made to enable individuals with disabilities to perform the essential functions.
Stand and wal or sit alternatively depending on specific needs of day. Estimate 20% of time is spent on feet and 80% sitting at des.
Have occasional need to perform the following physical activities: bend/stoop/squat, climb stairs, push or pull, reach above shoulders.
Have occasional need to perform standing and waling activities.
Constant need to perform the following physical activities: writing/typing, grasping/turning, finger dexterity.
Lifting/carrying over 10 pounds occasionally. Lifting/carrying less than 10 pounds frequently.
Vision requirements: constant need to complete forms, read reports, view computer screen. Frequent need to see small detail. Frequent need to see things clearly beyond arm's reach.
Hearing requirements: constant need to communicate over telephone and in person.
Travel Requirements: Local travel to multiple MCHWC locations required. Occasional travel for training, seminars, etc.
Wor Environment:
The noise level in the wor environment is usually moderate.
Benefits: We currently offer 100% premium paid Medical and Dental benefits (**employee coverage only), 403(b) plan plus financial advisors, 1500.00 CE Benefits annually plus up to five days paid off for continuing education, up to 500 reimbursed for professional license fees and certifications required to serve and treat our patients, 9 paid holidays, 80 hours PTO for 1st through 2nd year of employment (increasing to 120 hours 3rd year of employment).
Marin City Health and Wellness Center is an approved National Health Service Corps site.</t>
  </si>
  <si>
    <t>TasRabbit
4.1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</si>
  <si>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BGZjiOEe</t>
  </si>
  <si>
    <t>Role: Business Data Analyst
Location: San Francisco, CA
Duration: Long Term Contract
Job Description:
ey Sills: CDISC, BRIDG, HL7, RIM , IDMP Projects
Business Data Analyst in terms of Data Standards and Data Migration:
¬∑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 Woring with sponsors, standards core and governance teams to define staeholders, propose data standards and adjudicates feedbac from staeholders Previous experience in managing data and developing data standards.
¬∑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nowledge of data modeling / architecture principles and techniques.
¬∑ Data Management. Awareness of the ey aspects of managing data through its lifecycle, including understanding of data ownership, data quality and associated data governance principles.
¬∑ Communicating between the technical and the non-technical. Able to listen to the needs of technical and business staeholders and interpret between them. Regularly manages staeholders' expectations, providing proactive and reactive communication. Brings strong written and verbal communication and interpersonal sills.
¬∑ Analyze business scenarios that may potentially be solved by implementation of automated systems and/or modifications to business processes. Provide expertise in identification, evaluation, design, development, and deployment of systems and/or processes
Play a ey role ‚Äì as part of a project team or M&amp;E ‚Äì in delivery of solutions that are cost effective, sustainable, and meet business requirements
Accountable for documentation, which may include, but is not limited to:
¬∑ User Requirements
¬∑ Functional and/or technical specifications
¬∑ Process flow diagrams
¬∑ Training documentation and/or wor instructions
¬∑ Depending on the application and/or function, may configure system settings and/or options
¬∑ Provide consultation to customers regarding enhancement/improvement of current solutions and implementation of new solutions ‚Äì both systems and processes
¬∑ Facilitate and/or support customers in UAT planning and execution
¬∑ Participate in and advise roadmap discussions; ey member of vendor assessment teams
¬∑ Drive resolution of business or systems issues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worforce across all levels in the company.</t>
  </si>
  <si>
    <t>Sr. Data Analyst - Twitter Service Tech, San Francisco
Do you love protecting platforms from adversarial actors? Are you a data-driven analyst who is willing to dive deep and identify what spammers are up to? Join us in protecting Twitter from various forms of spam and abuse!
Who We Are
The Platform Intelligence Team is responsible for protecting Twitter from platform manipulation and ensuring integrity of accounts through smart intelligence, scaled &amp; automated enforcement, and operational excellence. We focus on combating scaled attac patterns, automation development, and protecting the Twitter brand and user experience by preventing terms of service violations across the Twitter platform.
The Twitter Service organization provides meaningful and effective support and services to the Twitter community. We are on our way to becoming recognized as the best embodiment of a service driven culture, placing customer needs at the center of operations as we actively listen and help. Our mission is to provide customer service so remarable, it removes any barriers towards participating in the public conversation.
What You‚Äôll Do
Conduct forensic investigation and tae action on suspicious accounts that violate our terms of service at scale, including but not limited to spam, abuse, identity, media, etc.
Identify new problems of policy violations on the platform and implement solutions at scale.
Conduct studies to accumulate intelligence on identified networs of spammy or abusive actors;
Rapidly build and launch auto-enforcement rules based on heuristics;
Build simple heuristic rules, advanced statistical models, or machine learning models, to identify opportunities in remediating accounts with spam and abuse activities
Maintain and improve an existing set of rules for automation and generating manual review queues;
Wor with XFN partners, to communicate findings and investigate problems.
Who You Are
If this role sounds lie a great match, you probably have:
Multiple years of experience combating spam and abuse, conducting forensic analysis and investigations;
Strong experience woring with SQL on large data sets;
Experience writing data pipelines with a programming language lie R, Python and Go;
Experience using data visualization tools (e.g, Data Studio, Zeppelin) to share ongoing insights;
Strong communication sills to collaborate with other operations, engineering and product teams.</t>
  </si>
  <si>
    <t>Pharmacovigilance Operations Associate (Data Analyst)
6 month contract
South San Francisco
Supports all MAP Operations related activities
Perform reconciliation related activities for Maret Research Patient (MAP) support programs and responsible for tass related to MAP Global Tracing Tool (GTT) to ensure continuous data integrity.
Run operational metrics reports on a routine basis, identify follow-up's required, and wor with the appropriate PV Operations head and/or vendor lead to ensure appropriate follow-up is completed.
Oversees operational aspects of US MAP Service Provider Qualification Process including: curation and upeep of US MAP Service Provider qualification portal, ensuring consistency and fidelity of all Service Provider lists, management and assignment of new assessments to PV Operations head and/or vendor lead
Responsible for executing Source Data QC (SDQC) of in scope MAPs on a quarterly basis. This includes: a) Communication with MAP vendors; b) management of vendor conducting SDQC, including appropriate QC; receiving, QC and tracing data files.
Supports all study management related activities
Responsible for oversight, triage, and tracing of incoming study document review request
Responsible for performing Case Transmission Verification (CTV)
Ensuring all USMA studies have been reviewed by PV Clinical Group
Performs Outbound Submission and Tracing (OST) for literature ICSRs and submits relevant documentation to health authority
Identifies compliance trends and formulates action plan as needed to address compliance issues.
Sills:
Competencies Identified for Success:
Ability to translate complex data trends to actionable steps
Demonstrates strong business expertise related to PV environment
Can be recent graduate.
Education:
Education, Experience, and Other Requirements:
Minimum Bachelor's degree (Preferred)
Degree in Life Science or related field (Preferred)
Demonstrates expertise in computer sills and database experience (i.e Microsoft office Suite) (Preferred).
Writing experience; science/medical writing highly desirable.
Ability to travel as required
Health Care Professional NOT required
Company Description:
About Ascent:
Ascent is a leading national technology consulting and professional services firm that focuses on tactical and strategic consulting. Ascents fundamental business is providing staffing services to Large Enterprise clients in our core maret verticals: Financial Services, Healthcare, and Life Sciences. We focus the majority of our efforts in Staff Augmentation support of Large Enterprise Clients who utilize a Vendor Management System. Ascent wors as both a reliable supplier in support of programs, as well as a Strategic Advisor in support of enterprise efforts to establish best in class preferred vendor programs. Ascent was raned in the 2007 and 2008 Inc. 500 and recognized specifically for its innovative wor in staff augmentation support of Large Enterprise preferred vendor accounts.
If you are ready to propel your career to new heights read on. We are looing for talented and dedicated colleagues to join our phenomenal team. At Ascent, we have created an environment where culture, commitment and opportunity converge to yield a truly unique place to wor. We now that every employee has something important to say and that every employee is integral to our success. Where else can you wal over to a founder and tal about your ideas to help build our business and have that idea implemented in 48 hours? More importantly, we do everything we can to mae sure our employees not only have great jobs, but great lives.</t>
  </si>
  <si>
    <t>Thermo Fisher Scientific Inc. is the world leader in serving science, with annual revenue exceeding 25 billion. Our Mission is to enable our customers to mae the world healthier, cleaner and safer. Whether our customers are accelerating life sciences research, solving complex analytical challenges, improving patient diagnostics and therapies or increasing productivity in their laboratories, we are here to support them.
How will you mae an impact?
You will be a part of the fast-growing field of Clinical Diagnostics developing algorithms for molecular diagnostics based on real-time PCR technologies. Your interaction and collaboration with a talented team of software and hardware designers will revolutionize healthcare through low-cost and high throughput diagnostic systems.
What will you do?
Data analysis &amp; experimental design - wor closely with SMEs (molecular biologist, engineers, etc) to improve instrument performance and analyze experimental data
Develop software for data mining large datasets
Develop classification algorithms and model data
Collaborate and communicate with various teams and business units
How will you get here?
Education
Bachelors in Molecular Biology, Biology, Chemistry, Applied Mathematics, Physics, Electrical Engineering, Computational Biology, Biostatistics, Bioinformatics, Computer Science or related discipline; postgraduate degree (Masters, PhD) is highly preferred
Experience
3+ years of product development experience (biotechnology industry preferred)
Strong hands on data analysis, modeling, and classifiers experience
Excellent programming sills in C++, Java and Python
Experience utilizing Matlab, JMP, R, or SPSS
nowledge, Sills, Abilities
Understanding of clinical trial design and evaluation
nowledge in Molecular Biology, qPCR, Clinical Diagnostics
Prior experience with US-FDA 510 product development/submission, 21 CFR Part 11, and ISO 13485 is highly preferred
Ability to present and communicate data analysis results to non-experts
Ability to wor independently and in a team environment
Our global team of more than 75,000 colleagues delivers an unrivaled combination of innovative technologies, purchasing convenience and pharmaceutical services through our industry-leading brands, including Thermo Scientific, Applied Biosystems, Invitrogen, Fisher Scientific, Unity Lab Services and Patheon. For more information, please visit www.thermofisher.com.
Apply today! http://jobs.thermofisher.com</t>
  </si>
  <si>
    <t>Net2Source is a Global Worforce Solutions Company headquartered at NJ, USA with its branch offices in Asia Pacific Region. We are one of the fastest growing IT Consulting company across the USA and we are hiring "Job Title" for our client. We offer a wide gamut of consulting solutions customized to our 450+ clients ranging from Fortune 500/1000 to Start-ups across various verticals lie Technology, Financial Services, Healthcare, Life Sciences, Oil &amp; Gas, Energy, Retail, Telecom, Utilities, Technology, Manufacturing, the Internet, and Engineering.
Position: Data Analyst
Location: SFO, CA
Hire Type: Contract
Job Description:
‚Ä¢ 5+ years of experience in IT and baning field with 3+ experience in SQL Server/Oracle or other database query language
‚Ä¢ Understand and update business reporting and processes which will reduce duplication of data, reduce data entry into multiple systems and facilitate quicer data driven business decisions and document the details for technology team to understand
‚Ä¢ Wor with end users, business analysts and developers to streamline data flowing in to the applications.
‚Ä¢ Export and manipulate data from business systems to be used in reports and analysis
‚Ä¢ Setup graphs and presentations to visually represent information using Excel and/or Tableau
‚Ä¢ Experience with creating, documenting, and maintaining processes
‚Ä¢ Develop presentations and produce clear data visualizations for multiple levels of staff, management, and variety of staeholders
‚Ä¢ Implement methods to improve data reliability and quality
‚Ä¢ Creative in solving problems, especially thining outside-the-box to come up with solutions
‚Ä¢ An ideal resource loves woring with data
‚Ä¢ Strong analytical sills with high attention to detail and accuracy
‚Ä¢ Excellent verbal, written, and interpersonal communication sills
Nice to Have
‚Ä¢ Finance/Baning bacground
‚Ä¢ Experience or have good understanding of Data Governance domain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Worforce Solutions company with a growth of 100% YoY for last consecutive 3 years with over 2200+ employees globally and 30 locations in US and operations in 20 countries. With an experience of over a decade we offer unmatched worforce solutions to our clients by developing an in-depth understanding of their business needs. We specialize in Contingent hiring, Direct Hires, Statement of Wor, Payroll Management, IC Compliance, VMS, RPO and Managed IT Services.
Fast Facts about Net2Source:
‚Ä¢ Inception in 2007, privately held, Debt free
‚Ä¢ 2200+ employees globally
‚Ä¢ 375+ In- house Team of Sales, Account Management and Recruitment with coast to coast COE.
‚Ä¢ 30 offices in US and 50+ Offices globally
‚Ä¢ Operations in 20 countries (US, Canada, Mexico, APAC, U, UAE, Europe, , Europe, Latin America, Japan, Australia)
Awards and Accolades:
‚Ä¢ 2018 ‚Äì Fastest Growing IT Staffing Firm in North America by Staffing Industry Analysts
‚Ä¢ 2018 ‚Äì Fastest-Growing Private Companies in America as a 5 times consecutive honoree ‚Äì Inc. 5000
‚Ä¢ 2018 ‚Äì Fastest 50 by NJBiz
‚Ä¢ 2018 ‚Äì Techserve Excellence Award (IT and Engineering Staffing)
‚Ä¢ 2018 ‚Äì Best of the Best Platinum Award by Agile1
‚Ä¢ 2018 ‚Äì 40 Under 40 Award Winner by Staffing Industry Analysts
‚Ä¢ 2018 ‚Äì CEO World Gold Award by SVUS
‚Ä¢ 2017 ‚Äì Best of the Best Gold Award by Agile1
Thans,
Pallav Saxena
Account &amp; Delivery Manager
Direct: (201) 258-5694 | Board : (201) 340-8700 Ext. 574 | Fax: (201) 221-8131
Pallav.saxena@net2source.com
Address: 317 George St., Suite 220, New Brunswic, NJ 08901
Website: www.net2source.com</t>
  </si>
  <si>
    <t xml:space="preserve">82-116 </t>
  </si>
  <si>
    <t>At Vida, our mission is to eradicate chronic disease and transform people's lives through improved health. There is huge potential to mae an impact: 1 in 3 people in the U.S. has a chronic health condition, while 1 in 4 struggles with mental illness. Chronic conditions also represent a huge maret opportunity at ~80% of our nation's 3T in annual healthcare spend.Vida is transforming healthcare through digital therapeutic programs and one-on-one health coaching and therapy to help individuals prevent, manage, and overcome chronic conditions.We apply data science and a human touch to drive a highly personalized experience through our easy-to-use mobile app. Our unique approach drives high user engagement, behavior change, and proven clinical outcomes.Vida serves employees/members of Fortune 500 companies, large national payers, and leading health systems. We have both a B2C and B2B revenue model.Our Data Analysts perform a critical role at Vida. Their analyses are used to improve the core Vida product experience, especially towards understanding and improving our impact on Vida's users' behavior and their clinical health outcomes. You will collaborate closely with every team at the company but woring especially closely with our Finance team to assist with building financial models to help us understand further how we can deliver the best value to our customers.The position is full-time and based in San Francisco at the Vida HQ. Candidates should be local to the SF Bay Area.Responsibilities:* Create and publish standard, ad hoc reports with a high degree of accuracy, using internal and external data (e.g. customer, user, revenue, product, maret, industry) to derive insights that will drive business decisions.* Become the data representative of multiple large enterprise clients, managing the intae of data and reporting requests from both internal and external staeholders, supporting and prioritizing their requests for reports based on importance, urgency, and scope of impact.* Support our finance teams with building models and reports to support billing activities and predicting revenue growth.* Contribute to our overall data strategy to ensure the data team's tools and process evolve as the company grows in order to support our ever-increasing customer base.* Negotiate details such as data point definitions and formulas to ensure consistent reporting across partnered groups.* Design and develop automated reporting solutions to enable staeholders to manage the business and mae effective decisions.* Explore data through funnels, cohort analyses, trends, user segmentation, regression models and more.* Wor with internal data engineering and data science teams to support causal and predictive analysisBasic Qualifications:* Bachelor's or Master's degree in an analytical field (e.g. Computer Science, Engineering, Mathematics, Finance or Statistics)* 3+ years of experience in data analytics, including woring with financial data* Exceptional SQL sills and experience writing complex queriesAdvanced proficiency of data visualization tools such as Tableau, Looer, Power BI, Data Studio, etc* Ability to wor independently, manage multiple projects and deliver results in a fast-paced, cross-functional environment.Preferred Qualifications:* Prior experience woring with reporting and modeling financial data with experience using statistical tools such as Python/R, SAS, Excel, etc.* nowledge of woring on cloud-based data platforms - lie Google Big Query or AWS Redshift.* Analytical sills, with experience solving ambiguous problems using data and providing practical business insights.* Experience leading data-driven projects from definition through interpretation and execution.* Interpersonal sills with demonstrated ability to present technical content to general audiences* Woring nowledge of Unix command-line/shell, git and pull requests.* Experience woring on data-driven products.* Bonus: experience woring on wearable or health-tracing products or datasets.* Previous startup experience or previous experience in a healthcare company, a strong plus.Benefits &amp; Pers:* Competitive compensation including stoc options* A health-oriented office culture including waling 1:1s, healthy food &amp; snacs, fitness challenges, and weely team runs and Yoga classes* Health, Vision, Dental Benefits* Vacation time and company paid holidaysABOUT VIDA HEALTH: Vida is a next generation continuous care platform for both consumers and businesses, combining a consumer mobile app, an enterprise care platform offering on demand 24/7 solutions for chronic conditions. Vida platform runs in the cloud, captures real-time data from 100+ devices and apps, and integrates bac to the employer, payer, and provider. 133 million people in the U.S. live with a chronic condition, 70% of the 3T healthcare spend in the U.S. goes to preventable chronic conditions.Vida is proud to be an Equal Employment Opportunity and Affirmative Action employer.Diversity is more than a commitment at Vida-it is the foundation of what we do. All qualified applicants will receive consideration for employment without regard to race, color, ancestry, religion, gender, gender identity or expression, sexual orientation, marital status, national origin, genetics, disability, age, or Veteran status. We also consider qualified applicants with criminal histories, consistent with applicable federal, state and local law.We see to recruit, develop and retain the most talented people from a diverse candidate pool. We don't just accept differences - we celebrate them, we support them, and we thrive on them for the benefit of our employees, our platform and those we serve. Vida is committed to providing reasonable accommodations for qualified individuals with disabilities and disabled veterans in our job application procedures.</t>
  </si>
  <si>
    <t>Position 11
Position Title: Web Data Analyst | CA, USA | 5+ Years
Position Duties:
Analyze data, develop visually compelling dashboards, generate actionable insights and present recommendations to staeholders. Monitor and analyze date from websites; Access information from data from reporting systems and explain to staeholders in a comprehensible and actionable way.
Requirement:
Bachelor‚Äôs degree or foreign equivalent in Computer Science, Commerce or related field with 5 years of experience in this or related position and measurable experience in SQL, Adobe Site Catalyst, Clarabridge, TeaLeaf, Opinion Lab. May require travel/relocation to client sites.
Job Location/Where To Apply:
SACC, Inc., 2903 Buner Hill Lane, Ste. 107, Santa Clara, CA 95054.
Mail your resumes to: recruit@saccinc.com</t>
  </si>
  <si>
    <t>Job Description
Remote to start and then once environment changes then the candidate must be in the San Francisco office.
3+ years‚Äô experience in an analytics-focused, customer-centric mareting role, such as customer insight program analyst, data analyst, web mareting, etc in either a B2B or B2C environment
Experience with survey platform (Qualtrics), text analytics tools such as TextIQ, visual analytics, statistics, and familiarity with web analytics tools preferred
Outstanding ability to synthesize unstructured and structured data and create value-added insights
Experience woring across a highly matrixed organization, and a strong ability to partner and influence for results
Experience combining business nowledge/acumen with data to drive business decisions and maximize ROI/LTV
BS required, focus in statistics or equivalent wor experience a plus
Responsibilities:
Monitor Customer Effort by reviewing survey data and identify changes in trends, share insights, and mae recommendations
Leverage customer feedbac to form a cohesive picture around customer pain points, create and maintain a central repository of information, trac and share prioritized projects status and progress based on pain point
Utilize text analytics tools to distill insights from unstructured data
Project manage requests and communicate effectively
Partner with business staeholders to identify improvement opportunities to survey design, survey response rates, and data quality on our digital properties</t>
  </si>
  <si>
    <t>Data Analyst, Data &amp; Analytics (Advanced Analytics) Manager (Multiple Positions), Ernst &amp; Young U.S. LLP, San Francisco, CA.Provide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 as a 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intelligence.Manage and motivate teams with diverse sills and bacgrounds. Consistently deliver quality client services by monitoring progress. Demonstrate in-depth technical capabilities and professional nowledge. Maintain long-term client relationships and networs. Cultivate business development opportunities.Full time employment, Monday - Friday, 40 hours per wee, 8:30 am - 5:30 pm.MINIMUM REQUIREMENTS:Bachelor's degree in Computer Science, Operations Research, Mathematics, Statistics, Economics, Engineering or a related field and 5 years of progressive, post-baccalaureate related wor experience; or a Master's degree in Computer Science, Operations Research, Mathematics, Statistics, Economics, Engineering or a related field and 4 years of related wor experience.Must have 4 years of experience providing advisory or consulting services, including helping clients achieve transformational value by improving performance through the use of advanced analytics solutions.Must have 4 years of recent hands-on experience using advanced analytics, machine learning or artificial intelligence to solve business problems.Must have 2 years of experience managing a team of consulting professionals, providing regular status updates, monitoring project economics and managing client relationships.Must have 3 years of recent hands-on programming experience in at least 2 of the following: R, Python, SAS, SPSS, or TensorFlow.Must have 3 years of recent hands-on experience with SQL programming and Data Visualization sills using Tableau, Power BI, Spotfire, or D3.js.Travel required up to 80%, of which 20% may be international, to meet client needs.Employer will accept any suitable combination of education, training or experience.TO APPLY: Please apply on-line at ey.com/en_us/careers, and clic on "Find jobs" (Job Number - SAN00A0T).EY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worer" as defined by the U.S. Department of Labor regulations at 20 CFR 656.3. You can review this definition at https://www.gpo.gov/fdsys/pg/CFR-2011-title20-vol3/pdf/CFR-2011-title20-vol3-sec656-3.pdf at the bottom of page 750. Please feel free to apply to other positions that do not require you to be a "U.S. worer".</t>
  </si>
  <si>
    <t>Job Description
‚Ä¢ 3+ years of data science experience with common data science toolits and data visualization tools ‚Ä¢ Good scripting/programming sill and applied statistics sills, such as distributions, statistical testing, regression, etc. preferred ‚Ä¢ Expert in Microsoft programs including, but not limited to, MSWord, PowerPoint, Visio, Access, and Excel
‚Ä¢nowledge of Oracle, Access, Tableau, SQL, Excel is a Must
Company Description
Netpace is a data-driven provider of AI, Bloc Chain, Analytics and Cloud Enablement solutions to Fortune 500 companies. and support our Pharma Clients with various positions starting from IT to Clinical Phase I-III/Post Mareting. Our data-centric services and solutions are used to drive digital transformations and empower our customers to mae highly informed business decisions.
Our client is a research-based biopharmaceutical company that discovers, develops and commercializes innovative medicines in areas of unmet medical need. With each new discovery and investigational drug candidate, we see to improve the care of patients living with life-threatening diseases around the world. Client therapeutic areas of focus include HIV/AIDS, liver diseases, cancer and inflammation, and serious respiratory and cardiovascular conditions..</t>
  </si>
  <si>
    <t>Qualys is seeing a Sales Finance Data Analyst with strong experience in Anaplan (and other financial systems), data management and an interest in helping automate reporting and financial analysis. Responsibilities include establishing and maintaining Master Data standards and items within the Qualys systems and monitoring and validating the integrity of data as well as supporting corrective actions related to variances to standard. He/she will also help maintain systems and manage information used for financial administration and ey financial metrics and reporting.
Qualys is the leading provider of Security and Compliance Cloud Software Solutions. The Qualys Cloud Platform and integrated suite of solutions helps businesses simplify security operations and lower the cost of compliance by delivering critical security intelligence on demand and automating the full spectrum of auditing, compliance and protection for IT systems and web applications.
Used by more than 9,300 customers, excluding security consulting firms, in over 100 countries, including a majority of the Forbes Global 100, the Qualys Cloud Platform performs more than 3 billion IP scans/audits a year resulting in over 1 trillion security events.
Minimum Requirements
* 2+ years of hands on experience in building Anaplan models and Anaplan administration supporting multiple business functions and users.
* High proficiency in Microsoft Excel; ability to understand and build automated Excel models from scratch; VBA, SQL and ODBC nowledge preferred
* 2+ years of experience with master data management in an ERP or CRM system; NetSuite and Salesforce preferred.
* Data organization and management sills. Technical expertise with data models, data import methodologies, database design development, and data mining; preferred experience with a BI tool
* nowledge of Sales Finance (Revenue Forecasting and Reporting) and Sales Operations (Territory/Quota Management) functions preferred
* Bachelors degree in Computer Science or Accounting/Finance/Business or related field preferred
Responsibilities
* Implement, optimize, and maintain Anaplan and augment it with a separate data warehouse as needed
* Build and support complex Planning and Forecasting models using the Anaplan platform.
* Build Anaplan Visualizations
* Help set up and automate reporting and charting and analyze trends and patterns
* Create, maintain, monitor and analyze all master data in ERP &amp; CRM and integrated solutions
* Ensure and enhance data quality and train users to ensure continuity of results
* Provide creative yet logical approaches to solving data problems
* Perform various levels of data validation across multiple systems
* Create and manage the data dictionary to support change management efforts
* Maintain policies and procedures to ensure uniform, accurate, and consistent data are present
* Provide testing support for upgrades and releases, including integration testing from various sources to target systems
* Assist in setting up hierarchies and maintain consistency across different systems
* Assist with data and analysis requests, providing detailed bacups and explanations as needed
You are:
* An independent, self-motivated individual who wors well under pressure with a positive, service-oriented attitude and a startup mindset of willing to do anything and everything
* Self-starter with a great wor ethic and an analytical thiner with superior problem solving and decision maing sills and ability to analyze and manipulate data; logical, process-based approach to problem solving with an ability to learn and apply new information
* Extremely detail-oriented and organized with prior experience having gathered, structured, monitored, and validated data to ensure data integrity and detailed documentation; has developed a habit of checing the accuracy of data and analysis several times over before submitting for review
* Excellent multi-taser who is always on it with stellar time and project management sills; understands the importance of planning in advance to meet deadlines that include multiple review points and iterations
* Team player with strong interpersonal sills capable of woring across functions to get buy-in on best practices
* Strong communicator, both written &amp; verbal; reliable and responsive to email and phone communications</t>
  </si>
  <si>
    <t>NortonLifeLoc, McAfee, Verisign</t>
  </si>
  <si>
    <t>As a Business Data Analyst, you will build our business analytics vertical and drive insights that lead to step-function operational improvements. In this role, you will partner with leadership and teams from across the business-from sales to finance-to help unpac ambiguous problems and build lasting, scalable analytics solutions. Your wor will vary from one-off investigations to building core dashboards and tables, and it will directly evolve how Scale operates and measures itself. We are looing for candidates who are incessantly curious and who love creating insights out of ambiguity.You will:* Collaborate with leadership, finance, mareting, and sales teams to identify, define, and trac ey metrics to be used in monitoring, planning, and one-off decision-maing* Wor closely with other teams to investigate problems, uncover root causes, and drive quantitative solutions* Measure and effectively communicate results to the entire organization* Help operators across the business better understand our customers, tasers, and pipeline efficiency* Develop repeatable, scalable analytical solutions, such as dashboards, models, or better underlying tablesIdeally you'd have:* 2+ years of relevant wor experience in a role requiring application of data and analytics to business problems* Mastery of SQL and relational databases; experience with scripting languages (e.g., Python/R),* Experience with BI tools (e.g., Tableau), and Excel preferred* Experience designing and building dashboards (Tableau) - understanding which metrics are most meaningful to the business and the cadence required to measure them* Excellent communication and data visualization sills, and the ability to convey complex ideas succinctly* Ability to initiate and drive projects to completion with minimal guidanceNice to haves:* Experience with finance and US GAAP accounting principles* Familiarity with SalesforceAbout Us:At Scale, our mission is to accelerate the development of Machine Learning and AI applications across multiple marets. Our first product is a suite of APIs that allow AI teams to generate high-quality ground truth data. Our customers include OpenAI, Zoox, Lyft, Pinterest, Airbnb, nuTonomy, and many more.Scale AI is an equal opportunity employer. We aim for every person at Scale to feel lie they matter, belong, and can be their authentic selves so they can do their best wor. We do not discriminate on the basis of race, religion, color, national origin, gender, sexual orientation, age, marital status, veteran status, or disability status.Scale AI is committed to woring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EEO poster and EEO poster supplement for additional information.</t>
  </si>
  <si>
    <t>Job Description
Focal Systems is a fast-growing Computer Vision AI startup in Silicon Valley. We have doubled in size every year since we were founded 3 years ago.
We are looing for someone to:
‚Ä¢ Manage a team of data annotators
‚Ä¢ Build tools to ensure high data quality
Requirements:
‚Ä¢ Must have studied engineering (BS or MS)
‚Ä¢ Must be willing to wor 40-60 hours a wee
‚Ä¢ Must have 3+ years experience in management
‚Ä¢ Must be able to present to the Executive Team
Benefits:
We care deeply about the health, happiness, and wellbeing of all of our employees.
Health Insurance
Catered Lunches
Paid Sic Leave
Dental Insurance
Vision Insurance
Quarterly Team Retreat
Powered by JazzHR
57hI3zfjv</t>
  </si>
  <si>
    <t>Position Data Analyst Location Reston VA Job description Demonstrated problem solving, research, and detailed analysis sills, with the ability to understand logicissues and develop solutions. Experience in Data Analysis using MicroStrategy or Tableau Hands-on experience with STTM, Interface Control Documentation and other aspects of Data Governance Experience woring with software developers in a medium to large organization following SDLC or Agile processes Must have experience supporting customer application development lifecycles (e.g., analysis, design, testing) Experience providing input to specialists in development projects to assist in developing specifications and functionalities in IT systems. Strong verbal and written communication sills Ability to communicate abstract concepts and analysis results using creative visualizations. Comfortable presenting and relaying information to anyone including upper management. Excellent interpersonal sills and team player mentality Excellent analytic and problem-solving sills Ability to develop proficiency in new sills rapidly Position Lead Data Analyst Location San Francisco CA Breadown of Day to Day tass 30 Meeting business staeholders to gatherdiscuss business requirements 20 Business systems and data analysis 20 DocumentingBuilding technical specification 30 Woring with engineering team development satisfies business functional requirements Top 3 hard sills, stac raned Business systems analysis, data analysis (Teradata, Oracle, Hadoop), problem-solving Data modeling data solutions architecture Communication sills What is going to mae someone stand out as the best Bachelorrsquos degree in computer science or engineering discipline with a strong quantitative aptitude Ability to wor with business leads, business staeholders,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nowledge of any analytical visualization tools lie Tableau, MSTR is desirable Document data solutions for easy business consumption. Strong communication sills, both written and verbal, and silled at adjusting communication stylevocabulary to an audiencersquos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riss and dependencies to project team membersstaeholders Relationships with business users and technical teams Delivery of high quality solutions meeting business requirements</t>
  </si>
  <si>
    <t>Summary
Data Analyst, Trust &amp; Safety is responsible for providing insights to help define, enforce and promote policies, programs and products as part of Global Ethics and Compliance.
Core Functions include:
Design and build reports, scorecards and dashboards to support all Compliance functions.
Generate insights, trends and actionable recommendations to support Operations, Product and Business teams.
Generate reports and create presentations for ey staeholders, including Compliance and Executive leadership team
*** This role is required to wor in both San Bruno(Temporarily replaced by San Mateo) and Sunnyvale locations. ***
Roles &amp; Responsibilities
This position is part of Analytics teamresponsible for performing analytics to support the business. An individual inthis position is expected to perform additional responsibilities and duties asassigned and/or necessary.
Analyse and interpret information related toris mitigation by identifying industry data trends (ex: reputational metrics,seller scorecard indicators) and benchmars.
Analyse data to identify trends, patterns,insights, and discrepancies in data; ensure data accuracy, synthesizecompliance data in support of strategic business objectives; translate resultsinto actionable recommendations/plans.
Utilize industry new technologies and bestpractices to provide insights to ey staeholders based on your research.
Communicate compliance data insights and globaltrends related to the business; design, coordinate, and implement newreporting, analysis, and data-management solutions; provide recommendationsbased on insights and research.
Propose improvements for strategic and tacticalinitiatives (ex: driving experience scores, ris mitigation measures).
Preferred Qualifications
Minimum Qualifications
Bachelor's degree in Statistics, Analytics,Mathematics, Systems, Information Technology, Computer Science, or related field.
2+ years experience in analytics, systems,information technology (IT), data management.
1+ year experience with Python/R (Python preferred).
1+ year experience in Tableau/Looer or any other visualization tools (Tableau preferred).
Experience with Hadoop, Hive, Spar, afa.
2+ year experience with SQL, RDBMS, Hive and No-SQL databases (for example Cassandra).
nowledge on predictive modelling is a plus.
Masters degree or certificate in business analytics, data mining, or statistical analysis is a strong plus.
Prior eCommerce experience is a plus.
Required Sills
Data Analyst / Data Science
Python
hadoop
Hive
SQL/No SQL
Tableau</t>
  </si>
  <si>
    <t>Data Analyst
Project: The Data Analyst will be part of the Edge Cyber Device Security program which is a 5-6 year project with over 200 million in funding. The program is responsible for ris reduction and development of cyber security controls and guardrails to support devices within Clinical Technology, Pharmacy, Facility Operations, Medical Devices, Security, Research, Optical and Internet of Things (IoT) business organizations.
Essential Functions:
Independently determines and implements appropriate measurement and analytical methods to achieve specified analytical project or tass objectives.
Exercises independent professional judgment regarding analysis assumptions and data quality. Identifies and resolves data quality issues, as required.
Coordinates the wor of other project team members (UCDA staff, regional analytic staff, and contractors) to accomplish specified analytical project or tas objectives.
Determines the most informative approaches to summarizing data and communicating analytical results. Develops, as required, innovative or customized templates and formats.
Implements specified quality assurance procedures to ensure accuracy of project data, results, written reports, and presentation materials.
Designs and creates written reports and presentation materials describing project objectives, methods, data, and results.
Given project or tas data requirements, determines the most efficient approach to data collection and validation and wors independently to obtain needed data from P HealthConnect information systems (e.g. Clarity).
Additional Requirements:
Ability to effectively communicate complex technical concepts, both verbally and in writing.
Sills in analytical methods including problem and model formulation, algorithm selection, and development of overall solution strategy.
Creativity, critical thining, and excellent problem-solving sills.
Preferred Qualifications:
Experience writing, debugging and documenting complex queries against relational databases.
Experience performing exploratory data analysis and model development and evaluation using R, SAS, SPSS, Stata or some other data analysis pacage.
Previous wor experience in the healthcare industry, especially healthcare analytics or health services research.
Familiarity with Healthcare healthcare system.
Experience with using SQL tools</t>
  </si>
  <si>
    <t>Snowflae started with a clear vision: develop a cloud data platform that is effective, affordable, and accessible to all data users. Snowflae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As a HR Data Analyst in our Human Resources organization, you will have the unique opportunity to influence the internal Snowflae roadmap related to business &amp; people analytics. Your wor will support quarterly organizational metric reviews &amp; uncover data insights that will help drive important strategic decisions to grow and scale the company. You will join a growing team and get to wor with some of the leading data scientists and engineers in the field of cloud data warehousing.
You will play a crucial role in collecting, structuring, analyzing, and reporting on HR processes and data. You will bring your technical expertise to ensure the quality and accuracy of that data, then process, design and present it in ways to help people, businesses, and organizations mae better decisions. You will be a subject matter expert to identify best in class reporting metrics, collaborating with the business based on their needs and determining the best approach to fulfill request(s). The HR Data Analyst is responsible for ensuring the accuracy of the information that is provided. You will quicly identify business riss, inefficiencies, issues and opportunities related to our daily processes and solves these issues with an emphasis on automation of the end product.
RESPONSIBILITIES
Partner with HR Business Partners, Compensation, Talent Acquisition and Recruiting teams to understand their business challenges &amp; present data driven solutions
Support the HR leadership team in building metrics and insights roadmap
Storytelling - Translate data and analysis into a story to help drive decisions across the organization
Create quarterly reports for a wide variety of staeholders; Calculate retention, turnover, diversity and internal mobility rates
Responsible for ensuring the accuracy of the information that is being provided by carefully and continually scrutinizing the data to ensure the right information is portrayed in the reports being delivered
Proactively suggest information that should be analyzed based on ey indicators and identify trends that would require further analysis to determine root cause and/or pinpoint specific areas of concern
Wor diligently to instill confidence in the business to trust the information that is being represented in the insights provided
Responsible for eeping current on industry trends of HR analytics and predictive analysis
Responsible for ensuring that they respect and observe applicable data privacy guidelines when handling sensitive data
Design &amp; develop insightful HR &amp; Executive dashboards reporting on ey recruiting metrics such as time to fill and hiring costs
Build Executive &amp; HR dashboards using visualization tools (Tableau/Looer)
Translate business needs into technical requirements for Snowflae Admins
IDEAL CANDIDATE
Experience with HR data analysis &amp; strong HR business acumen (nowledge of HR Practices, processes &amp; standard metrics) is required
Must have advanced woring experience with data visualization applications (Looer/Tableau)
Great communications sills - you must be able to present your findings to executives and business staeholders - Must understand the art of storytelling - go beyond the data to insights
Advanced Microsoft Excel and experience with analyzing complex data sets
nowledge and familiarity with Worday reporting or Greenhouse is desirable
Ability to execute well in a fast-paced, rapidly evolving organization
Snowflae is growing fast, and we're scaling our team to help enable and accelerate our growth. We are looing for people who share our values, challenge ordinary thining, and push the pace of innovation while building a future for themselves and Snowflae.
How do you want to mae your impact?
Snowflae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t>
  </si>
  <si>
    <t>It's a Perfect Day to change the world! At Perfect Day, we're doing just that.
Perfect Day was founded in 2014 to create delicious, nutritious dairy products that everyone can love. We‚Äôre using fermentation (not animals) to mae dairy proteins that are the foundation for foods lie ice cream, cheese and yogurt ‚Äì all with the distinctive taste and textures that consumers demand, but without lactose or environmental downsides. Through partnerships with respected brands, we‚Äôre woring to launch a whole range of dairy products that will help shape a humane, sustainable food system for future generations.
We see to fill a cross-functional data management role which will empower multiple teams through data organization, sharing, and analysis. The company has both R&amp;D and commercial manufacturing operations in the animal-free diary protein space. The Data Science &amp; Engineering department at Perfect Day is currently looing for an enthusiastic Data Management Engineer to join the team. This role will fill the substantial need to structure disparate data streams, lin functional teams via data sharing, and generally derive organization value through data integration. The ideal candidate will be comfortable woring with scientists and engineers in cross-functional projects with the goal of mae their data findable, accessible, interoperable and reusable (FAIR). This may be an opportunity to learn new areas or apply your considerable domain-specific nowledge and sills in a more senior role. Initial wor might be as liaison to the food science, downstream processing, and/or fermentation teams.
YOUR CONTRIBUTIONS
Drive and implement structuring and ingestion of new and existing data sources in cooperation with disparate functional teams on various R&amp;D departments
Interface with DevOps engineers, data engineers and application developers to continuously improve data infrastructure and data analysis and ETL pipelines
Advise functional team members on value extraction from data via integration and analysis, liaise with data scientists
REQUIREMENTS
Data Modeling: ability to translate complex/messy data types and streams into storable, linable, and interpretable datasets
Project Management: ability to influence and motivate individuals across teams to achieve data-centric goals
Analysis: basic abilities in data munging, statistics, and/or machine learning
Science/Engineering Bacground: ability to understand/learn and lin biological, operations, and process engineering concepts
DESIRED SILLS AND EXPERIENCE
nowledge of one or more of the following disciplines: food science, protein biochemistry, microbial strain engineering, fermentation, process engineering and other disciplines related to our animal-free diary business and data types
Demonstrated experience in a similar or related role
Experience maintaining or creating a nowledge base for a similar organization
Basic SQL sills, basic pandas/R data munging experience
Familiarity with advantages/disadvantages of various database flavors
Experience woring in or managing software development: JIRA, git, python, javascript, AWS, software testing, documentation
Statistics and Machine Learning Sills: basic tests, model training concepts, power analysis, model interpretation, Bayesian Inference
Image processing and storage
Natural Language Processing and applications
It's a Perfect Day to change the world. The day when delicious dairy goodness is something everyone can love. The day we say goodbye to the downsides of factory farming. The day we throw a big party with luscious, animal-free mil, cheese, yogurt, and ice cream, all made with Perfect Day! We hope you join us!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</si>
  <si>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LinedIn, Twitter and on our Blog.
About the Role
The Financial Planning and Analysis team partners with all departments at Twitch to guide financial decisions and provide insights. For this role, we are looing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staeholders at Twitch. You will report to our Senior Director of Revenue &amp; Margin Finance.
You Will:
Prioritize and perform in the face of ambiguity: wor with partners and mentors to distill the problem, adapt your tools to answer complicated questions, and identify the trade-offs between speed and quality of different approaches
Promote data nowledge and insights: manage communications with your staeholders and other teams, wor with technical and non-technical colleagues to complete data projects and ensure all parties can use the insights to further improve
Create actionable insights from data analysis covering viewer, creator, ad sales, commerce and content deals
Maintain a customer-centric focus: wor to be a domain and product expert through data, develop trust among your peers and partners, and ensure that your team has access to data to mae decisions
Create analytical framewors to measure team success: partner with cross-functional teams to establish success metrics, create approaches to trac the data and troubleshoot errors, quantify and evaluate the data, then develop a common language for all colleagues to understand these 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PI strategy
Expert SQL sills. Ability to tap into Twitch's data pipeline will be important
Strategic and analytical capabilities
Strong ability to lead projects
Bonus Points
Product analytics experience with signup funnels, engagement metrics, and retention analysis
Technical bacground and programming experience especially R or Python
Statistics nowledge and hypothesis testing experience
Experience developing dashboards using Tableau
Passion about online communities, games, and Twitch
Pers
Medical, Dental, Vision &amp; Disability Insurance
401()
Maternity &amp; Parental Leave
Flexible PTO
Commuter Benefits
Amazon Employee Discount
Monthly Contribution &amp; Discounts for Wellness Related Activities &amp; Programs (e.g., gym memberships, off-site massages, etc.)
Breafast, Lunch &amp; Dinner Served Daily
Free Snacs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</si>
  <si>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Job Description
Business Analyst - Data Analytics
Location: Remote
Duration: 3+ Months
Top 3 sills:
Salesforce Dashboards
Alteryx
Sql
Required Sills/Experience:
Advanced Excel, data modeling and analysis sills
Passion for data, and analysis; Comfortable woring with large data sets
Proven ability to wor independently and manage day-to-day projects
Comfortable taing the initiative to develop solutions for unstructured problems and communicate the results to ey staeholders
High energy with the ability to juggle multiple priorities in a fast-paced and unstructured environment
Team player, comfortable woring with cross-functional staeholders
Proven problem solving sills
Strong written and verbal ability to communicate ideas through data
Experience building reports and dashboard in Salesforce
Preferred Qualifications:
2-4 years of experience in Mareting Analytics, Consulting, or Finance
nowledge of relational databases, SQL or similar
Experience in developing reports in Business Objects or similar enterprise data warehouse reporting tools
Experience in developing data flows in Alteryx
Experience using data visualization tools (Tableau, Qli, etc)
Experience in data modeling or database configuration
Experience with Statistical pacages such as R, SPSS, SAS, STRATA
Bachelor‚Äôs Degree from a 4-year college/university with a relevant degree, or commensurate experience
Company Description
Leading CRM company</t>
  </si>
  <si>
    <t>Description:
Pharma Domain Mandatory
Business Data Analyst in terms of Data Standards and Data Migration:
¬∑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 Woring with sponsors, standards core and governance teams to define staeholders, propose data standards and adjudicates feedbac from staeholders Previous experience in managing data and developing data standards.
¬∑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Experience in data modeling / architecture principles and techniques.
¬∑ Data Management. Awareness of the ey aspects of managing data through its lifecycle, including understanding of data ownership, data quality and associated data governance principles.
¬∑ Communicating between the technical and the non-technical. Able to listen to the needs of technical and business staeholders and interpret between them. Regularly manages staeholders' expectations, providing proactive and reactive communication. Brings strong written and verbal communication and interpersonal sills.
¬∑ Analyze business scenarios that may potentially be solved by implementation of automated systems and/or modifications to business processes. Provide expertise in identification, evaluation, design, development, and deployment of systems and/or processes</t>
  </si>
  <si>
    <t>ApTas
3.9</t>
  </si>
  <si>
    <t>Square builds common business tools in unconventional ways so more people can
start, run, and grow their businesses. When Square started, it was difficult
and expensive (or just plain impossible) for some businesses to tae credit
cards. Square made credit card payments possible for all by turning a mobile
phone into a credit card reader. Since then Square has been building an entire
business toolit of both hardware and software products including Square
Capital, Square Terminal, Square Payroll, and more. We re woring to find n
and better ways to help businesses succeed on their own terms and we r
looing for people lie you to help shape tomorrow at Square.
Job_Description
As part of the Compliance Product and Strategy Team, you will drive the
analysis for essential decisions and insight across the compliance
organization. You will build and automate reporting for Compliance processes,
improving Compliance infrastructure and platforms.
Cash App is the fastest growing financial brand in the world. Built to tae the
pain out of peer-to-peer payments, Cash App has gone from a simple product with
a single purpose to a dynamic money app with over 15 million active monthly
users. Loved by customers and by pop culture, we ve held the #1 spot in
finance on the App Store for almost two years, and our social media posts see
more engagement in a day than most financial brands see in a year. Cash App is
bringing a better way to send, spend, and save to anyone who has ever sought an
alternative to today s baning system.
You_Will
Build and automate metrics reporting for important Compliance processes
Wor with engineering teams to understand the intricacies of legacy data
Organize internal Compliance data requests (build transaction monitoring
signals, assure quality and data integrity for internal and external
audits, provide analysis on operational metrics)
Help with ad hoc projects, including leading on project wor streams,
which arise from time to time out of regulatory or environmental changes.
Use information from regulatory changes, new regulations, and internal
policy changes to further identify new ris areas
Analyze comparative data, present reports related to AML ris
assessments, and monitor AML related issues and escalations
Build databases, dashboards, and tools on a diverse set of topics with a
focus on promoting automation and scaling, and providing easily
understood reports
Ensure data integrity, identify reporting issues, recommend solutions,
and remove roadblocs
Provide coordination for projects and communicate strategy and priorities
to our teams
Trac progress against targets and benchmar performance against main
indicators and staeholder expectations
Develop approaches/action plans to compliance and control issues by
weighing various alternatives and balancing potentially conflicting
situations
Support ongoing optimization to the effectiveness of all in scope BAU
transaction monitoring systems, scenarios and rules
Identify riss and propose recommendations to address processes requiring
optimization and improvement
Establish and trac project milestones while reporting on an overall
integrated delivery plan
Wor with cross-divisional partners, including technology, operations and
business personnel through all aspects of strategic builds of critical
compliance program elements
Design ey metrics to measure different aspects of the business
You_Have
Qualifications
6+ years experience in an analytics role or equivalent in compliance
space
B.A. or B.S. in quantitative field (i.e. Mathematics, Statistics,
Economics, Computer Science, Engineering Sciences)
Experience with SQL(SnowflaeVertica a plus)
Experience with Transaction Monitoring AML typologies and rules
Experience with Ris Coverage Assessment, Model Validation and Tuning
Experience woring with teams across all areas in a company; present
detailed data and recommendations to senior leadership
nowledge of AML laws and regulations, including a general and broad
understanding of AML and reputational riss (PEPs, Sanctions, AB&amp;C)
Presentation and communications experience extracting insights from
technical data sets to varied audiences including communicating with
senior management
Even_Better
Experience in Looer, Airflow, Python, or Git
Experience with Sanctions screening tools a plus
Consumer Financial Product/Payments/Fintech Experience a plus
Machine learning, statistical modeling or data mining expertise
Additional Information
At Square, we value diversity and always treat all employees and job applicants
based on merit, qualifications, competence, and talent. We do not discriminate
on the basis of race, religion, color, national origin, gender, sexual
orientation, age, marital status, veteran status, or disability status. We will
consider for employment qualified applicants with criminal histories in a
manner consistent with the requirements of the San Francisco Fair Chance
Ordinance. Applicants in need of special assistance or accommodation during the
interview process or in accessing our website may contact us by sending an
email to assistance(at). We will treat your request as
confidentially as possible. In your email, please include your name and
preferred method of contact, and we will respond as soon as possible.
Pers
At Square, we want you to be well and thrive. Our global benefits pacage
includes:
Healthcare coverage
Retirement Plans
Employee Stoc Purchase Program
Wellness pers
Paid parental leave
Flexible time off
Learning and Development resources</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</si>
  <si>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statistical programming help create and report descriptive statistic, conduct econometric and statistical analyses of data using statistical software such as SAS and STATA, interpret study specifications, research findings, and quantitative analyses for relevant audiences, develop research files from large confidential datasets, and perform other duties as assigned.
Required Sills
As we review your materials, we are looing for candidates who best exemplify the following qualifications:
Qualifications Required:
Bachelor‚Äôs degree in a quantitative, public policy, or related field or equivalent relevant experience
Good quantitative analytical sills
Good oral and written communication sills
Good organizational sills and strong attention to detail
Familiar with one or more of the following technical competencies: statistics, programming, policy writing, research methods documentation, or project management
Able to demonstrate initiative, critical thining, and problem-solving
Able to wor in a team-oriented environment
Able to prioritize tass and meet deadlines in a fast-paced environment
Demonstrated aptitude and enthusiasm for learning
Qualifications Desired:
Demonstrated interest in health and social policy
Master's degree in a quantitative, public policy, or related field or equivalent relevant experience
Any application without a cover letter will not be considered. Transcripts and coding samples are not required, however highly preferred and may be requested. We as that you submit an application for only one office location. We are excited to review your application and loo forward to seeing how you may best contribute to our wor.
Job Location
Burlingame, California, United States
Position Type
Full-Time/Regular</t>
  </si>
  <si>
    <t>Hinge Health is pioneering the world's most patient-centered digital hospital, starting with musculoseletal health. MS conditions are the #1 medical spend for US employers. Hinge Health is finally maing it easier to bring expert-recommended care to millions of patients by being the first company to combine wearable-sensor guided exercise therapy with 1-on-1 health coaching and patient education. Only Hinge Health has clinically validated outcomes across 4 peer-reviewed studies showing reductions in: chronic pain, opioid use, anxiety, depression, absenteeism, and costly surgeries.
4 in 5 employers with a digital MS solution partner with Hinge Health and we are poised to triple our customer base again in 2020. Hinge Health has raised 126M to date and has 300+ employees across our San Francisco, Portland, Minneapolis, Chicago, and remote offices.
We are looing for an experienced analyst to partner with many of the most important decision maers at the company, helping us drive forward our understanding of user and company data. This person will dive headlong into complex problems alongside operators (including R&amp;D, Clinical, Operations, and more) to answer tough questions using a wide variety of techniques, from exploratory analyses to experimentation.
This role taes important analytics competencies (natural curiosity, partnering with staeholders) and mixes them with data science and applied statistics to provide signal from the noise. This analyst not only adds value by answering longstanding questions but figures out which questions to as next. It‚Äôs a fantastic opportunity to join our fast-growing data team and shape how Hinge Health uses data to mae its most critical decisions.
WHAT YOU‚ÄôLL ACCOMPLISH
Mature the understanding of trends in our data, clarifying company and product strategy
Build strong partnerships across the organization, becoming a trusted partner
Co-lead on designing product experiments and lead on measuring their effectiveness
Enable others to self-serve for ongoing data needs through Mode
Wor closely with our data engineers to continue maturing our data infrastructure
Helping your colleagues do the best, most well-informed wor of their career
WHAT WE‚ÄôRE LOOING FOR
5+ years experience using statistical techniques to analyze data (R, Python, etc.)
Proven trac record partnering with with any business unit, from Product to Commercial
Proficient with SQL and Python and can manage their own data pipelines when needed
Pairs an understanding of high-level business/product problems with advanced analysis
Mastery of dashboard tools (Mode, Tableau, Looer, etc.) and a nac for visuals
Thrives in ambiguity and can explore a problem with minimal direction
BONUS POINTS
Bachelors or advanced degree in Statistics, Mathematics, CS or other quantitative field
Experience analyzing healthcare-specific data: ICD-10/CPT/DRG codes, medical claims
Comfort woring at a fast-paced start-up
WHAT SHAPES OUR COMPANY
Trust: We trust our teammates to always act in the team and company‚Äôs best interest.
Hustle: We‚Äôre creative, we‚Äôre unrelenting, we find a way.
Effective communication: We‚Äôre prompt and concise.
Learn-it-all (vs now-it-all): We‚Äôre always willing to learn.
Frugal: We don‚Äôt waste money and especially not time.
WHAT YOU'LL LOVE ABOUT US
Competitive compensation with meaningful stoc options
Medical, Dental, Vision, Disability and Life Insurance (We cover 100% of your premium and 75% for your dependents)
401 match
3 months paid parental leave
Daily lunch
Professional development budget
Monthly fitness/gym reimbursement
Annual mental wellness benefit
Noise-cancelling headphones
Wor from home policy
Opportunity to join a fantastically talented, diverse, and passionate team at a pivotal time in the company‚Äôs lifecycle
If you're interested - we'd love to hear from you. No recruiters, please.
Hinge Health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celebrate diversity and are committed to creating an inclusive environment for all employees.</t>
  </si>
  <si>
    <t>Job Description
Summary
Our client is looing for self-motivated Data Analysts who will extensively wor with PMs, Data Scientists and Engineers to tae Client into the future
Roles &amp; Responsibilities
Analyze, document, and design - data, data quality rules, and data quality tests to be landed and executed.
Create resilient, and sustainable and data analysis and data quality rules.
Be a product-oriented data analyst creating and experimenting with new ideas that will engage and excite our customers
Minimum Qualifications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sills
Must be able to wor effectively both on teams as well as be self-motivated, tas oriented and organized.
Strong customer focus and obsession with quality
Ability to wor in a fast-paced and agile development environment</t>
  </si>
  <si>
    <t>oger LLC</t>
  </si>
  <si>
    <t>Bachelor's degree in computer science, systems analysis or a related study, or equivalent experience.
5-6 years experience mining data as a data analyst
Technical writing experience in relevant areas, including queries, reports, and presentations
Strong SQL or Excel sills with the ability to learn other analytic tools
Prior experience with database and model design techniques
Strong programming experience with ETL framewors
Excellent verbal and written communication sills
Ability to analyze, Model and interpret data
Ability to analyze existing tools and databases and provide software solution recommendations.
Demonstrated experience in handling large data sets and relational databases.
Deep understanding and experience woring on Datawarehouse and Datamarts
Experience with Healthcare domain
Exposure to multiple, diverse technologies and processing environments will be an added advantage</t>
  </si>
  <si>
    <t>East Brunswic, NJ</t>
  </si>
  <si>
    <t>Position Number: 341347
Location: San Francisco, CA 94105
Position Type: Temporary
Required Sill Set:
Data Analyst, DATA MANAGEMENT, SalesForce
Position Description:
*C2C is not available**
*Only U.S. Citizens and those authorized to wor in the U.S. can be considered as W2 candidates.**
Job Title: Master Data Analyst ‚Äì SAP MDG Platform
Duration: 6 months, with the possibility of conversion
Location: San Francisco
Description:
Ready to shae things up? Join us as we pursue our disruptive new vision to mae machine data accessible, usable and valuable to everyone. We are a company filled with people who are passionate about our product and strive to deliver the best experience for our customers. We‚Äôre committed to our wor, customers, having fun, and most importantly to each other‚Äôs success.
Our clinet is growing its Enterprise Data Management team to focus on master data management and governance strategy and operations.
As the Master Data Management (MDM) analyst you will help us define &amp; build master data operations for our new ERP deployment of S/4 Hana. You‚Äôll wor with business partners in Finance and Sales to identify the critical data and rules necessary to deliver customer, material, vendor, profit center, cost center, fixed assets &amp; GL account mastering for business operations. You‚Äôll partner with Data Quality and IT to to build an offshore operations model for master data maintenance. You will help us ensure clear standard operating procedures. (SOP) &amp; service level agreements (SLA) are documented and governed across different master data objects. Because our long-term vision is to invest in MDM tooling and automation, you''ll bring your technical expertise in SAP MDG to bear, and ensure maintenance processes we deploy are easily adaptable for this future investment.
Responsibilities:
‚Ä¢ Develop master data creation/update processes for core master data objects (customer, vendor, material) and core financial data objects (profit center, cost center, fixed asset, GL accounts etc.)
‚Ä¢ Run worshops with cross functional groups to define, review &amp; approve processes
‚Ä¢ Define a shared service model to maintain master data
‚Ä¢ Onboard and train offshore team
‚Ä¢ Operationalize MDM support including escalation &amp; performance monitoring
Education &amp; Experience
‚Ä¢ Undergraduate degree in Statistics, Engineering, Computer Sciences, Finance, Accounting, or related field
‚Ä¢ 3+ years of business experience with financial operations and reporting processes
‚Ä¢ Minimum 3 years of experience in master data management practices.
‚Ä¢ Ability to engage and communicate at manager level and above to provide clear, concise explanations of data governance concepts, programs and initiatives
‚Ä¢ Demonstrable experience woring within complex, federated data and system architecture
‚Ä¢ Experience woring both automated and non-automated master data operations models
Desired Sills:
‚Ä¢ Prior experience of implementing SAP Master Data Governance (MDG)
‚Ä¢ Woring experience in SAP BODS, SAP Information Steward
‚Ä¢ Experience with SalesForce (SFDC) master data
‚Ä¢ Design and use of Google Forms, ServiceNow, or similar for change management
‚Ä¢ Worshop planning &amp; leadership
‚Ä¢ Clear understanding of match/merge and survivorship rules for master data
‚Ä¢ Process mapping, data cataloging
‚Ä¢ Understanding and use of process metrics to monitor and maintain effectiveness of operations
#CBRose#</t>
  </si>
  <si>
    <t>The Data Systems Analyst supports the goals of the Data, Strategy and Evaluation (DSE) Department to strengthen and implement data systems, processes and analytics across the organization. Responsibilities include database administration, project management, data management and governance, data analytics, and documentation of policies and procedures. This position requires strong analytical sills, attention to detail, ability to multi-tas in a fast-paced and changing environment.
ESSENTIAL DUTIES AND RESPONSIBILITIES include the following. Other duties can be assigned, and the duties and responsibilities of the job are subject to change without notice.
‚Ä¢ Assist data system implementation and migration projects including needs assessments, vendor selection and management, trainings, and ongoing support;
‚Ä¢ Co-Database administrator for systems across the organization including Salesforce for Fundraising and Volunteer Management;
‚Ä¢ Provide support to departments through conducting research on available systems and apps, system maintenance and improvements, building reports, training users, and staying up-to-date on new features and functionality;
‚Ä¢ Maintain and create documentation for all projects;
‚Ä¢ Support data governance practices and update documentation;
‚Ä¢ Support business process improvement planning by helping to develop policies and procedures and implement changes;
‚Ä¢ Lead smaller projects across organization ensuring they stay in scope, budget, and timeline;
‚Ä¢ Measure project success against identified goals and evaluation metrics;
‚Ä¢ Create data visualizations for presentations and internal learning.
QUALIFICATIONS:
‚Ä¢ Strong technical sills: ability to understand, utilize, and improve data systems
‚Ä¢ Project Management: be able to wor across functions to drive projects from inception through completion
‚Ä¢ Detail oriented: ability to successfully manage all aspects of projects with the highest degree of professionalism
‚Ä¢ Problem Solver: uses rigorous logic and methods to solve difficult problems with effective solutions; is intellectually curious; strong critical thiner.
‚Ä¢ Planning Sills: excellent organization; attention to details; proven ability to multi-tas; meets deadlines; measures performance against goals.
‚Ä¢ Action Oriented: results driven; ability to adapt based on changing priorities and lessons learned; delivers high quality products.
‚Ä¢ Interpersonal sills: ability to wor independently and collaboratively; widely trusted.
‚Ä¢ Cultural Humility: wor effectively across cultures; demonstrates a commitment to learning, communicating and woring respectfully with people different from themselves.
‚Ä¢ Commitment to the mission and values of GLIDE.
SUPERVISORY RESPONSIBILITIES:
‚Ä¢ None
EDUCATION and/or EXPERIENCE:
‚Ä¢ BA degree and 3+ years of experience, preferably in a non-profit environment, or an equivalent combination of education and experience;
CERTIFICATES, LICENSES, REGISTRATIONS:
‚Ä¢ None
COMMUNICATION SILLS:
‚Ä¢ Strong writing, editing and proofreading sills;
‚Ä¢ Ability to research, analyze, compose and communicate written and verbal reports;
‚Ä¢ Ability to relay data to non-technical audiences.
MATHEMATICAL SILLS:
‚Ä¢ Ability to interpret and analyze statistical data.
COMPUTER SILLS:
‚Ä¢ Proficiency with MS Office with advanced level capability in Excel;
‚Ä¢ Experience in database management concepts preferred;
‚Ä¢ Previous CRM experience required, with Salesforce experience strongly preferred;
‚Ä¢ Experience with Efforts to Outcomes (ETO) preferred;
‚Ä¢ Experience with statistical, graphical, and data science software, such as R, Python or Tableau a plus.
PHYSICAL REQUIREMENTS
The physical demands described here is representative of that which an employee encounters while performing the essential functions of this job. Reasonable accommodations can be made to enable individuals with disabilities to perform the essential functions.
‚Ä¢ Ability to see within normal parameters;
‚Ä¢ Ability to hear within normal range;
‚Ä¢ Communication sills using the spoen and written word;
‚Ä¢ Reaching by extending hand(s) or arm(s) in any direction; finger dexterity required to manipulate objects with fingers rather than with whole hand(s) or arm(s), for example, using a eyboard. Able to use equipment typically found in an office environment;
‚Ä¢ Ability to bend or otherwise reach up or down as necessary;
‚Ä¢ Ability to move about the building and community as needed. Ability to move quicly to address emergency or potentially dangerous situations;
‚Ä¢ Must be able to lift and/or carry objects weighing up to 50 pounds;
‚Ä¢ As this position requires long periods of sitting and repetitive use of telephone, computer, and other office equipment, the employee must tae frequent short breas, integrate stretching into his or her daily duties to avoid musculoseletal disorders, and safely operate appropriate ergonomic equipment as supplied by the employer.
WOR ENVIRONMENT
The wor environment described here is representative of that which an employee encounters while performing the essential functions of this job. Reasonable accommodations can be made to enable individuals with disabilities to perform the essential functions.
‚Ä¢ Fast paced, with frequent interruptions, demanding, social services office environment;
‚Ä¢ Noise level is moderate to noisy and lighting is conducive to completion of wor;
‚Ä¢ The employee may be exposed to air borne pathogens;
‚Ä¢ GLIDEs buildings are located in the Tenderloin. Due to our surroundings, it is important to always be aware of whats going on around you while waling around the neighborhood. GLIDE maintains an open door policy to the community and its clients, who frequently enter and leave the building.
GLIDE is proud to be an equal opportunity employer.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Pursuant to the San Francisco Fair Chance Ordinance, we will consider for employment qualified applicants with arrest and conviction records.
At GLIDE, all employment is decided on the basis of qualifications, merit, and business need. We are committed to identifying and developing the sills and leadership of people from diverse bacgrounds. People of color, differently-abled people and LGBT persons are strongly encouraged to apply.
Please send your resume for immediate consideration. Help us get to now you by including a note about yourself, plus any additional info that might be relevant!</t>
  </si>
  <si>
    <t>Job Summary
The Mareting Technology team wors alongside the Labels (2, Private Division, Rocstar Games, Social Point) Mareting, Community and PR teams, managing and supporting the underlying technology stac used for Paid, Owned and Earned Mareting activity.
The primary purpose of the role is to enable and further empower these teams to do what they do best ‚Äì produce outstanding content. This means helping streamline their processes, alleviate bottlenecs and provide data for meaningful metrics, leveraging technology. ¬≠¬≠
Woring as part of the MarTech team the Mareting Technology Data Analyst (MTDA) must have a broad range of sills. The responsibilities include the ability to wor with data engineers to develop robust end to end data pipelines of disparate data into consistent usable data. This role also requires the ability to manage emergent requests to a timely resolution.
The role requires a fast-paced and agile approach, with a strong focus on delivery and enabling change within a creative and rapidly changing environment. It‚Äôs demanding, but incredibly rewarding as you can directly see the results of your efforts reflected in the teams you‚Äôre woring with, whilst woring with leading edge technology and Mareting strategies.
Essential Functions
Maintain stable, scalable data pipelines that cleanse, structure and integrate disparate big data sets into a readable and accessible format for end user analyses and targeting using stream and batch processing architectures.
Collaborate with Data Engineers to incorporate new data sources with end to end ETL.
Maintain and update documentation for data pipelines including enterprise wide data dictionary.
Respond to alerts as needed to Define and implement monitoring and alerting policies for data solutions.
Wor with internal clients to maintain business readiness through the resolution of emergent issues.
Desired Sills and Experience
Experience with large data sets and distributed computing (Hive/Hadoop)
2+ years of experience with detailed nowledge of data warehouse technical architectures, infrastructure components, ETL/ ELT and reporting/analytic tools.
1+ years of hands-on experience woring with AWS technologies stac including Redshift, RDS, S3, EMR, Treasure Data, Snowflae or similar solutions build around Hive/Spar etc.
2+ years of hands-on experience in using advanced SQL queries (analytical functions), experience in writing and optimizing highly efficient SQL queries.
Proven trac record of delivering big data solutions ‚Äì batch and real-time.
Comfort in woring with business customers to gather requirements and gain a deep understanding of varied datasets.
Experienced in testing and monitoring data for anomalies and rectifying them.
nowledge of software coding practices across the development lifecycle, including agile methodologies, coding standards, code reviews, source management, build processes, testing, and operations.
Technologies you will wor with
Presto SQL
Hive SQL
Digdag
Embul
Python</t>
  </si>
  <si>
    <t>Tae-Two
3.7</t>
  </si>
  <si>
    <t>Computer System Validation Engineer
We are looing for a Labware LIMS CSV engineer with GMP experience in creation, review and approval of CSV deliverables for laboratory informatics implementation projects.
Responsibilities
Develop Validation Plans and Change Controls for Labware LIMS (Laboratory Information Management System)
Develop Validation testing strategy in accordance with Gilead's policy and procedures
Woring closely with System Manager, Quality Assurance and Business Process Owners to effectively and efficiently implement LIMS projects
Assist with understanding the business requirements, analyze and suggest technical solution for LIMS projects
Wor closely with other validation team members to ensure system impact is assessed and mitigation strategy is in place for multiple sites using LIMS application
Create, review &amp; approve CSV deliverables such as, User/Functional Specification, Design specification, IQ/OQ/PQ qualifications for LIMS projects
Qualification protocols execution and final report view and approval for LIMS projects
Partner closely with the business to ensure that CSV methodologies are well understood and applied in a manner that will procedure the most value on LIMS projects
Learn and become proficient the EDMS (Electronic Data Management System), for
document review and approval and ELMS (Electronic Leaning Management System) for documenting and performing assigned training.
Prepare, revise and obtain approval of the following documents for GMP laboratories related to the LIS systems:
Standard Operating Procedures (SOPs)
Wor Instructions (WIs)
Forms
User Manuals / User Guides / User References / Quic Reference Guides and Training Material
Training Plans
Reference Documents
Specifications
Reports
Wor independently but recognize the need to consult stae holders and eep them informed of progress.
Required Experience / Sills:
Minimum of 3-5 years of experience woring on a Labware LIMS application and GMP pharmaceutical / biotechnology / medical device environment. Laboratory experience as a chemist or microbiologist, et al is preferred.
Advanced nowledge and expertise Computer System Validation, FDA&amp; international requirements and Part 11requirements.
Ability to master technical content through interaction with subject matter experts.
Effective communication and interpersonal sills.
Computer Systems Validation (CSV) experience writing validation deliverables per GAMP guidelines is required.
Understanding of programming and relational database concepts is required.
Required Education:
BA/BS degree related to technical writing; e.g. biology, chemistry, computer science and/or technology disciplines is preferred.</t>
  </si>
  <si>
    <t>About us:
Apto Payments is a leading-edge card issuance platform. We help companies issue new inds of cards in new ways. We do it with fewer constraints and more creativity, for a better cardholder experience. Founded in 2014 as Shift Payments, the company wored with Coinbase to launch the first Bitcoin debit card. Today, as Apto, we have broadened our mission, finding new ways to connect people to their assets by helping crypto and non-crypto related companies successfully launch innovative, customer-centric card programs to maret.
Apto is a Series A company, headquartered in San Francisco. We are focused on growing our business in a responsible way by building transformative, best-in-class products while managing our ris exposure. We're excited about empowering developers' and customers' abilities to launch the most innovative card programs, in the most efficient way possible.
Role:
We are hiring an experienced data and fraud leader who will be responsible for data, instrumentation, and fraud outcomes at Apto. You will be responsible for not only tracing and monitoring Apto's ris and fraud exposures, but also for designing tools to get ahead of potentially emerging trends. You will establish a holistic framewor that considers the tradeoffs of mitigating fraud vs false positives and the negative impact on our customers and their cardholders. In this role, you will wor with teams across the company, including:
Operations: to build models and implement ris management policies and processes
Product: to design detection and monitoring tools
Engineering: to ensure data integrity and instrumentation
This role is a senior position. We want this person to have a significant presence in the company to help drive the companys success. This means developing strong relationships across the company, up and down and across. We want fun, creative colleagues who are passionate about the problems theyre solving and we want you to share those messages with everyone.
Job requirements:
Use intuition and data to plan deep dives and analysis to gather insights and influence the fraud roadmap
Develop comprehensive fraud dashboards for internal and external use
Build effective tools for our Operations team to help uncover fraud in real-time
Support Data Science by providing them with the signals needed to build effective models
Design APIs and tools for internal and external use
You will eventually lead and scale a team of high performing analysts, and develop the teams technical and strategic sillset
Sills:
Excellent communication sills
You're self-directed, with proven ability to manage goals and deadlines effectively
Passion for learning
Benefits:
Competitive salary and equity
Fully paid healthcare for you and dependants
Great team of driven people with different sill sets
Flexible hours and wor from home days (fully remote during COVID-19)
Opportunity to build solutions for millions of people around the world
Powered by JazzHR</t>
  </si>
  <si>
    <t>Job Title: Data and Reporting Analyst
Reports To: Manager, Information Technology
Status: Full Time
About Woring at Chinese Community Health Plan
Established in 1986, Chinese Community Health Plan (CCHP) is the health plan subsidiary of Chinese
Hospital. Our mission is to provide culturally competent and linguistically appropriate health care at an affordable price to community businesses and individuals who are generally not served by the broader health insurance maret. CCHP also offers a Medicare Advantage HMO and Dual Eligible Special
Needs Plan. If you want to help improve community health in a collaborative team-oriented environment, CCHP is the right place for you.
SUMMARY
As a Data Reporting Analyst, this role will design and develop programs and reports in a Microsoft centric environment. Utilizing MS SQL, Access, and Excel, this position will provide accurate end user information based on complex analysis. Must be able to wor independently and communicate effectively with the business in a fast paced environment. College degree required, with previous healthcare experience desired.
ESSENTIAL DUTIES AND RESPONSIBILITIES
Primary Accountability:
ÔÇ∑ Wor with business users to review and analyze needs.
ÔÇ∑ Design and develop programs, reports, and queries as appropriate.
ÔÇ∑ Build, maintain and troubleshoot SSIS, SSRS, and ETL pacages and jobs as needed.
ÔÇ∑ Wor with developers and analysts on appropriate architecture and design of internally developed solutions
ÔÇ∑ Review, analyze and develop reports on a variety of projects
ÔÇ∑ Provide professional analytical support to all departments, with a lead role in helping the enrollment, finance, provider networ, mareting, and Covered California departments.
ÔÇ∑ Primary operational accountability for overseeing Covered California enrollment file loading.
ÔÇ∑ Respond to ad hoc query requests as needed
ÔÇ∑ Interact daily with I.T. Manager, I.T. staff, and user departments
ÔÇ∑ Maintains appropriate records, logs and reporting of support activities
ÔÇ∑ Create and maintain all relevant documentation, including process descriptions, for the areas owned.
ÔÇ∑ Manage data codesets for test and production systems as directed by the IT manager.
ÔÇ∑ Other duties as assigned by IT Manager
Systems /Professional Development
ÔÇ∑ Maintains and develops professional sills through training (both company provided and self- directed), reading pertinent journals, manuals, and documentation, and participating in IT related organizations/user groups
ÔÇ∑ Provides training and assistance to other IT staff and business users in order to develop/maintain in-house expertise among all staff
QUALIFICATIONS
ÔÇ∑ Bachelor‚Äôs Degree in Computer Science or related field
ÔÇ∑ Minimum of 3 years of reporting analysis experience
ÔÇ∑ Wor with sensitive information with the highest degree of integrity and confidentiality
ÔÇ∑ Proficient with MS SQL, Access and Excel
ÔÇ∑ nowledge of data warehouse principals, hierarchies and tools
ÔÇ∑ Healthcare experience a plus
ÔÇ∑ Ability to provide MS SQL database administration a plus
ÔÇ∑ Possess good verbal and written communication sills
ÔÇ∑ Ability to plan and wor effectively
PHYSICAL REQUIREMENTS
ÔÇ∑ Able to lift up to 30 pounds
ÔÇ∑ Standing, waling and moving 50% of the day.
OIG Compliance Statement:
"Complies with CCHP Compliance Handboo including Code of Ethics and all statues,
regulations and guidelines applicable to federal and state programs. Responsibilities include,
following the guidelines and reporting suspected violations of any statue, regulations, agreements
or guidelines applicable to all healthcare programs."
Job Type: Full-time
Experience:
Healthcare: 1 year (Preferred)
Reporting Analysis: 3 years (Required)
Education:
Bachelor's (Required)
Benefit Conditions:
Only full-time employees eligible</t>
  </si>
  <si>
    <t>Upstart is looing for a Data Analyst to own and scale data reporting and analytics for our investors. You will be a critical member of Upstart‚Äôs analytics team to own credit performance data analysis and reporting by developing reports and building repeatable and scalable data quality audits. Through your efforts, we‚Äôll be able to ensure reporting accuracy and consistency across company to monitor and report loan performance. You are Upstart‚Äôs data ambassador to our current and future investors. If you are naturally curious, have good SQL sills, love data, and can communicate complex concepts with technical and non-technical people, this could be a great opportunity for you.
Here is more about what you‚Äôll be doing:
Partner with Investor Operations, Business Development, Data Science and Engineering teams to collect and analyze loan performance data and contribute to credit analytics and deliver insights.
Formulate and apply mathematical modeling and other optimizing methods to develop and interpret business information and the ey metrics that measure loan performance.
Own data reporting process for securitization and investor reporting. Proactively identify data quality and integrity issues that affect the accuracy of reporting. Run recurring data audits to ensure accuracy of data systems and business processes. Report on test execution, defect tracing and regression for project releases. Write clear, actionable test plans and reports. Create some level of automation using framewor.
Create reports and dashboards in BI tools such as Looer. Monitor trends in relevant metrics and report on ey insights on daily basis.
Wor with various big data platforms, databases and systems such as AWS, Redshift and other big data technologies.
Participate in data modeling and architecture discussion, influence data products roadmap, and tae ownership and responsibility of new projects.
Wor closely with engineering teams to ensure quic turnaround on fixes. Tae ownership of communicating changes to the appropriate end-users.
Wor with data service providers to explore APIs, analyze and forecast impact of integrating new data sets. Wor with Engineering throughout the entire process of onboarding new data sets.
Here is what we're looing for:
BS/MS Degree in Engineering, Computer Science, Statistics, Economics, Finance, or other highly quantitative/analytical field
3+ years of professional experience in SQL querying and proven ability to wor with large and complex data set
3+ years of professional experience performing data analytics that influence business decision maing
nowledge to translate business requirements to Data Warehousing and ETL
Experience in data analytics tools such as Python, Pandas or R
Strong communication and client-facing data presentation sills
Proven ability to learn quicly, wor independently, and adapt to change in a fast-paced environment
Organized and able to juggle multiple tass while still meeting deadlines
Bonus points
Experience with Amazon Redshift
Experience with BI/reporting tools such as Looer or Tableau
Previous consumer maretplace lending industry experience on capital maret, finance or compliance is not required but a plus</t>
  </si>
  <si>
    <t xml:space="preserve">65-120 </t>
  </si>
  <si>
    <t>Position Lead Data Analyst Location San Francisco CA Fulltime- 90 per annum Breadown of Day to Day tass 30 Meeting business staeholders to gatherdiscuss business requirements 20 Business systems and data analysis 20 DocumentingBuilding technical specification 30 Woring with engineering team development satisfies business functional requirements Top 3 hard sills, stac raned Business systems analysis, data analysis (Teradata, Oracle, Hadoop), problem-solving Data modeling data solutions architecture Communication sills Thans! Have a great day ahead! Milind PANDEY Wor +1-571-443-8720 Mobile 732-456-7098 Email- Milindparhyatech.com mailtoMilindparhyatech.com Hangout- milindreqgmail.com mailtomilindreqgmail.com</t>
  </si>
  <si>
    <t>Arhya Tech
3.7</t>
  </si>
  <si>
    <t>Wish is a mobile e-commerce platform with global reach. Our mission is to give everyone access to the most affordable, convenient, and effective shopping mall in the world. Through the Wish platform, we are creating a relevant, entertaining, and personalized shopping experience for each individual consumer.
We are looing for a Data Scientist who will wor cross-functionally with technical and non-technical teams to build models and dashboards to monitor transactions and ensure compliance.
The ideal candidate should be passionate about Wish and e-commerce, has a strong analytical and consultative mindset, deep understanding of databases, visualization, and modeling techniques, and the ability to thrive in a dynamic, fast-paced environment delivering against tight deadlines, and a passion for scaling transaction monitoring through automation.
#LI-BD1
What you will do:
Develop dashboards for transaction monitoring
Create recurring data reports and maintain the integrity of the reports
Design, development and evaluation of highly innovative models for transaction monitoring
Establish scalable, efficient, automated processes for large scale data analyses, model development, model validation and model implementation
Wor closely with software engineering teams to drive real-time model implementations and new feature creations
Help staeholders and end-users to best leverage the monitoring system
Develop solutions to optimize transaction monitoring operations
Who you are:
Bachelor's or advanced degree in an analytical field (e.g. Computer Science, Engineering, Mathematics, Statistics or similar)
3+ years of hands-on experience in predictive modeling and analysis
2+ years Python, R, or Matlab experience
2+ years wor experience including business analytics and project management
2+ years experience writing complex SQL queries in a business environment
2+ years experience with Tableau, OBIEE or other visualization tools
2+ years experience operating in a Unix/Linux environment
Nice to have:
Experience in e-commerce, on-line, or payments companies in transaction monitoring functions, especially anti-money laundering and counter-terrorist financing (AML/CTF) transaction monitoring
Analytical mindset and ability to see the big picture and influence others
Detail-oriented and must have an aptitude for solving unstructured problems
Ability to wor effectively in a multi-tas, high volume environment
Ability to be adaptable and flexible in responding to deadlines and worflow fluctuations
Hands-on ris and fraud experience strongly preferred
Wish values diversity and is committed to creating an inclusive wor environment. We provide equal employment opportunity for all applicants and employees. We do not discriminate based on any legally-protected class or characteristic. Employment decisions are made based on qualifications, merit, and business needs. If you need assistance or accommodation due to a disability, please let your recruiter now. For job positions in San Francisco, CA, and other locations where required, we will consider for employment qualified applicants with arrest and conviction records.
Individuals applying for positions at Wish, including California residents, can see our privacy policy here.</t>
  </si>
  <si>
    <t>eswic, VA</t>
  </si>
  <si>
    <t>About Stem
Stem is the global leader in AI-driven energy storage. With more than 800 systems on-line or being installed in 75 jurisdictions across six states and three countries, and a groundbreaing contract with Southern California Edison to deliver 85MW of grid stabilizing capacity and customer-sited energy storage, Stem has more experience installing and operating advanced energy storage systems than every other provider combined.
By pairing energy storage with Artificial Intelligence (AI), Stem helps building operators and energy managers lower energy costs automatically while supporting a modernized, sustainable electric grid. Stem‚Äôs Athena, the first AI for energy storage, lets you buy electricity when it‚Äôs affordable and use it later when it‚Äôs suddenly more expensive. Athena lins facilities into a powerful networ that can instantly form virtual power plants that allow you to earn demand response revenue and participate in other grid modernization opportunities as soon as they arise.
With Stem‚Äôs energy services agreement, customers receive guaranteed savings immediately without having to pay anything upfront. Stem manages the installation, operation, remote monitoring and maintenance. Systems are designed for safe, seamless integration into a facility.
Headquartered in Millbrae, California, Stem is funded by a consortium of leading investors including the Ontario Teachers‚Äô Pension Plan, Activate Capital, Temese, Iberdrola, GE Ventures, Constellation Technology Ventures, Angeleno Group, RWE, Total Energy Ventures, Mithril, and Mitsui &amp; Co., Ltd. The breadth and depth of Stem‚Äôs resources and capabilities are unmatched in the industry.
Stem, Inc. is an equal opportunity employer committed to diversity in the worplace and does not discriminate against any employee or applicant for employment because of race, color, sex, pregnancy, religion, national origin, ethnicity, citizenship, sexual orientation, gender identity, age, marital status, disability, genetic information, military status, protected veteran status or any other factor protected by applicable federal, state or local laws. Stem, Inc. complies with all applicable state, federal and local laws, regulations and ordinances prohibiting discrimination in places where we operate.
Job Description
Looing for a Fleet Optimization Analyst to join and support our Networ Operations Center (NOC) team. As a Fleet Optimization Analyst, you will have the opportunity to wor with a stellar team building bleeding edge technologies in Artificial Intelligence, IOT Networing and Energy Storage to revolutionize the grid. An ideal candidate loves mining, analyzing, and utilizing data to influence real business outcomes.
How you will help us achieve our mission:
Mine and analyze data from relational databases to drive fleet optimization and improvement of product development and business strategies.
Create and automate the generation of reports and dashboards that provide visibility into the status of ey performance metrics.
Wor with staeholders throughout the organization to identify opportunities for leveraging company data to drive business solutions.
Develop custom data models and algorithms to apply to data sets.
Use predictive modeling to increase and optimize product performance, revenue generation, and other business outcomes.
Coordinate with different functional teams to implement models and monitor outcomes.
Develop processes and tools to monitor and analyze model performance and data accuracy.
Required Sills
BS or MS in Applied Mathematics, Computer Science, Engineering or related field
2+ years of experience in data analytics, data cleaning, building user friendly dashboards, and insight generation
nowledge and practical experience using statistical techniques and methods, including regression, properties of distributions, statistical tests, and proper usage.
Proven history of finding valuable insights from large, complex sets of data
Excellent written and verbal communication sills for coordinating across teams.
Aptitude to quicly learn new systems/technical applications.
Self-motivated, detail-oriented personality, demanding high quality performance from self and colleagues
Proficient with distributed data/computing tools, such as Map/Reduce, Hadoop, Hive, Spar, AWS Athena, MySQL, etc.
Proficient in using statistical computer languages (R, Python, etc.) to manipulate data
Experience visualizing/presenting data for staeholders using: Tableau, JMP, plotly, ggplot, etc.
Required Experience
Experience woring with Renewable Energy or the Utility Industry.
Familiarity with Atlassian Suite (i.e. JIRA, Confluence, Bitbucet)
Relevant experience analyzing fleet or asset performance.
Job Location
Millbrae, US-CA</t>
  </si>
  <si>
    <t>One of our direct client is urgently looing for Data Analyst for our Direct client requirement
TITLE: Big Data Analyst
LOCATION: San Mateo, CA
DURATION: 6+ Months
Rate: DOE
Description:ob Duties:
Analyze, document and design - data, data quality rules, and data quality tests to be landed and executed. Create resilient, and sustainable and data analysis and data quality rules. Be a product-oriented data analyst creating and experimenting with new ideas that will engage and excite our customers
Experience/Sills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sills
Must be able to wor effectively both on teams as well as be self-motivated, tas oriented and organized.
Strong customer focus and obsession with quality
Ability to wor in a fast-paced and agile development environment</t>
  </si>
  <si>
    <t>Job Title: Business Data Analyst
Location: San Francisco, CA
Duration: Long Term
Pharma Domain Mandatory
Business Data Analyst in terms of Data Standards and Data Migration: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Woring with sponsors, standards core and governance teams to define staeholders, propose data standards and adjudicates feedbac from staeholders Previous experience in managing data and developing data standards.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Experience in data modeling / architecture principles and techniques.
Data Management. Awareness of the ey aspects of managing data through its lifecycle, including understanding of data ownership, data quality and associated data governance principles.
Communicating between the technical and the non-technical. Able to listen to the needs of technical and business staeholders and interpret between them. Regularly manages staeholders' expectations, providing proactive and reactive communication. Brings strong written and verbal communication and interpersonal sills.
Analyze business scenarios that may potentially be solved by implementation of automated systems and/or modifications to business processes. Provide expertise in identification, evaluation, design, development, and deployment of systems and/or processes
Play a ey role as part of a project team or M&amp;E in delivery of solutions that are cost effective, sustainable, and meet business requirements
Accountable for documentation, which may include, but is not limited to:
User Requirements
Functional and/or technical specifications
Process flow diagrams
Training documentation and/or wor instructions
Depending on the application and/or function, may configure system settings and/or options
Provide consultation to customers regarding enhancement/improvement of current solutions and implementation of new solutions both systems and processes
Facilitate and/or support customers in UAT planning and execution
Participate in and advise roadmap discussions; ey member of vendor assessment teams
Drive resolution of business or systems issues</t>
  </si>
  <si>
    <t>VLin Inc.
3.8</t>
  </si>
  <si>
    <t>Bachelor's degree
in Computer science or equivalent, with minimum 10+ Yrs. of
relevant experience.
You should have 9+
years of Data Analyst experience with at least 5+ years in Healthcare Domain
You must have experienced in Database Design/Development in Netezza, Oracle 9i/8i/11g, SQL Server.
You should have experienced Data Analyst
in Healthcare industry covering all areas - Member, enrollment, claims,
provider etc.
You should be Gathering and integratin g data from disparate sources.
You should have understanding the requirements in detail and
provides sign off on the requirements
You should have discuss the Data model,
data flow and data mapping with the development team, focused on performance
strategies
You should have duality focused, detail-oriented data analyst, designer,
and liaison, demonstrating trac record of providing solutions of high priority
business goals and strategic senior management decisions.
You should have actively involved in Requirement gathering, System Analysis, Integration, Data
Profiling, data mapping creation for ETL/ELT development.
Demonstrate excellent communication sills including the
ability to effectively communicate with internal and external customers.
Ability to use strong industry nowledge to relate to
customer needs and dissolve customer concerns and high level of focus and
attention to detail.
Strong wor ethic with good time management with ability to
wor with diverse teams and lead meetings.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</si>
  <si>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p7WSN0aSbR</t>
  </si>
  <si>
    <t>At Ban of the West, our people are having a positive impact on the world. We‚Äôre investing where we feel we can mae the most impact, lie advancing diversity and women entrepreneurship programs, financing for more small businesses, and promoting programs for sustainable energy. From our locations across the U.S., Ban of the West is taing action to help protect the planet, improve people‚Äôs lives, and strengthen communities. We are part of BNP Paribas, a global leader supporting the UN Sustainable Development Goals (SDGs). Yes, we‚Äôre a ban, but as the ban for a changing world, we are continually seeing to improve the ways we help our customers, while contributing to more sustainable and equitable growth.
Job Description Summary
The Senior Lead Data Analytics Analyst is responsible
for planning, developing, and managing business line reporting and analytics
presented to Senior Management and Board level Committees; controlling worflow
activities and deadlines. The candidate will additionally be required to
perform deep dive business analysis and reporting to assist with active
portfolio management and product development as well as be responsible for
model monitoring and tracing, strategy development and optimization, and
documentation of the business, process, data, methodology, and results. Will be responsible for collaborating with
senior management to identify data analytics opportunities, designs, and lead
in executing ey messages and objectives of the reports. Lead the review cycles
for credit scorecard development, management and all required submissions.
Essential Job Functions
Creates and develops various Senior Management and
Board level reports with multiple or various function focus. Identifies
and develops processes and procedures to ensure all reports and supporting
documents are completed accurately and within required timeframes.
Identifies data analytics opportunities, designs, and
leads in executing reports in a way to successfully meet the established
deadlines.
Leads the schedule and worflow for multiple reports.
Collaborates directly with subject matter experts to produce, contribute,
review, or approve the results.
Collaborates with subject matter experts to extract,
filter, and aggregate data using logical queries and basic programming.
Provides guidance in constructing data metrics, statistics, and analyses.
Ensures quality reports such as trend analysis is provided through data
analyses techniques and presentation materials are generated into
established templates and style guides.
Initiate and lead external vendor based model
development efforts with responsibility for end-to-end management and
execution. These include:
Vendor management
All required elements of supporting model development
by vendor
All required elements to effectively deploy model(s)
on the Ban‚Äôs systems
Credit ris fit and model management, including tass
associated with model governance, audit and regulatory exams
Lead and manage projects and/or small teams to support
new initiatives or other automation efforts.
Required Experience
Bachelor‚Äôs Degree, preferably Master‚Äôs, in a
quantitative field (.e.g. Math, Statistics, Econometrics, Operations
Research, etc.).
Requires 3 or more years of SAS and SQL usage, preferably in a
financial setting.
Must have good
understanding of enterprise systems and relational databases.
Must be proficient in MS Office Suite.
Requires highest nowledge and mastery of multiple job areas typically obtained through advanced education combined with experience.
Viewed as the leading expert and/or resource within the field by peers within and outside the organization.
Sills
Excellent management and control of wor flows to produce deliverables within required timeframes and quality standards.
Excellent nowledge of project management and Microsoft Office tools.
Understanding of style guides and editorial process.
Strong verbal and written communication sills.
Good inter-personal and partnering sills to facilitate effective woring relationships.
Strong understanding of financial industry, ris management, and/or corporate security.
een eye for design and understanding of layout flows and infographics.
Ability to adjust to rapidly changing security environment and prioritize deliverables.
Ability to condense information and transform technical data into easily understandable concepts.
Strong leadership sills.
Equal Employment Opportunity Policy
Ban of the West is an Equal Opportunity employer and proud to provide equal employment opportunity to all job seeers without regard to any status protected by applicable law. Ban of the West is also an Affirmative Action employer - Minority / Female / Disabled / Veteran.
Ban of the West will consider for employment qualified applicants with criminal histories pursuant to the San Francisco Fair Chance Ordinance subject to the requirements of all state and federal laws and regulations.
#LI-AM1</t>
  </si>
  <si>
    <t>Ban of the West
2.8</t>
  </si>
  <si>
    <t>Ban of America, Wells Fargo, U.S. Ban</t>
  </si>
  <si>
    <t>Data Analyst w/ Tealium - Remote Wor</t>
  </si>
  <si>
    <t>Hi,
Title: Data Analyst w/ Tealium
Location: Remote Wor
Position type: 6 + Months Contract
Rate : Maret (Best possible)
Jobs Description:
‚óè Tealium/GTM and Google Analytics / Adobe Analytics Implementations, deploying and managing tags.
‚óè Handle the end to end web analytics solutions using Tealium/GTM that includes Implementation, Quality Assurance and Reporting.
‚óè Address Ad-hoc GTM/Tealium/Google Analytics requests raised by the client.
‚óè Create Pathing Reports testing specific Customer Paths to conversion.
‚óè Enable the Mareting teams with the ability to analyze real-time campaign information.
Additional requirements:
‚óè Experience using a data visualization tools
‚óè Provides initial technical implementation guidelines for new website features
‚óè Collaborates with analytics dev team to create technical specifications for new website. features.
‚óè Translate complex and analytical wor into easy to understand data points
‚óè Understands the business PI (Traffic and Conversion metrics)
‚óè Performs data quality audits, QA tags, identifies data collection issues, suggests improvements, and implements fixes.
Note: If interested please send your updated resume and include your rate requirement along with your contact details with a suitable time when we can reach you. If you now of anyone in your sphere of contacts, who would be a perfect match for this job then, we would appreciate if you can forward this posting to them with a copy to us.</t>
  </si>
  <si>
    <t>Job Description
Essential Functions:
‚Ä¢ Designs and enhances databases.
‚Ä¢ Designs menu systems that are effective and user-friendly.
‚Ä¢ Develops reports with accurate, easy to read, useful information.
‚Ä¢ Designs and generates tracing and monitoring tools.
‚Ä¢ Participates in the development of outcomes and process measures, including technical specifications, to enable
population measurement, guideline implementation, and evaluation.
‚Ä¢ Builds and maintains complex statistical routines using macros, vendor software, and software written by self and others.
‚Ä¢ Tests and maintains data integrity across multiple databases (internal SAS, DB2, VSAM; external: Adobe, Excel, SAS
parsing routines, COBOL).
‚Ä¢ Builds sophisticated statistical models and forecasting tools using these databases.
‚Ä¢ Defines and frames complex multi-dimensional healthcare issues and develops time tables/processes for decision
maing.
‚Ä¢ Translates needs, issues, and ideas into effective strategies and action plans.
‚Ä¢ Formulates specific implementation plans and evaluates the effectiveness of actions/programs implemented.
‚Ä¢ Develops creative alternative solutions.
‚Ä¢ Wors closely with IT and outside partners (and physicians for TPMG departments).
‚Ä¢ May coordinate team/project activities and schedules.
‚Ä¢ May assist in the determination of goals and priorities with team, clients, or project management sponsors.
‚Ä¢ May provide leadership to multi-disciplinary project teams.
‚Ä¢ Communicates results/recommendations to project sponsors, clients, and various senior level audiences (including
physicians for TPMG departments).
Basic Qualifications:
Experience:
‚Ä¢ Minimum three (3) years of programming in SAS, SQL, VBA, .net or equivalent statistical analytical programming
language.
‚Ä¢ Minimum of three (3) years of related analytical consulting experience.
Education:
‚Ä¢ Bachelor's degree in economics, finance, health care administration, public health administration, statistics, mathematics,
operations
research, or related field required OR four (4) years of experience in a directly related field.
‚Ä¢ High School Diploma or General Education Development (GED) required.
Licenses, Certifications, Registrations
‚Ä¢ N/A.
Additional Requirements:
‚Ä¢ Broad familiarity with medical practices, especially population management and process and outcomes measurement.
‚Ä¢ Experience with MVS/TSO operating systems required
‚Ä¢ Experience with analytical manipulation and interpretation of large databases required.
‚Ä¢ Microsoft Office sills required.
‚Ä¢ Very strong analytic and critical thining sills, writing sills, communication sills, consulting sills, and ability to wor
within a team.
‚Ä¢ Ability to express complex analytical and technical information to senior management or to audiences with clinical
training.
‚Ä¢ Must be an independent self-starter.
‚Ä¢ Must be able to wor in a Labor/Management Partnership environment.
Preferred Qualifications:
‚Ä¢ Master's degree preferred.
‚Ä¢ Analytical consulting experience in the healthcare field.
‚Ä¢ nowledge of JCL strongly preferred.</t>
  </si>
  <si>
    <t>We have an immediate opportunity for Business Data analyst on (100%) REMOTE.
The ideal candidate will have experience with Data Analysis/Manipulation sills in Excel along with Data Visualization in any BI tool (top preference is Tableau). The candidate will Assess current application capabilities within the data domain against target Enterprise Data Governance Policy compliance requirements; responsible for or contribute to the development of a plan and roadmap to implement required capabilities.
** All successful candidates for this position are required to wor directly for PRIMUS. **
For immediate consideration, please contact;
Steffi
PRIMUS Global Services
972 753-6500 x 240
jobs@primusglobal.com</t>
  </si>
  <si>
    <t>Job Description
Primary Sills: Ris analytics, Bigdata, Tableau, SQL, Finance/Payments, Business Systems Analysis
Duration: 12 Months + (High possibility of conversion*)
Contract Type: W2/C2C
Note: Remote
Overview:
This role is on the Ris Analytics &amp; MIS team, where we have a simple mission: turn massive amounts of data into actionable insights that ensure seamless, secure commerce experiences across client‚Äôs physical and digital eco-system. Our analytic and data professionals deliver on this mission by implementing data based solutions, analysis and insights targeted at maintaining security, reducing fraud rates and preserving the integrity of the largest payment processing networ in the world.
Data analytics is a critical pillar of the Ris organization. To be successful in this role, you will use strong analytical and leadership sills, contextual business sense and a creative flair to solve real world challenges for client‚Äôs and our clients. Your expertise and insights will serve as a beacon to guide business decisions based on data. Directly reports to the Global Head of Ris Analytics &amp; MIS.
Qualifications:
Must have: 8+ years of wor experience with a Bachelor's Degree; 7 years of wor experience with an Advanced degree (e.g. Masters/MBA/JD/MD); or a minimum of 5 years of wor experience with a PhD
Preferred:10-12+ years of experience with a Bachelor's Degree (quantitative field preferred) or 10 years of experience with an Advanced Degree (quantitative or business degree highly desirable). Demonstration of progressive success in roles of increasing responsibility.
Expertise in delivering data insights, strategic planning and analytic strategy is highly desirable.
Extensive experience in ris, baning or financial services is required. nowledge of the payments industry is highly desirable.
Ris operations or Ris analytics experience or similar quantitative business responsibility for financial or operational performance highly desirable.
Strong understanding of manipulating data from a variety of sources
Big data experience (Hadoop, Hive, Spar), data visualization experience (Tableau) and/or SQL experience are critical sills ‚Äì this role is about both doing and delivering
To follow up with any questions please contact Sagar @ 408-907-7680
Araya is an award-winning IT staffing firm and the staffing partner of choice for many leading companies across the US. We offer comprehensive benefits including Health Insurance (medical, dental, and vision), Cafeteria Plan (HSA, FSA, and dependent care), 401() (enrollment subject to eligibility), and Sic Pay (varies based on city and state laws).
If this position is not quite what you're looing for, visit araya.com and submit a copy of your resume. We will get to wor finding you a job that is a better fit at one of our many amazing clients.
Araya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Araya is an equal opportunity employer; committed to a community of inclusion, and an environment free from discrimination, harassment, and retaliation.</t>
  </si>
  <si>
    <t>Job Description
At Vida, our mission is to eradicate chronic disease and transform people‚Äôs lives through improved health. There is huge potential to mae an impact: 1 in 3 people in the U.S. has a chronic health condition, while 1 in 4 struggles with mental illness. Chronic conditions also represent a huge maret opportunity at ~80% of our nation‚Äôs 3T in annual healthcare spend.
Vida is transforming healthcare through digital therapeutic programs and one-on-one health coaching and therapy to help individuals prevent, manage, and overcome chronic conditions.
We apply data science and a human touch to drive a highly personalized experience through our easy-to-use mobile app. Our unique approach drives high user engagement, behavior change, and proven clinical outcomes.
Vida serves employees/members of Fortune 500 companies, large national payers, and leading health systems. We have both a B2C and B2B revenue model.
Our Data Analysts perform a critical role at Vida. Their analyses are used to improve the core Vida product experience, especially towards understanding and improving our impact on Vida‚Äôs users‚Äô behavior and their clinical health outcomes. You will collaborate closely with every team at the company but woring especially closely with our Finance team to assist with building financial models to help us understand further how we can deliver the best value to our customers.
The position is full-time and based in San Francisco at the Vida HQ. Candidates should be local to the SF Bay Area.
Responsibilities:
Create and publish standard, ad hoc reports with a high degree of accuracy, using internal and external data (e.g. customer, user, revenue, product, maret, industry) to derive insights that will drive business decisions.
Become the data representative of multiple large enterprise clients, managing the intae of data and reporting requests from both internal and external staeholders, supporting and prioritizing their requests for reports based on importance, urgency, and scope of impact.
Support our finance teams with building models and reports to support billing activities and predicting revenue growth.
Contribute to our overall data strategy to ensure the data team‚Äôs tools and process evolve as the company grows in order to support our ever-increasing customer base.
Negotiate details such as data point definitions and formulas to ensure consistent reporting across partnered groups.
Design and develop automated reporting solutions to enable staeholders to manage the business and mae effective decisions.
Explore data through funnels, cohort analyses, trends, user segmentation, regression models and more.
Wor with internal data engineering and data science teams to support causal and predictive analysis
Basic Qualifications:
Bachelor's or Master‚Äôs degree in an analytical field (e.g. Computer Science, Engineering, Mathematics, Finance or Statistics)
3+ years of experience in data analytics, including woring with financial data
Exceptional SQL sills and experience writing complex queries
Advanced proficiency of data visualization tools such as Tableau, Looer, Power BI, Data Studio, etc
Ability to wor independently, manage multiple projects and deliver results in a fast-paced, cross-functional environment.
Preferred Qualifications:
Prior experience woring with reporting and modeling financial data with experience using statistical tools such as Python/R, SAS, Excel, etc.
nowledge of woring on cloud-based data platforms - lie Google Big Query or AWS Redshift.
Analytical sills, with experience solving ambiguous problems using data and providing practical business insights.
Experience leading data-driven projects from definition through interpretation and execution.
Interpersonal sills with demonstrated ability to present technical content to general audiences
Woring nowledge of Unix command-line/shell, git and pull requests.
Experience woring on data-driven products.
Bonus: experience woring on wearable or health-tracing products or datasets.
Previous startup experience or previous experience in a healthcare company, a strong plus.
Benefits &amp; Pers:
Competitive compensation including stoc options
A health-oriented office culture including waling 1:1s, healthy food &amp; snacs, fitness challenges, and weely team runs and Yoga classes
Health, Vision, Dental Benefits
Vacation time and company paid holidays
ABOUT VIDA HEALTH: Vida is a next generation continuous care platform for both consumers and businesses, combining a consumer mobile app, an enterprise care platform offering on demand 24/7 solutions for chronic conditions. Vida platform runs in the cloud, captures real-time data from 100+ devices and apps, and integrates bac to the employer, payer, and provider. 133 million people in the U.S. live with a chronic condition, 70% of the 3T healthcare spend in the U.S. goes to preventable chronic conditions.
Vida is proud to be an Equal Employment Opportunity and Affirmative Action employer.
Diversity is more than a commitment at Vida‚Äîit is the foundation of what we do. All qualified applicants will receive consideration for employment without regard to race, color, ancestry, religion, gender, gender identity or expression, sexual orientation, marital status, national origin, genetics, disability, age, or Veteran status. We also consider qualified applicants with criminal histories, consistent with applicable federal, state and local law.
We see to recruit, develop and retain the most talented people from a diverse candidate pool. We don‚Äôt just accept differences ‚Äî we celebrate them, we support them, and we thrive on them for the benefit of our employees, our platform and those we serve. Vida is committed to providing reasonable accommodations for qualified individuals with disabilities and disabled veterans in our job application procedures.</t>
  </si>
  <si>
    <t>Redfin is redefining real estate in the consumer's favor by combining our own technology and agents to create a service that's better, faster, and costs less. As a Redfinnian, you'll mae a difference in one of life's most important events-buying or selling a home. Our hiring standards are high, yet our culture is humble. We've got all the pers, but if what you value most is doing great wor in a creative, collaborative, and disciplined environment, join us.As a Senior Data Analyst for the User Growth team, you'll use some of the most robust real estate search data in the world to build tools and answer questions that drive ey business decisions across the entire company. What drives new users to come to Redfin? How can we improve our product to bring potential homebuyers and sellers bac? How can we mae sure that search engines understand the value of our site and ran us appropriately? We need a Senior Analyst to help us turn the mysteries of organic user acquisition and retention into clear and undeniable recommendations for action.The Role* Partner with Engineering and Product Management to analyze the health of our technology and prioritize potential projects* Dive deep into user behavior on Redfin's site and apps to discover what best encourages search engines to ran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even when random user level splitting is impossibleSills &amp; Experience* 3+ years experience woring with user activity data in a business analytics context required. Experience with SEO analysis is a big plus.* Expert-level SQL, Tableau, and Excel sills* Experience accessing and manipulating database data using Python* Ability to design analyses and experiments that produce actionable results fast* Brilliant communication sills and ability to explain complex ideas clearly to a nontechnical audience* You're an analytical juggernaut who doesn't stop at the "What?" but hungers for the "Why?" and "What if?"* Bachelor's degree in statistics, computer science, business analytics, or a related field. An advanced degree in a relevant field is a plus.What We Offer* Competitive compensation pacages with a salary, bonuses, and restricted stoc grants* Generous benefits, including three wees of paid vacation, medical, dental, and vision insurance, and fully paid family leave* Strong startup culture with catered lunches, casual dress code, happy hours, and moreTo mae sure we hire the most qualified people, we've designed a multi-step selection process which may include interviews, a homewor assignment, and a reference chec. We're excited to get to now you and hope you're ready to give this opportunity everything you've got!Redfin is an equal opportunity employer committed to hiring a diverse worforce.</t>
  </si>
  <si>
    <t>Creating insights to revolutionize an industry
The opportunity:
Fast, accurate insights are integral in allowing us to fulfill our mission of fixing the user experience in global trade. At Flexport you'll conduct analyses that are at the forefront of reshaping the entire logistics &amp; supply chain industries. You'll wor alongside self-starters interested in solving real-world problems and streamlining the inefficiencies in the complex global trade industry. You'll have the opportunity to improve an industry by analyzing the new operating system for global trade.
You will:
Flexport is a company that runs on data - you'll be transforming data into action by woring cross-functionally with the entirety of Flexport;
Meet with business staeholders, understand business requirements, and use your analytic mindset to implement solutions ranging from process improvements to dashboards. Our mantra is to mae sure everyone is woring smarter rather than just harder;
Rapid prototype new functionality via dashboards to enable new ways of woring and discover best practices for worflow management across all of Flexport's departments;
Contribute and grow the culture of excellence on our team by bringing processes and best practices to our group. -
Drive highly visible projects for Flexport
Influence the roadmap for both the Data Analytics department and the staeholders we support
You should have:
4+ years of experience in a Data Analyst, Business Analyst or similar role using SQL and/or Python/R focused on product analytics;
SQL fluency with experience using a scripting language lie Python or R. Strong Excel fundamentals a plus;
Experience building dashboards - you now the trade-offs and impacts of using one metric versus another;
Next level communication sills and empathy to understand and discover business pain points and build solutions to improve the user experience at all levels of the global trade process.
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
About Flexport:
We believe global trade can move the human race forward. That's why it's our mission to mae global trade easier for everyone. We aim to do this by building the Operating System for Global trade - a strategic model combining advanced technology and data analytics, logistics infrastructure, and supply chain expertise. Flexport today connects almost 10,000 clients and suppliers across 109 countries, including established global brands lie Georgia-Pacific as well as emerging innovators lie Sonos. Started in 2013, we've raised over 1.3B in funding from SoftBan Vision Fund, Founders Fund, GV, First Round Capital and Y Combinator. We're excited about the three big ways we're moving forward after our recent 1B investment from SoftBan Vision Fund in February 2019.
Worried about not having any freight forwarding experience?
Don't be! We're building the first Operating System for Global Trade. That's why it's incredibly important for us to bring people from diverse bacgrounds and experiences together with our industry veterans to help move the freight forwarding industry forward.
What's freight forwarding and why does it matter? Freight forwarding is the coordination and shipment of goods from one place to another and it's what maes global trade possible. Flexport is on a mission to mae global trade easier for everyone because we believe it can help connect the world and brea down economic barriers.
We now this industry is complex. That's why we invest in education starting day one with Flexport Academy, a one wee intensive onboarding program designed specifically to set every new Flexport employee up for success.
At Flexport, our ability to fulfill our mission of maing global trade easy for everyone relies on having a diverse, dedicated and engaged worforce.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</si>
  <si>
    <t>Job Description
Company Description
Square builds common business tools in unconventional ways so more people can start, run, and grow their businesses. When Square started, it was difficult and expensive (or just plain impossible) for some businesses to tae credit cards. Square made credit card payments possible for all by turning a mobile phone into a credit card reader. Since then Square has been building an entire business toolit of both hardware and software products including Square Capital, Square Terminal, Square Payroll, and more. We‚Äôre woring to find new and better ways to help businesses succeed on their own terms‚Äîand we‚Äôre looing for people lie you to help shape tomorrow at Square.Job Description
You have:
6+ years of experience in an analytics role or equivalent in compliance space
B.A. or B.S. in quantitative field (i.e. Mathematics, Statistics, Economics, Computer Science, Engineering Sciences)
Extensive experience with SQL (SnowflaeVertica a plus) and familiarity with Looer, Airflow, Python, or Git
Experience with financial crimes compliance systems, technologies and processes, especially AML transaction monitoring typologies and rules
Experience leading a team or leading complex projects
nowledge of AML laws and regulations, including reputational riss (PEPs, Sanctions, AB&amp;C)
Experience woring across all business groups in a company
Presentation and communications experience extracting insights, trends and ey riss from technical data sets for senior management
Even Better:
Experience or broad understanding of Ris Coverage Assessments, Model Validation and Tuning
Experience with Sanctions screening tools
Consumer Financial Product/Payments/Fintech Experience
Machine learning, statistical modeling or data mining expertise
Qualifications
You will:
Build and automate metrics reporting for Compliance processes
Wor with engineering teams to understand the intricacies of legacy data
Organize internal Compliance data requests (build transaction monitoring signals, assure quality and data integrity for internal and external audits, provide analysis on operational metrics)
Help with ad hoc projects, including leading on project wor streams, which arise from time to time out of regulatory or environmental changes.
Use information from regulatory changes, new regulations, and internal policy changes to further identify new ris areas
Analyze comparative data, present reports related to AML ris assessments, and monitor AML related issues and escalations
Build databases, dashboards, and tools on a diverse set of topics with a focus on promoting automation and scaling, and providing easily understood reports
Ensure data integrity, identify reporting issues, recommend solutions, and remove roadblocs
Provide coordination for projects and communicate strategy and priorities to our teams
Trac progress against targets and benchmar performance against main indicators and staeholder expectations
Develop approaches/action plans to compliance and control issues by weighing various alternatives and balancing potentially conflicting situations
Support ongoing optimization to the effectiveness of all in scope BAU transaction monitoring systems, scenarios and rules
Identify riss and propose recommendations to address processes requiring optimization and improvement
Establish and trac project milestones while reporting on an overall integrated delivery plan
Wor with cross-divisional partners, including technology, operations and business personnel through all aspects of strategic builds of critical compliance program elements
Design ey metrics to measure different aspects of the business
Additional Information
At Square, we value diversity and always treat all employees and job applicants based on merit, qualifications, competence, and talent. We do not discriminate on the basis of race, religion, color, national origin, gender, sexual orientation, age, marital status, veteran status, or disability status. We will consider for employment qualified applicants with criminal histories in a manner consistent with the requirements of the San Francisco Fair Chance Ordinance. Applicants in need of special assistance or accommodation during the interview process or in accessing our website may contact us by sending an email to assistance(at)squareup.com. We will treat your request as confidentially as possible. In your email, please include your name and preferred method of contact, and we will respond as soon as possible.
Pers
At Square, we want you to be well and thrive. Our global benefits pacage includes:
Healthcare coverage
Retirement Plans
Employee Stoc Purchase Program
Wellness pers
Paid parental leave
Flexible time off
Learning and Development resources</t>
  </si>
  <si>
    <t>RESPONSIBILITIES:
force has a client that is seeing client is seeing a Data Analyst to coordinate changes to computer databases, test, and implement the database applying nowledge of database management systems.
Job Responsibilities:
Executes test, data extraction, and analysis utilizing the department's various computer software pacages within established deadlines
Prepares, and documents detailed specifications of the programs utilized to pull data
Creation and use of documents to facilitate the request and data integrity of the data that is provided to the internal customer
May analyze and mae recommends on business, technology, and process improvement opportunities
Partners with various business lines to perform data analysis procedures as applicable to the support of ongoing projects
Generates ad hoc reports and regular datasets or report information for end-users using system tools and database or data warehouse queries
Wor with senior management, technical and client teams in order to determine data requirements, business data implementation approaches, best practices for advanced data manipulation, storage and analysis strategies
Write and code logical and physical database descriptions and specify identifiers of database to management system or direct others in coding descriptions
Modify existing databases and database management systems and/or direct programmers and analysts to mae changes
Test programs or databases, correct errors and mae necessary modifications
REQUIREMENTS:
Bachelor's degree in a technical field such as Computer Science, computer engineering or related field required
8-10 years applicable experience required
Experience with database technologies
nowledge of the ETL process
nowledge of at least one scripting language
Experience in building relational data structures, including relationships between tables and grouping data
Technical sills to manipulate and analyze data in a variety of formats (e.g. SAS, SQL, Access, JCL)
Strong written and oral communication sills
Strong troubleshooting and problem solving sills
Demonstrated history of success
Desire to be woring with data and helping businesses mae better data driven decisions
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</si>
  <si>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Bio-Rad is looing for a Procurement Data Analyst. This position supports the Global Procurement team by providing information from Procurement analytics and oversees and supports the Supplier Management Programs described below.
Responsibilities
Oversees the Supplier Ris Assessment Process (SRAP) on an annual basis and then monitors by quarter the completion of approved mitigation plans. Also conducts Dynamic Supply Ris Assessments throughout the year as needed in response to natural disasters, political events and Pandemics.
Supports the GLobal Supplier Audit Program by managing the Program database. Includes Auditor qualifications, audit schedule, audit reports and facilitates the monthly review of the program between Procurement and QA.
Oversees the Conflict Minerals data gathering from suppliers on an annual basis. This program runs from January thru May each year.
Oversees the spend analytics in support of Supplier Diversity Compliance, reported annually to the Federal Government in support of Government Contracts.
Prepares Supply Assurance and OEM Resale Inventory and Scrap data for monthly review.
Maintains the Approved Vendor List, manages changes and reports monthly on the status of the AVL.
Administrator of Procurement software E2open, Assent, Dunn and Bradstreet and holds department License for Alteryx and Windshuttle.
Performs Data Custodian activities for the Vendor Master, Tier 1 and Tier 2 Master Data
Qualifications
Bachelors degree or equivalent in Data Analytics, Business Administration, Information Systems, or related discipline.
3+ years experience managing databases, providing timely user support, and writing reports, or equivalent combination of education and experience.
Advanced nowledge of Procurement or Purchasing and supporting Operations and Systems (SAP/PTP, E2open, Taulia, GEP).
Advanced quantitative sills with proficiency in data analysis (SAP/MS Access) modeling (MS Excel), and presenting (MS PowerPoint).
Strong nowledge of data visualization tools such as PowerBI, Tableau and GEP.
Silled in ETL tools such as SQL, VBA and Alteryx.
Strong interpersonal, organizational, analytical, problem solving, and time management sills.
Ability to tae complex information and convey it to various levels of the organization in a clear and concise manner. Ability to create and deliver presentations to technical and non-technical audiences.
Ability to explain and teach new data models and functions.
Ability to perform advanced statistical reporting, including sill in composing logical, detailed, and analytical reports.
About Bio-Rad:
Bio-Rad is a global leader providing a broad array of clinical diagnostics and life science research products. With a team of more than 8,000 employees and a global networ of operations serving our customers, we help people live longer, healthier lives.
Bio-Rad was founded over six decades ago and has continued to provide the healthcare industry with innovative and useful products that help life science researchers accelerate the discovery process and medical diagnostic labs obtain faster, better results.
EEO/AA Employer/Veterans/Disabled/Race/Ethnicity/Gender/Age
Agency Non-Solicitation:
Bio-Rad does not accept agency resumes, unless the agency has been authorized by a Bio-Rad Recruiting Representative. Please do not submit resumes unless authorized to do so. Bio-Rad will not pay for any fees related to unsolicited resumes.</t>
  </si>
  <si>
    <t>The Business Systems Analyst (BSA) will be responsible for woring closely with partners from Analytics, Operations, Data Management team and the IT team in order to understand and document strategic drivers and tactical needs to ensure delivery of technology-enabled solutions that add value with the necessary stability, usability, and scalability. The IT Business Systems Analyst will be supporting projects in the Customer Engagement, focusing on Master Data Management (MDM) data solutions.* Facilitate worshops with business staeholders - story-boarding, user story writing and requirements gathering worshops, digitize story-boarding artifacts and provide input in design sessions* Clearly communicate eeping IT and the customer apprised of status, issues, ey metrics* Collaborate with business staeholders, IT project managers, Architects, Developers &amp; Software Quality Assurance, leading them through the business analysis lifecycle on solution design and development, identifying and managing dependencies and riss* Analyze and document current and future business process models* Analyze and document user stories, requirements, business rules, use cases* Plan user acceptance test (UAT), create UAT scripts and facilitate UAT* Perform nowledge transfer to training and communication teams* Support user deployment activities as neededSills required:* 7+ years of experience performing business analysis activities across the business analysis life cycle* Experience woring on MDM platforms required (Informatica Siperian, Reltio)* Demonstrated success handling initiatives of high complexity and ris* Demonstrated passion for driving your own self-development and motivation* Ability to multitas, wor in a fast paced environment and demonstrate the art of agility, flexibility and time management* Strong nowledge of data warehouse modeling and business intelligence concepts;* Advanced experience with data visualization and business intelligence software (ETL, Data Integration, Master Data, Qliview, SAS)</t>
  </si>
  <si>
    <t>Sr. Data Analyst - Ris Analysis</t>
  </si>
  <si>
    <t>Company
A unique and highly-impactful role at one of the fastest-growing global cryptocurrency exchanges based in SF-SOMA (with stunning views of the Bay Bridge). The data analyst - ris analysis will be driving the analysis for ey decisions and insight across the ris &amp; compliance, finance and other departments to identify insights needed to improve our processes and controls globally.
Job Functions
In this role, you'll get to:
Facilitate internal data requests including developing transaction and fraud monitoring rules and testing, assure quality and data integrity for external audits and exams, provide analysis on customer profiles and transaction activity
Design and implement analytics strategies to convert data into actionable business intelligence
Build and automate ey performance dashboards and metrics reporting for all Compliance, Ris &amp; Finance processes to display insights and provide transparency about our customers and our platform
Map all required data points to understand the current data architecture and see improvements, where necessary
Brea down complex business problems into ey components and detailed requirements; to understand the root cause and develop actionable solutions
Collaborate cross functionally with product, engineering, compliance and finance teams both in the US and internationally
Possibility of travel to Beijing, Hong ong, Malta and other overseas offices
On the first day, we'll expect you to have:
BA/BS in Statistics, Computer Science or a related technical field or equivalent practical experience
At least 5 years of experience in data analytics or closely related field
Fluency in Chinese-Mandarin is required for the role (speaing and writing)
Prior experience analyzing compliance, finance or ris data is a plus
A strong intuition for crafting raw data and analysis into well-written and persuasive content
Expertise in SQL and nowledge of cloud data environments e.g. AWS
Familiarity with Excel, Tableau, Looer, or similar reporting tools
Strong interpersonal sills, with an emphasis on teamwor, initiative, and integrity
Comfort with woring in a fast-paced environment and handling multiple priorities simultaneously
It's great, but not required if you have:
Experience with scripting and analysis languages (Python, R, SQL)
Prior experience woring in the Digital Assets or Financial Services industry
Industry or educational experience in text mining, information retrieval, nowledge extraction, and building nowledge graphs
OCoin Statement:
OCoin is committed to equal employment opportunities regardless of race, color, genetic information, creed, religion, sex, sexual orientation, gender identity, lawful alien status, national origin, age, marital status, and non-job related physical or mental disability, or protected veteran status.</t>
  </si>
  <si>
    <t>OCoin
4.5</t>
  </si>
  <si>
    <t>A BIT ABOUT OUR DATA &amp; ANALYTICS TEAM
The inship Data &amp; Analytics team is a newly formed group with global impact on the inship businesses. This team, a mixture of engineering, product insights, and data science associates, will partner with internal and Mars Petcare teams to build a rich understanding of pets and pet-owners and power our business and the inship data ecosystem. We are using an evolving, cutting edge tech stac to help us ingest, process, model and democratise data from across the segment to create robust pet-centric views of our clients. As the senior product analyst on a new team, you will have the opportunity to create foundational nowledge about our products and contribute to the future growth of our platform strategy.
HOW YOU'LL CREATE A BETTER WORLD FOR PETS
Explore data to unloc actionable insights and mae recommendations as they relate to subscription behavior, profitability, and product development to build the foundations for a better understanding of pets and pet-owners
Design compelling reporting and data visualizations to communicate meaningful metrics to different audiences within the business
Tae initiative to answer the question behind the question ‚Äì we are looing for people who are always asing why
Partner across the inship businesses to surface insights and influence how the organization thins about our challenges
Further a collaborative environment across teams and business units by operating in an agile environment
WHO WE NEED TO CHART THE FUTURE OF PET CARE
We strive to hire people who are passionate about our mission: creating a better world for pets. For all of our inship roles, we loo for candidates who exemplify our attributes through consistent behaviors. We believe what we do is just as important as how we do it, and we aim to hire people who are:
Optimistic. Those who's boundlessly energy and enthusiasm for what's next shines through in everything they do. We see to wor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 the tough questions, adapt quicly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 to foster meaningful relationships across our community of diverse partners.
And for this role, we hope you have the following sills we require to round out our team:
4+ years of applied experience executing analysis, communicating results, &amp; developing metrics that matter
Expertise in common techniques for SAAS subscription businesses, such as lifetime value modeling, churn analysis, shopping cart optimization, A/B testing, cohort analysis, etc.
Fluent in Python and SQL; FYI we use PySpar to interrogate our data asset
Experience with popular visualization tools (i.e. Looer, Tableau etc.)
Experience with popular tech stacs: we use Azure and Databrics, with AWS and Redshift thrown in as needed; Excel nowledge is a reality as well
A strong communicator ‚Äì you enjoy translating complex concepts to a variety of audiences
If you also had these experiences, you'd noc it out of the par:
Passion for growing and strengthening a business using data driven approaches
You are scrappy. You approach questions with a rigor, but you are also pragmatic -- the simplest solution may be the best at times.
Experience with mobile app metrics (user acquisition, sessions, re-engagement) is a plus
WHY JOIN US?
We offer our associates a unique opportunity to have a completely customizable career within pet care. Through inship you will wor with and learn from a community of industry executives, pet partners, entrepreneurs, and fellow associates across our startup investment companies, outside partners, and in Mars Petcare. Our nimble and flexible approach to wor allows you to mae an immediate impact across businesses, while learning new sills at every stage. The diversity of our wor opens doors to big opportunities and unlocs enormous potential for countless career experiences in pet care. Join us in our mission to chart the future of pet care, alongside the industry's brightest minds.
inship's offices are global, and so are our associates. We are located in NYC, San Francisco, Portland, London, Helsini, Shanghai, and in Moscow. Many of us flex between our dog-friendly hubs and our home offices. Today, inship offers exceptional benefits for you, your family, and your pets, generous paid time off, exponential opportunities to build a career within pet care, and progressive reward pacages. Interested? Let's tae big strides, together.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
Copyright ¬Æ 2019</t>
  </si>
  <si>
    <t>Job :: Lead Data Analyst
Location San Francisco CA
Duration :: Contract
Brief description of your team function:
The core charter of Credit data services is to build best-in-class data solutions to help bring value to the Credit business. We are looing for an individual who is eager to explore new data, while at the same time is proficient enough in existing data to support business staeholders looing to leverage it in their last-mile solutions.
The role will involve understanding businessrequirements,conductinghand-on businesssystemsanalysis andtranslating requirementsintotechnicalspecificationsto producescalable and consistentsolutions.
The role will be responsible for supporting global staeholder departments, woring domain leads and data citizens across different GEO's such as Americas, EMEA, and Asia Pacific. This position requires interaction with geographically disbursed business and technical teams requiring the candidate be a self-starter with strong written/verbal communication sills, leadership qualities and project/tas management sills.
Breadown of Day to Day tass
30% Meeting business staeholders to gather/discuss business requirements
20% Business systems and data analysis
20% Documenting/Building technical specification
30% Woring with engineering team development satisfies business functional requirements
Top 3 hard sills, stac raned
Business systems analysis, data analysis (Teradata, Oracle, Hadoop), problem-solving
Data modeling &amp; data solutions architecture
Communication sills
What is going to mae someone stand out as the best
Bachelor's degree in computer science or engineering discipline with a strong quantitative aptitude
Ability to wor with business leads, business staeholders,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nowledge of any analytical visualization tools lie Tableau, MSTR is desirable
Document data solutions for easy business consumption.
Strong communication sills, both written and verbal, and silled at adjusting communication style/vocabulary to an audience's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riss and dependencies to project team members/staeholders
Relationships with business users and technical teams
Delivery ofhigh qualitysolutions meeting business requirements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worforce across all levels in the company.</t>
  </si>
  <si>
    <t>Job Description
GENERAL SUMMARY
The SF IHSS Public Authority (PA) has recently adopted Salesforce CRM for all program and development activity. We are seeing an experienced Salesforce administrator and data analyst to join our team to develop and support our database system to meet the strategic needs of the PA. The ideal candidate will lead the ongoing development of Salesforce and will wor with specific departments to collect information about budgets and procedures, analyze data processes, and improve or develop strategies. In collaboration with the program managers, this individual will help to identify solutions, wor on new initiatives, and contribute to agency-wide projects.
This role is part technical project manager, part administrator and part Salesforce analyst. This position reports directly to the Deputy Director and will be responsible for the executing on the day-to-day configuration, support, improvement of our CRM platform developing and running database reports for funders and grant opportunities, overseeing program satisfactory surveys, and performing program and data analysis.
ESSENTIAL JOB FUNCTIONS
¬∑ Serve as primary system administrator for the Salesforce CRM.
¬∑ Evaluate and test new products and software applications under development.
¬∑ Complete regular internal system audits and prepare and implement software upgrades.
¬∑ Train new users to help grow the Salesforce sill set across the organization.
¬∑ Responsible for batch uploads, exports, and updates data.
¬∑ Coordinates the evaluation and completion of new development requests.
¬∑ Wors closely with program managers and staff members to identify, develop, deploy, and evaluate CRM processes to increase efficiency and productivity.
¬∑ Analyze and understand organizational business processes and requirements to recommend appropriate database solutions.
¬∑ Supports data collection for all programs including demographic statistics, program utilization, and client satisfaction to.
¬∑ Run monthly, quarterly, and annual reports for program monitoring reporting and agency communication.
¬∑ Coordinate and tracs all client satisfaction surveys for 3 different programs on a monthly and quarterly basis.
¬∑ Run administrative reports to show results, deficiencies, and trends as directed to support business operations.
¬∑ Assist with program assessments ensuring status of goals are well documented.
¬∑ Participate in strategic planning with regards to program development.
¬∑ Presenting findings and pitching ideas to management and other departments so they understand recommendations or changes.
¬∑ Perform data validation and quality control checs to ensure adherence to policy and procedures, and functioning database.
Other:
¬∑ Participate in team and department meetings as assigned.
¬∑ Attend organizational events as appropriate.
¬∑ Other duties as assigned.
NOWLEDGE, SILLS, AND ABILITIES
1. Must demonstrate ability to communicate effectively at all levels of the organization
2. Excellent project management sills and a positive attitude.
3. A high degree of creative thining and the ability to use the accumulated nowledge and experience of others.
4. Strong research and computer sills.
5. Solid problem solving and presentation sills.
6. Ability to improve processes and adoption of technology platforms to achieve successful outcomes.
7. Ability to distinguish and identify program opportunities.
8. Highly organized with the ability to implement systems and follow-up processes.
9. Ability to prioritize and handle multiple projects simultaneously and to wor calmly under pressure of deadlines.
10. Self-starter and has ability to use independent judgment.
EDUCATION, EXPERIENCE &amp; QUALIFICATIONS
1. Bachelor‚Äôs degree preferable or equivalent.
2. Minimum two years of relevant wor experience required.
3. Experience with Salesforce CRM required.
4. Strong understanding of Salesforce best practices and functionality preferred.
5. Salesforce, Service Cloud and Developer certifications preferred.
6. Proven ability to design and implement new processes and facilitate user adoption.
7. Strong data management abilities.
8. Customer service-oriented individual with excellent oral and written communication sills.
9. Experience in nonprofit environment a plus.
10. nowledge of In-Home Supportive Services and/or Medi-Cal programs a plus.
Company Description
The San Francisco In-Home Supportive Services (IHSS) Public Authority connects low-income seniors and people with disabilities to qualified IHSS providers, so they may live healthier, happier and safer lives at home and engaged in the community.
The San Francisco IHSS Public Authority provides seven major services:
Registry
On-Call Program
Employer-of-record for the IP worforce
Health and dental insurance for IP worforce
Education, outreach, and advocacy
Mentorship Program
Criminal bacground checs for the IP worforce</t>
  </si>
  <si>
    <t>Job Description
Job #: 1073316
Location: SF (will begin 100% remote)
12 Month contract
To apply, please email a resume to jabernathy@apexsystems.com
The Alerts Platform is used to communicate servicing messages to customers via email, push and SMS. These messages are generally customer product usage driven ‚Äì account statement ready notifications, balance updates, credit card usage notices, etc. The platform is highly automated and has elaborate interconnections with upstream product systems to send several billion messages annually.
This new role is with the Ad Hoc Alerts Team, which is part of the Alerts Platform product management group. The Ad Hoc team leverages ey aspects of the Alerts Platform to provide customized, manually executed, one-time or limit duration alerts. The team wors with alert requestors from a wide array of product areas across the ban and facilitates the entire end-to-end process. This starts with developing content and targeting specifications, insuring all needed controls have been passed, spending a considerable amount of time performing the actual setup and execution of the alert and finally, following up with post-send analysis and investigations as needed.
Primary responsibilities for this role may include but are not limited to:
Effectively juggle multiple ad hoc communication efforts simultaneously while woring across varying business lines in a fast-paced, deadline driven, dynamic environment
Set up message content and targeting data files while performing quality assurance activities on both
Proactively shift between the detail and big picture aspects of the wor at hand. This involves being detail oriented to detect problems, for example, with data formats or content issues lie missing punctuation or broen hyperlins. It also involves stepping bac to as questions when all the assembled pieces of the communication effort do not seem to yield a coherent customer experience.
Collaborate with line of business partners and various functional support teams including legal, communication, technology and analytics in support of the communications initiatives.
Required Qualifications
6+ years of experience in one or a combination of the following: digital business analysis, data analysis, content publishing, digital platforms, digital consulting
Strong, clear and concise written and oral communication sills
Ability to execute in a fast paced, high demand, environment while balancing multiple priorities
Experience using Microsoft Excel to manipulate data sets
Desired Qualifications
Ability to dissect technical problems, analyze data, and recommend potential solutions
Experience collaborating with cross functional business partners and supporting various business lines within a large corporation
Experience with content management applications, including Tridion Content Management System
nowledge and understanding of project management principles: tracing deliverables and coordinating tass and activities
Experience with various forms of digital messaging platforms (Email, SMS, Push, etc.)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</si>
  <si>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About Hazelcast
Hazelcast provides an in-memory computing platform that empowers Global 2000 enterprises to deliver innovative, low-latency, data-centric applications. Built for ultra-fast processing at an extreme scale, the platform can be deployed on-premise or consumed as a Cloud Service. Our cloud-native in-memory data grid and event stream processing technologies are trusted by leading companies such as J.P. Morgan Chase, Charter Communications, Ellie Mae, UBS, and National Australia Ban to accelerate business-critical applications.
We're far from the typical Silicon Valley start-up story. Even though we're headquartered in San Mateo, CA, our origins trace bac to Turey, where a majority of our engineering team resides. Nowadays, we've become a highly distributed global family of 120+ employees. We are supported by a global cast of VC's across the U.S., U.., and Europe.
Bacground to the Role
Hazelcast has an established global finance and sales operations function with experienced leadership based in San Mateo, CA, and support staff and professional advisors based in Turey and the U.. to provide local data processing and jurisdiction expertise outside of the U.S.
We are seeing a U.S.-based Sr. Business Data Analyst to complement the existing FP&amp;A sills within the Finance &amp; Sales Ops Function. The position will report to the COO/CFO based in San Mateo. This is a replacement hire to both fit into the existing role and responsibilities, as well as to be part of a broader team whose responsibilities are increasing as the Company is anticipating continued growth.
Overview of the Finance &amp; Sales Ops Function
The Finance &amp; Sales Ops function supports an international business of both direct and channel selling, with employees and channel partners spread across many countries. In addition to internationally located support staff and professional service providers, Hazelcast has deployed a range of Cloud app solutions to ensure the production of accurate and timely sales, operation, and accounting/management information.
The COVID-19 related wor-from-home requirements have not impeded the teams' operation. In fact, the past investment in Cloud apps and the Company's distributed wor culture is firmly supporting this 'new normal' operational mode. Both the day to day operations, and weely/monthly reporting cycles of the business, are therefore operating smoothly. We are looing for someone to pic up the ball and help the organization move to the next level of business analysis and insight.
Location is, therefore, not an issue as all responsibilities can be performed remotely, and there will be no firm requirement to visit an office. However, when Shelter-In-Place regulations are lifted, and if office visits are viewed as desirable, the HQ office location is in San Mateo, CA.
What We're Seeing
We are seeing a strong Sr. Business Data Analyst to help us better understand our metrics through rigorous business analysis and insights. Hazelcast's business is both growing in scale as well as expanding its horizons through, for example, new strategic channel partner relationships, products, and services. This role provides a unique opportunity and timing to join a company to analyze new business-critical challenges and opportunities and present data-driven recommendations and insights to the management team. Not only will this role provide exposure to multiple business functions, such as Product Mareting, Cloud Operations, Sales Operations, Mareting, and Financial Planning, but also top executives, including the CEO.
Previous experience(s) in an early-stage software company environment will be important for the candidate, as not everything has yet been built. Data is often messy or incomplete. This role is just as much about doing the difficult wor to design the core processes, as it is in getting reliable analytics results. It, therefore, is an opportunity to shape and drive a meaningful impact on the business by helping develop how we approach analytics at the Company.
Are you the type of person who feels they could solve any problem if they just had the right data? Are you someone who can spot the hidden trends in metrics and come up with compelling arguments to explain them? Then this role is for you, responsible for delivering both regular and ad-hoc analysis with actionable insights and translating staeholders' priorities into dashboards.
Your Impact &amp; Expected Outcomes:
Independently find and deliver analytics insights and forecasts in areas of business operations to drive high staes business decisions
Develop an understanding for PIs and analysis of our end-to-end funnel
Own analytics and be the go-to person for data-driven decision maing
Facilitate cross-functional partnering in solving business problems and develop strong relationships with the staeholders
Develop insight and nowledge of trends and factors influencing the business
Present synthesized data-driven analysis and insights to the senior members/ executives
Responsibilities Include:
Understand existing business and financial metrics and see efficiencies in data gathering techniques and visualization of reporting
Analyze data, and partner with internal team members, to identify opportunities for improvement of metric relevance or expansion of metric breadth
Find improvements in the linage of performance indicators to evaluate business performance and achievement of team ey Results (from ORs)
Wor with the Finance &amp; Sales Ops team to collaboratively assist in periodic production of budget and forecast financial models
Perform exploratory data analysis to identify trends, patterns, correlations, and insights and provide business recommendations to the leadership team in a simple, clear, and compelling manner
Identify data quality and process improvement opportunities; in particular, finding opportunities to leverage data contained within multiple Systems while ensuring data integrity and consistency across their technological platforms
Identify opportunities for automated monitoring and wor with Sales Ops team and ensuring that automated reports and metrics are accurate and delivered in a timely manner
Collaborate with ey staeholders such as Sales, Mareting, Sales Operations, Product/Engineers to build self-service reports and establish automated processes for large scale data analyses as well as ad-hoc reporting
Build, manage, and automate ey business metrics into dashboards and scorecards that tell a story
Develop analytics to enable mareting-sales funnel and campaign ROI
Establish benchmars for growth &amp; expansion across multiple mareting channels, including paid search/social, email mareting, events, web, etc.
Required Sills and Experience:
Bachelor's degree in either Math, Accounting, Finance, Statistics, Business, or a related field. MBA or Masters in Analytics would be a plus
4+ years of experience in an analytics, sales ops, or finance, in a software company
Self-starter, fast learner with a problem-solving attitude, and strong collaborator: there is no job too big or too small if it contributes to the Mission and maes our business better
Ability to distill complex data into easy to understand analysis with actionable conclusions and recommendations
Strong data mining sills, extended Excel sills, experience with data visualization tools, and use of PPT and GSuite apps. Experience of Adaptive Insights a plus
Experience in gathering requirements and formulating business metrics for reporting
Understanding of data modeling concepts
Extremely detail-oriented and organized; highly quantitative and creative, passionate about using data to guide strategy
Ability to communicate data, at a level appropriate for the audience
Thrive in a fast-paced start-up environment!
The ideal candidate will bring a strong business mindset for approaching problems in a quantitative way and will have the technical sills for data extraction and manipulation. This is the perfect opportunity for someone with 4+ years of experience to gain rapid professional and personal development, gain executive exposure, and drive decisions at a high-growth company. High-level prioritization of effort and time will be guided by the COO/CFO. Still, within that, the individual will be expected to be a self-starter and manage their time accordingly.
Compensation &amp; Benefits:
Friendly, team-oriented, diverse international culture
Remote/flexible woring
Awesome equipment of choice!
Competitive maret salary
Medical, Dental, and Vision Insurance
Stoc option plan participation</t>
  </si>
  <si>
    <t>Title Data ScientistClinical Contracts Associate - II Location Foster City, CA 94404 Duration 06 months (Extendable) 3+ years of data science experience with common data science toolits and data visualization tools Good scriptingprogramming sill and applied statistics sills, such as distributions, statistical testing, regression, etc. preferred Expert in Microsoft programs including, but not limited to, MSWord, PowerPoint, Visio, Access, and Excel nowledge of Oracle, Access, Tableau, SQL, Excel is a Must</t>
  </si>
  <si>
    <t>LeadStac, Inc.
4.1</t>
  </si>
  <si>
    <t>Job Description
About Us
At the Parer Institute for Cancer Immunotherapy, we imagine a world where cancer is curable. We are maing this a reality by transforming the way research is done. We bring together the top minds in cancer immunotherapy. We fund the boldest ideas that will lead to breathrough discoveries. And we give our researchers the most innovative tools and resources to fuel their wor. A not-for-profit organization, our goal is to accelerate the development of breathrough immune therapies to turn cancer into a curable disease.
At the Parer Institute, you‚Äôll be welcomed into a mission-driven family of smart, motivated colleagues. You‚Äôll wor on projects that mae an impact for cancer patients and have a front row seat to innovations in cancer research.
Help create a world that is cancer-free. Join us. www.parerici.org
Overview of the Role
The Bioinformatics Analyst will wor alongside scientists on the informatics team to mae contributions to crucial ongoing projects. Such projects include analyzing large multi-omic data sets and contributing to the construction of a biological reference database. The bioinformatics analyst will be responsible for processing raw forms of biological data through cloud based pipelines to generate meaningful features from molecular data sets. They will further be responsible for structuring these features and importing them into our central data store. Finally, the bioinformatics analyst will wor with informatics team scientists to analyze these data by maing plots and comparing molecular features to clinical variables.
This role will be full time remote to start with the option to wor at the PICI main office in San Francisco in the future. This is a temporary role for 9 months, with potential to extend.
Essential Job Functions
The precise job functions of the bioinformatics analyst include:
Analyzing and organizing large multi-omic data sets
Using internal software to import published data sets into our central data store
Running bioinformatic pipelines to clean and process biological data, including but not limited to, whole exome sequencing, RNA-sequencing, flow cytometry, CyTOF, IHC imaging, single cell RNA-seq, and others.
Generating plots and figures to summarize data results and insights that can affect the future of immune-oncology research
nowledge, Sills, Experience
Undergraduate degree in computer science, bioinformatics, physics, applied mathematics, molecular biology, immunology or similar required; Masters a plus.
Have experience programming in R
Have experience woring with the unix command line (Linux or Mac) and shell scripting (bash)
Have experience woring at least one form of biological data: sequencing, cytometry or imaging.
Have experience manipulating, exploring, and cleaning tabular data (ie csv, data.frame)
Experience woring with data modeling and database systems a strong plus.
Have experience reading and understanding scientific papers, ideally in cancer immunotherapy, clinical trials, and/or immunology
Have a passion for collaborative, interdisciplinary scientific research that generates real impact
Be highly motivated and able to wor independently
this is a remote position</t>
  </si>
  <si>
    <t>Parer Institute for Cancer Immunotherapy</t>
  </si>
  <si>
    <t>and increasing private philanthropy. UDAR provides overall direction for the campus' philanthropic advancement strategies and wors to strengthen unit development in partnership with campus fundraisers. The Division handles a range of central activities and services encompassing communications, stewardship, prospect development, gift management, and more.
Advancement Information Services (AIS) develops and delivers the primary business data and systems that support the wor of UC Bereley‚Äôs centralized and decentralized fundraising activities. AIS oversees several interrelated information technology systems and tools, including the Cal Advancement Data System (CADS), the database in which advancement professionals research and record fundraising activity. AIS encompasses five units: Advancement Data Quality and Management, Information Technology, Planning and Analysis, Reporting, and Helpdes.
Information Strategy and Analytics (ISA) provides a broad set of information delivery and analytic tools and services to help fundraising teams across campus operate as data driven programs. As the University embars on its most ambitious fundraising campaign ever, information delivery and analysis will be one of the most important components of our shared success over the next several years.
The Data Systems Analyst 3 position applies advanced nowledge of data management and data analysis to support the strategic planning and operational effectiveness of ey advancement programs, including annual, major, principal, and planned giving; donor engagement and stewardship; volunteer identification and recruitment; and alumni relations. It involves gathering, managing, and evaluating internal and external data using data preparation, predictive modeling, forecasting, and statistical analysis techniques to help identify, classify, understand, engage, and steward constituents of the University of California, Bereley. It includes planning, designing, developing, implementing and administering databases to acquire, store, and retrieve data; developing solutions to improve information flow and architecture; and identifying new tools and applications to deliver more specifications to meet requestors‚Äô business requirements; validating requirements against needs. The Data Systems Analyst 3 ensures accuracy and completeness of data; establishes and maintains data security. This position is also responsible for developing and maintaining database dictionaries, tables and data elements. The Data Systems Analyst 3 is usually not an application developer.
Responsibilities
Applies professional and broadly defined IT and business analysis and data administration concepts to manage and perform complex assignments.
Provides analysis for complex information requirements and documents those using formal data definition techniques and naming standards.
Creates complex specifications for processes and systems to meet user requirements.
Prepares analysis reports to meet requirements.
Gathers, analyzes, prepares and summarizes information from subject matter experts and technical personnel; summarizes business and user needs, documenting requirements and revising existing system logic difficulties as necessary; and develops recommendations for data management resource plans, including approaches, trends, sources and uses, etc.
Performs complex data management or resource research and studies for a variety of internal department constituents; plans metadata acquisition for sets of unstructured data objects, such as collections of images, documents or recordings.
Under supervision, designs and implements capture of metadata from technical processes such as software design and database management.
Maintains advancement data dictionary
Validates requirements against needs.
Applies professional project management concepts; and is able to apply IT and project management policies and procedures in managing complex assignments.
Implements the project management process in support of the campus' products and services involving departmental or cross-functional teams focused on the delivery of new or existing products.
Applies professional project management concepts; and is able to apply IT and project management policies and procedures in managing complex assignments.
Implements the project management process in support of the campus' products and services involving departmental or cross-functional teams focused on the delivery of new or existing products.
Required Qualifications
Requires strong nowledge of data management systems, practices and standards.
Must have nowledge relating to logical data design, data warehouse design, data integration or the management of web content or other unstructured data.
Must be able to prepare simple data models unassisted.
Must be familiar with important types of data models, such as logical/relational models, dimensional models and document models.
Must be familiar with data model patterns in one or more common business or academic domains.
Must be familiar with logical data design and data mapping or data conversion.
Must be self-motivated and independent, able to wor with a minimum of supervision and able to wor well with staeholders and project staff.
Ability to adapt quicly in a rapidly changing environment.
Ability to prioritize and multi-tas across numerous wor streams.
Should be familiar with data quality and governance issues and requirements.
Strong analytical and design sills, including the ability to abstract information requirements from real-world processes to understand information flows in computer systems.
Ability to represent relevant information in abstract models.
Critical thining sills and attention to detail.
Good interviewing and listening sills.
Very good written and oral communication sills.
Education/Training:
Bachelors degree in related area and/or equivalent experience/training.
Preferred Qualifications
Familiarity with Higher Education Fundraising preferred.
Advanced Tableau sills preferred.
Salary &amp; Benefits
This is an exempt, monthly paid position. Annual salary is commensurate with experience.
For information on the comprehensive benefits pacage offered by the University visit:
https://ucnet.universityofcalifornia.edu/compensation-and-benefits/index.html</t>
  </si>
  <si>
    <t>University of California Bereley
4.1</t>
  </si>
  <si>
    <t>Title: Sr. Business Systems Analyst
Location: San Francisco, CA
Type: Long-Term Contract
Overview
The Sr. Business Systems Analyst acts as a liaison between business users and technical teams involved in planning, conducting, and directing the analysis of complex business problems.
The Sr. Business Systems Analyst supports multiple business units in building and improving the data infrastructure around loans and deposits transactional data.
The Sr. Business Systems Analyst builds use cases and writes business requirements and technical specifications that ensure business units receive the correct data sets for analytics for internal and external reporting.
Responsibilities
Develop detailed data mapping documents encompassing business, transformation and data quality rules that address data definition normalization across deposits and loan transactions.
Document business and functional requirements for short-term and long-term management reporting, regulatory reporting, dashboards, and analytical needs of business units.
Perform data analysis and design activities at the operational and organizational level to build a central repository (single source of truth) for transactional data.
Develop reporting prototypes with the goal of industrialization in a controlled environment.
Engage and direct business partners and subject matter experts to identify priorities, scope, and requirements for complex business systems problems.
Engage with technical development team members to acquire requirements and determine appropriate design approach.
Support the build out and expansion of existing deposits and Loan data marts to address evolving business needs in the areas of transactions and originations.
Plan and execute QA and UAT testing with test cases.
Act as the Business and Data Analyst who liaisons between business units and the project team.
Document reference data and meta data for each release of transactions data store.
Experience
10+ years of business and data analysis experience in the implementation of data-related solutions.
7+ years of business and data analysis experience in the implementation of data marts and other data related solutions.
5+ years of baning or financial services industry experience in the domain of loans, deposits, broerage and wealth management.
3+ years of experience in the delivery of regulatory or ris reporting solutions in baning or the financial services industry.
Excellent SQL sills to analyze, profile data, and build report prototypes before handing over to ETL team.
Ability to communicate complex ideas as easy to understand concepts.
Ability to present effectively to both business and technical audiences at all levels of organization.
Excellent written and oral communications sills
Ability to clearly define projects, objectives, goals, schedules, and assignments.
Ability to wor on ad hoc requests lie point analytics or reports to support existing data engineering team.
Experience woring with onsite and offshore vendor partners in the execution of data projects is preferred.
Experience with UAT test cases and scripts to test the rollout of different phases of the data mart is preferred.</t>
  </si>
  <si>
    <t>Job Title: Business Data Analyst - Senior/Director
Location: San Francisco, CA
Duration: 12 Months
This role is on the Ris Analytics &amp; MIS team, where we have a simple mission: turn massive amounts of data into actionable insights that ensure seamless, secure commerce experiences across ***'s physical and digital eco-system. Our analytic and data professionals deliver on this mission by implementing data based solutions, analysis and insights targeted at maintaining security, reducing fraud rates and preserving the integrity of the largest payment processing networ in the world.
Data analytics is a critical pillar of the Ris organization. To be successful in this role, you will use strong analytical and leadership sills, contextual business sense and a creative flair to solve real world challenges for *** and our clients. Your expertise and insights will serve as a beacon to guide business decisions based on data. Directly reports to the Global Head of Ris Analytics &amp; MIS.
Essential Functions:
Deliver on analytics initiatives for NA + LAC which deliver data-driven insights to internal and external staeholders. This will include both aesthetic and technical assets, as well as regular ad-hoc wor, for internal executive staeholders, issuing bans,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 and our clients by way of improved payment security. Specific responsibilities include:
‚Ä¢ Execute on the global Ris analytic strategy for specific initiatives and various regional priorities, spearheading creation of data assets and delivery of insights
‚Ä¢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‚Ä¢ Craft meaningful presentations and insights from complex data with content that clearly presents opportunities in an accurate, understandable and engaging manner; ensure data driven decision maing is a priority for clients, colleagues, and other internal staeholders
‚Ä¢ Identify macro business and maret trends that guide areas of future analysis
‚Ä¢ Translate understanding of ***'s products and services into client engagement strategies that yield financial and performance benefits
‚Ä¢ Serve as a strategic advisor to organizational leadership and peers ‚Äì inclusive of Ris MIS team, Regional Ris Officers, Functional/Global leaders and the Regional President.
‚Ä¢ Mature how our analytic capabilities are integrated into business processes, improving delivery effectiveness
‚Ä¢ Cultivate deep cross-functional partnerships, building relationship capital that facilitates the advancement of holistic/strategic initiatives
‚Ä¢ Be an expert at getting to the root of a problem, defining business objectives and formalizing data requirements ‚Äì especially in a fast paced, fluid environment
‚Ä¢ Influence tools and capabilities strategy through experience with various data environments, data sources and tools
‚Ä¢ Exceptional ris and/or business acumen and technical rigor ‚Äì be able to seamlessly shift between woring with data to conversations with executives
Basic Qualifications:
8+ years of wor experience with a Bachelor's Degree; 7 years of wor experience with an Advanced degree (e.g. Masters/MBA/JD/MD); or a minimum of 5 years of wor experience with a PhD
Preferred Qualifications:
‚Ä¢ 12+ years of experience with a Bachelor's Degree (quantitative field preferred) or 10 years of experience with an Advanced Degree (quantitative or business degree highly desirable). Demonstration of progressive success in roles of increasing responsibility
‚Ä¢ Possess a relentless, client-centric and result-driven mindset coupled with strong problem solving sills and an ability to brea down complex problems and propose alternative, new ways of thining.
‚Ä¢ Expertise in delivering data insights, strategic planning and analytic strategy is highly desirable
‚Ä¢ Extensive experience in ris, baning or financial services is required. *** experience or nowledge of the payments industry is highly desirable
‚Ä¢ Ris operations or Ris analytics experience or similar quantitative business responsibility for financial or operational performance highly desirable
‚Ä¢ Strong understanding of manipulating data from a variety of sources
‚Ä¢ Big data experience (Hadoop, Hive, Spar), data visualization experience (Tableau) and/or SQL experience are critical sills ‚Äì this role is about both doing and delivering
‚Ä¢ Strong verbal, written, motivational and interpersonal sills are required.
Wor Hours:
Incumbent must mae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 communicate in person and by telephone, frequently operate standard office equipment, such as telephones and computers.
Can wor Remote/Virtual - Will be supporting two regions LAC and NA, must be able to wor core hours.</t>
  </si>
  <si>
    <t>Chime is the largest and fastest-growing player in the challenger-baning space, providing mobile and online baning technology in the U.S. on behalf of partner bans and facilitating over 10M accounts with no physical branches. We're a technology company relentlessly focused on helping our members achieve financial peace of mind. That's why we offer access to an award-winning ban account that doesn't charge a ton of traditional ban fees, can give members early access to their paychecs, and enables members to grow their savings automatically. And we're just getting started. We are proud of our mission, devoted to our members, and passionate about applying technology to the challenge of maing financial health a reality for everyone.
We have one of the most experienced management teams in Fintech and have raised over 800M in funding from DST, General Atlantic, Iconiq, Coatue, Dragoneer, Menlo, Access, Forerunner, and others. If you're looing to join a fast-growing company with a beloved, daily-use product and an authentic mission that puts people first, we want to meet you.
About the Role
As a Lead BI / Visualization Analyst, you will democratize data and drive data-obsessed decisioning for all employees by helping to lead and manage Chime's Looer instance. In this particular role, you will lead Looer administration - managing the governance that allows for responsible data democratization and decisioning with trainings, guidance, style guides, access controls and SQL / LooML code reviews.
You will additionally assist the BI / Visualizations team in the creation and adoption of visualizations and also train the broader Chime organization how to create their own Loos and dashboards.
Responsibilities
Create governance, guidance, code reviews and access controls so that we maintain consistency, quality and business confidentiality as we scale dashboarding across our org.
Foster a data driven culture with your passion for telling stories with data and your sill surfacing insights through analytics and visualizations.
Influence change by not only creating insights through visualizations, but also presenting your recommendations to a variety of levels.
Collaborate with business leaders and executives across Chime to align reporting and visualizations to business needs, with Data Engineers to optimize our data, and within Analytics to generate ideas and create consistency.
Requirements
5+ years of experience in business intelligence and visualizations, some of which has been in Looer specifically - you have managed the data bacbone of the visualization hub (Looer, Tableau) used by a small-to-medium business.
Expertise in visualizations both from a technical perspective (data and queries) and an "art of telling the story" perspective.
Experience democratizing data and BI - upsilling organizations to mae data insights self-serve.
Passion for maintaining consistency and quality as visualizations are scaled broadly.
Experience creating style guides, coding reviews, governance processes and access controls.
Strong SQL sills - familiarity with window functions would be a good sign.
Experience woring across organizations with various levels and staeholders to prioritize dashboarding needs and align reporting to business needs.
What we offer
Competitive salary based on experience, medical and dental benefits, as well as a 401 match
Free snacs and drins, plus weely catered lunches.
Flexible vacation policy.
Monthly happy hours and company events.
A challenging and fulfilling opportunity to join one of the most experienced teams in FinTech and help create a completely new ind of baning service.
We now great wor isn't done alone. We're building a team of individuals to Chime in with their different strengths to benefit our employees and members. We strongly believe that different bacgrounds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now. To learn more about how Chime collects and uses your personal information during the application process, please see the Chime Applicant Privacy Notice.</t>
  </si>
  <si>
    <t>Chime is the largest and fastest-growing player in the challenger-baning space, providing mobile and online baning technology in the U.S. on behalf of partner bans and facilitating over 10M accounts with no physical branches. We're a technology company relentlessly focused on helping our members achieve financial peace of mind. That's why we offer access to an award-winning ban account that doesn't charge a ton of traditional ban fees, can give members early access to their paychecs, and enables members to grow their savings automatically. And we're just getting started. We are proud of our mission, devoted to our members, and passionate about applying technology to the challenge of maing financial health a reality for everyone.We have one of the most experienced management teams in Fintech and have raised over 800M in funding from DST, General Atlantic, Iconiq, Coatue, Dragoneer, Menlo, Access, Forerunner, and others. If you're looing to join a fast-growing company with a beloved, daily-use product and an authentic mission that puts people first, we want to meet you.About the RoleAs a Lead BI / Visualization Analyst, you will democratize data and drive data-obsessed decisioning for all employees by helping to lead and manage Chime's Looer instance. In this particular role, you will lead Looer administration - managing the governance that allows for responsible data democratization and decisioning with trainings, guidance, style guides, access controls and SQL / LooML code reviews.You will additionally assist the BI / Visualizations team in the creation and adoption of visualizations and also train the broader Chime organization how to create their own Loos and dashboards.Responsibilities* Create governance, guidance, code reviews and access controls so that we maintain consistency, quality and business confidentiality as we scale dashboarding across our org.* Foster a data driven culture with your passion for telling stories with data and your sill surfacing insights through analytics and visualizations.* Influence change by not only creating insights through visualizations, but also presenting your recommendations to a variety of levels.* Collaborate with business leaders and executives across Chime to align reporting and visualizations to business needs, with Data Engineers to optimize our data, and within Analytics to generate ideas and create consistency.Requirements* 5+ years of experience in business intelligence and visualizations, some of which has been in Looer specifically - you have managed the data bacbone of the visualization hub (Looer, Tableau) used by a small-to-medium business.* Expertise in visualizations both from a technical perspective (data and queries) and an "art of telling the story" perspective.* Experience democratizing data and BI - upsilling organizations to mae data insights self-serve.* Passion for maintaining consistency and quality as visualizations are scaled broadly.* Experience creating style guides, coding reviews, governance processes and access controls.* Strong SQL sills - familiarity with window functions would be a good sign.* Experience woring across organizations with various levels and staeholders to prioritize dashboarding needs and align reporting to business needs.What we offer* Competitive salary based on experience, medical and dental benefits, as well as a 401 match* Free snacs and drins, plus weely catered lunches.* Flexible vacation policy.* Monthly happy hours and company events.* A challenging and fulfilling opportunity to join one of the most experienced teams in FinTech and help create a completely new ind of baning service.We now great wor isn't done alone. We're building a team of individuals to Chime in with their different strengths to benefit our employees and members. We strongly believe that different bacgrounds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now. To learn more about how Chime collects and uses your personal information during the application process, please see the Chime Applicant Privacy Notice.</t>
  </si>
  <si>
    <t>Chime Ban</t>
  </si>
  <si>
    <t>Title: EPIC Clarity Data Analyst
Location: 747 52nd Street, Oaland, CA 94609
Duration: Long Term (On-Going) (20-25 Hours a wee)
JOB DESCRIPTION / SUMMARY:
The Data Analyst position assists with the management of data within the Federally Qualified Health Center (FQHC. Under the supervision of the Department Director and according to established policies, procedures and regulatory requirements, the position is accountable for aspects of data management, including: documentation and tracing of data, graphical display, reporting, and integrity of data and reports.
ESSENTIAL FUNCTIONS:
¬∑ Perform quantitative and qualitative analysis of data in order to produce business intelligence reports, performance charts, graphs and other reports, and develop and present healthcare data analytical solutions.
¬∑ Extract, update, and interpret medical data from a variety of databases/sources and transform it into intelligent, actionable reports.
¬∑ Analyzes and reports data related to various operational metrics in order to mae recommendations for operational process improvements to senior management and other department heads.
¬∑ Assist in contract rate modeling by comparatively analyzing volume, case mix, industry benchmars, ROI and optimizations.
¬∑ Perform monthly and quarterly reconciliations. Perform data queries and informational updates.
¬∑ Report development by merging data and other data mining tools, on a routine or ad-hoc basis, using Crystal reporting and woring with EPIC
¬∑ Monitor and develop dashboards to support monitoring of performance in ey business areas including clinical, care coordination, payer contracting, and claims data.
¬∑ Develop and maintain ey financial and operational reporting metrics
REQUIREMENTS:
Communications: Excellent written and oral communication and interpersonal sills with internal and external customers/staeholders supporting ability to effectively relate, inform, instruct and facilitate the understanding and use of generated data. Participate in proactive team efforts to achieve goals.
Decision-Maing: Strong ability to wor independently. Must be able to prioritize tass, handle multiple tass and projects simultaneously, and be organized.
Problem-Solving: Strong experience in utilizing database tools for analytical, building and maintaining metrics/data models, utilization decision support tools in healthcare environment (FQHC preferred). Creating reporting metrics, developing and publishing dashboards, scorecards and reports must be able to define problems, collect data, establish facts and draw valid conclusions.
Financial Responsibilities: Develop and maintain ey financial and operational reporting metrics
¬∑ Minimum 1-2 years experience in healthcare data management and/or, preferably in an FQHC setting.
¬∑ Bachelor degree in quantitative/analytically challenging field (Finance, statistics, etc)
¬∑ Proficiency in use of Microsoft Word, Excel, and PowerPoint. Familiarity with Access preferred.
¬∑ Experience in data analysis and decision support including proficiency with analytical software.
¬∑ Requires nowledge of basic analytical principles and concepts. nowledge of statistical analysis, data display and benchmaring preferred
¬∑ Professional demeanor, highly flexible, able to manage multiple and changing priorities, and meet aggressive project deadlines.
¬∑ Ability to wor with members of multiple disciplines to identify sources of data, collection methodologies and improvement opportunities
¬∑ nowledge of medical terminology preferred
Best,
ushal Shah
APN Software Service INC
ushal@apninc.com</t>
  </si>
  <si>
    <t>About Pill Club
Pill Club is reinventing the way women receive healthcare and essential medicine. Starting with birth control, we create a patient experience that is personal, convenient, affordable, and delightful. We offer everything she needs in one place - healthcare through telemedicine, payment using your credit card or your insurance, and prescriptions by mail.
Our mission is to be a trusted healthcare partner for women, empowering them through access, choice, and education ‚Äì all while delivering a positive and personal experience. Launched in 2016, the Pill Club is a leader in the technology-enabled virtual care and pharmacy space, serving hundreds of thousands of patients across the US.
Description
As the Senior Analyst for the Operations team, you will closely partner with our COO and Head of Business Operations to expand our use of data to drive critical insights and strategic decisions. In addition, from Day One, you will have the opportunity to shape the way we use, manage, and derive value from data across the company.
Responsibilities
Partner with our Operations team to define ey metrics while prioritizing the highest impact data analyses
Partner with our Data Engineering team to access and structure data
Learn our business so that you can proactively offer compelling analyses that mae our operations stronger
Independently embrace ambiguous problems and return with clarity: define and brea down problems, structure high ROI analyses, explain results to both technical and business audiences, offer clear recommendations
Leverage your experience in other organizations to help us grow an industry-leading Business Intelligence team
Collaborate cross-functionally with other Analysts at Pill Club to evolve shared platforms and technologies and share best practices
Clearly communicate wins and successes as well as riss and roadblocs
Inspire passion for our mission across the company
Qualifications
4-8 years of experience demonstrating professional growth in Analytics function
Trac record of building collaboration and effective teamwor with technical and non-technical colleagues
Strong communication sills, with ability to present complicated and high impact analyses in a way that catalyses decision maing and action
Excellent SQL and Excel sills
Experience woring with data visualization tools lie Tableau, Quicsight, or Looer
High integrity team player who is flexible and adaptable to meeting the evolving needs of a high-growth and fast paced organization
If you fit most of these requirements and love woring to improve women‚Äôs health, please apply with a resume. We can‚Äôt wait to hear from you!
This is a full-time position. Our offices are in San Mateo, CA, but this role may be remote. Title and compensation will reflect level of experience and expected contribution.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 or local law.</t>
  </si>
  <si>
    <t>About UsOne Medical is a membership-based primary care platform challenging the industry status quo by maing quality care more affordable, accessible and enjoyable. But this isn't your average doctor's office. We're on a mission to transform healthcare, which means tacling the frustrations of everyone involved - from patients and providers to employers and health networs.Across the country, our members enjoy access to comprehensive care at more than 80 locations across ten cities (and counting!) as well as 24/7 access to virtual care. We've reached some exciting milestones in recent months, but our wor is far from over. As we continue to grow and broaden our impact, we're building a diverse, driven and empathetic team, while woring hard to cultivate an environment where everyone can thrive.The OpportunityAs a Senior Health Data Analyst on One Medical's Data Science team, you'll wor on curating insights and analytics focused on quality and value improvement, building out reporting dashboards for staeholders, and developing algorithms to help automate ey operational worflows. Reporting to the Manager, Data Science, you'll have the opportunity to wor with rich, interesting, accessible data in a modern data infrastructure -- and to see your wor directly impact patients and providers. You will be a part of a collaborative and supportive data science team that fosters learning and growth!You have a passion for healthcare and strive to be a healthcare data expert. You'll learn the business context of your projects well: their financial or strategic importance, how the ey business processes wor, and what important decisions are currently being made. Developing your own perspective on these decisions, incorporating business nowledge and technical judgment are ey aspects to this role.You'll build strong relationships with business staeholders. Because of your wor, sills and interactions, these staeholders will trust you to deliver useful, rigorous, timely analyses along with explanations they can understand.What you'll wor on:* Design and build internal reporting and analytics solutions using clinical data with a focus on meaningful and actionable insights* Collaborate with our product and data engineering teams to curate population health data pipelines, ensure its stability, and build out new features* Build population health management tools for business staeholders to help provide high quality care to patients efficiently* Enable business staeholders to better understand the data relevant to their wor, mae data-informed decisions, and more rigorously measure the impact of their worWhat you'll need:* 3+ years previous experience manipulating and analyzing data* 2+ years experience woring at/or with EHR/EMR healthcare information systems* Coursewor or experience in data analytics and statistics* Comfortable with Python and SQL* Experience with Tableau or similar reporting tools* The ability to learn quicly when facing new situations, taing ownership to find new solutions, and tae on the challenge of unfamiliar tass* The ability to gain insight into customer needs; identifying opportunities that benefit the customerBenefits designed to aid your health and wellness:Taing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yearProtecting your future for you and your family* 401 match* Opportunity to participate in company equity programs* Credit towards emergency childcare* Company paid maternity and paternity leave* Paid Life Insurance - One Medical pays 100% of the cost of Basic Life Insurance* Disability insurance - One Medical pays 100% of the cost of Short Term and Long Term Disability InsuranceThis is a full-time role based in San Francisco, CA.One Medical is an equal opportunity employer and encourages all applicants from every bacground and life experience.</t>
  </si>
  <si>
    <t>Job Title: Sr. Business Data Analyst
Job Duration: 12 Months with strong possible conversion to full time
Job Description:
This role is on the Ris Analytics &amp; MIS team, where we have a simple mission: turn massive amounts of data into actionable insights that ensure seamless, secure commerce experiences across client's physical and digital eco-system. Our analytic and data professionals deliver on this mission by implementing data based solutions, analysis and insights targeted at maintaining security, reducing fraud rates and preserving the integrity of the largest payment processing networ in the world.
Data analytics is a critical pillar of the Ris organization. To be successful in this role, you will use strong analytical and leadership sills, contextual business sense and a creative flair to solve real world challenges for us and our clients. Your expertise and insights will serve as a beacon to guide business decisions based on data. Directly reports to the Global Head of Ris Analytics &amp; MIS.
Essential Functions:
Deliver on analytics initiatives for NA + LAC which deliver data-driven insights to internal and external staeholders. This will include both aesthetic and technical assets, as well as regular ad-hoc wor, for internal executive staeholders, issuing bans,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us and our clients by way of improved payment security. Specific responsibilities include:
‚Ä¢ Execute on the global Ris analytic strategy for specific initiatives and various regional priorities, spearheading creation of data assets and delivery of insights
‚Ä¢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‚Ä¢ Craft meaningful presentations and insights from complex data with content that clearly presents opportunities in an accurate, understandable and engaging manner; ensure data driven decision maing is a priority for clients, colleagues, and other internal staeholders
‚Ä¢ Identify macro business and maret trends that guide areas of future analysis
‚Ä¢ Translate understanding of client's products and services into client engagement strategies that yield financial and performance benefits
‚Ä¢ Serve as a strategic advisor to organizational leadership and peers ‚Äì inclusive of Ris MIS team, Regional Ris Officers, Functional/Global leaders and the Regional President.
‚Ä¢ Mature how our analytic capabilities are integrated into business processes, improving delivery effectiveness
‚Ä¢ Cultivate deep cross-functional partnerships, building relationship capital that facilitates the advancement of holistic/strategic initiatives
‚Ä¢ Be an expert at getting to the root of a problem, defining business objectives and formalizing data requirements ‚Äì especially in a fast paced, fluid environment
‚Ä¢ Influence tools and capabilities strategy through experience with various data environments, data sources and tools
‚Ä¢ Exceptional ris and/or business acumen and technical rigor ‚Äì be able to seamlessly shift between woring with data to conversations with executives
Must Have Sills:
Big data experience (Hadoop, Hive, Spar, GBI).
Data visualization experience (Tableau) and/or SQL experience are critical sills.
This role is about both doing and delivering
Strong verbal, written, motivational and interpersonal sills are required.
Basic Qualifications:
8+ years of wor experience with a Bachelor's Degree; 7 years of wor experience with an Advanced degree (e.g. Masters/MBA/JD/MD); or a minimum of 5 years of wor experience with a PhD
Preferred Qualifications:
‚Ä¢ 12+ years of experience with a Bachelor's Degree (quantitative field preferred) or 10 years of experience with an Advanced Degree (quantitative or business degree highly desirable). Demonstration of progressive success in roles of increasing responsibility
‚Ä¢ Possess a relentless, client-centric and result-driven mindset coupled with strong problem solving sills and an ability to brea down complex problems and propose alternative, new ways of thining.
‚Ä¢ Expertise in delivering data insights, strategic planning and analytic strategy is highly desirable
‚Ä¢ Extensive experience in ris, baning or financial services is required. nowledge of the payments industry is highly desirable
‚Ä¢ Ris operations or Ris analytics experience or similar quantitative business responsibility for financial or operational performance highly desirable
‚Ä¢ Strong understanding of manipulating data from a variety of sources
‚Ä¢ Big data experience (Hadoop, Hive, Spar), data visualization experience (Tableau) and/or SQL experience are critical sills ‚Äì this role is about both doing and delivering
‚Ä¢ Strong verbal, written, motivational and interpersonal sills are required.
Wor Hours:
Incumbent must mae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 communicate in person and by telephone, frequently operate standard office equipment, such as telephones and computers.
Can wor Remote/Virtual - Will be supporting two regions LAC and NA, must be able to wor core hours.
#LI-FRESH</t>
  </si>
  <si>
    <t>Description
Qualys is seeing a Sales Finance Data Analyst with strong experience in Anaplan (and other financial systems), data management and an interest in helping automate reporting and financial analysis. Responsibilities include establishing and maintaining Master Data standards and items within the Qualys systems and monitoring and validating the integrity of data as well as supporting corrective actions related to variances to standard. He/she will also help maintain systems and manage information used for financial administration and ey financial metrics and reporting.
Qualys is the leading provider of Security and Compliance Cloud Software Solutions. The Qualys Cloud Platform and integrated suite of solutions helps businesses simplify security operations and lower the cost of compliance by delivering critical security intelligence on demand and automating the full spectrum of auditing, compliance and protection for IT systems and web applications.
Used by more than 9,300 customers, excluding security consulting firms, in over 100 countries, including a majority of the Forbes Global 100, the Qualys Cloud Platform performs more than 3 billion IP scans/audits a year resulting in over 1 trillion security events.
Minimum Requirements
* 2+ years of hands on experience in building Anaplan models and Anaplan administration supporting multiple business functions and users.
* High proficiency in Microsoft Excel; ability to understand and build automated Excel models from scratch; VBA, SQL and ODBC nowledge preferred
* 2+ years of experience with master data management in an ERP or CRM system; NetSuite and Salesforce preferred.
* Data organization and management sills. Technical expertise with data models, data import methodologies, database design development, and data mining; preferred experience with a BI tool
* nowledge of Sales Finance (Revenue Forecasting and Reporting) and Sales Operations (Territory/Quota Management) functions preferred
* Bachelor‚Äôs degree in Computer Science or Accounting/Finance/Business or related field preferred
Responsibilities
* Implement, optimize, and maintain Anaplan and augment it with a separate data warehouse as needed
* Build and support complex Planning and Forecasting models using the Anaplan platform.
* Build Anaplan Visualizations
* Help set up and automate reporting and charting and analyze trends and patterns
* Create, maintain, monitor and analyze all master data in ERP &amp; CRM and integrated solutions
* Ensure and enhance data quality and train users to ensure continuity of results
* Provide creative yet logical approaches to solving data problems
* Perform various levels of data validation across multiple systems
* Create and manage the data dictionary to support change management efforts
* Maintain policies and procedures to ensure uniform, accurate, and consistent data are present
* Provide testing support for upgrades and releases, including integration testing from various sources to target systems
* Assist in setting up hierarchies and maintain consistency across different systems
* Assist with data and analysis requests, providing detailed bacups and explanations as needed
You are:
* An independent, self-motivated individual who wors well under pressure with a positive, service-oriented attitude and a startup mindset of willing to do anything and everything
* Self-starter with a great wor ethic and an analytical thiner with superior problem solving and decision maing sills and ability to analyze and manipulate data; logical, process-based approach to problem solving with an ability to learn and apply new information
* Extremely detail-oriented and organized with prior experience having gathered, structured, monitored, and validated data to ensure data integrity and detailed documentation; has developed a habit of checing the accuracy of data and analysis several times over before submitting for review
* Excellent multi-taser who is always ‚Äúon it‚Äù with stellar time and project management sills; understands the importance of planning in advance to meet deadlines that include multiple review points and iterations
* Team player with strong interpersonal sills capable of woring across functions to get buy-in on best practices
* Strong communicator, both written &amp; verbal; reliable and responsive to email and phone communications
EEO Employer/Vet/Disabled</t>
  </si>
  <si>
    <t>ZS is a professional services firm that wors side by side with companies to help develop and deliver products that drive customer value and company results. From R&amp;D to portfolio strategy, customer insights, mareting and sales strategy, operations and technology, we leverage our deep industry expertise and leading-edge analytics to create solutions that wor in the real world. Our most valuable asset is our people‚Äîa fact that‚Äôs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SENIOR BUSINESS TECHNOLOGY ANALYST
The Solution Delivery team implements technology based solutions in the areas of business intelligence, analytics, information management, reporting and mobility. In addition, this team configures ZS‚Äôs proprietary software used to streamline business processes for commercial groups at client organizations. This team taes overall ownership of the delivery of the technical solution leading the design and development phases and collaborating with other teams for business requirements and system testing
Responsibilities:
‚Ä¢ Lead design and development phases during implementation of world-class technology solutions to solve business problems across multiple client engagements;
‚Ä¢ Partner with program lead to build comprehensive implementation project plans with well-defined tass and owners;
‚Ä¢ Leverage information from requirements-gathering phase and utilize past experience to design a flexible and scalable solution;
‚Ä¢ Apply appropriate development methodologies (e.g.: agile, waterfall) and best practices (e.g.: mid-development client reviews, embedded QA procedures, unit testing) to ensure successful and timely completion;
‚Ä¢ Collaborate with other team members (involved in the requirements gathering, testing, roll-out and operations phases) to ensure seamless transitions.
‚Ä¢ Communicate business requirements &amp; wor closely with development teams to ensure accurate understanding and implementation;
‚Ä¢ Lead the development of project outputs such as business case development, solution vision and design, user requirements, solution mocup, prototypes, and technical architecture (if needed), test cases, and deployment plans;
‚Ä¢ Help lead user adoption and change management activities during inception, UAT and post implementation phases.
Qualifications:
‚Ä¢ Bachelor's/Master's degree with specialization in Computer Science, MIS, IT or other computer related disciplines;
‚Ä¢ 4-6 years of relevant consulting-industry experience woring on medium-large scale technology solution delivery engagements;
‚Ä¢ Extensive experience woring with Reltio, Informatica or other MDM software
‚Ä¢ Manage team of analyst across different development sill-sets (Front-end user reporting, Bac-end database management, ETL interfacing).
Additional sills:
‚Ä¢ Deep understanding of data management best practices and data analytics
‚Ä¢ Up to speed with latest technologies in reporting, data warehousing, and data management
‚Ä¢ Ability to lead requirements sessions with clients and project teams;
‚Ä¢ Excellent verbal and written communication, organization, planning and leadership sills;
‚Ä¢ Ability to distill complex concepts into easy-to-understand framewors and presentations
‚Ä¢ Strong leadership, verbal and written communication sills with ability to articulate results and issues to internal and client teams
‚Ä¢ Proven ability to wor creatively and analytically in a problem-solving environment
‚Ä¢ Ability to wor within a virtual global team environment and contribute to the overall timely delivery of multiple projects
‚Ä¢ Willingness to travel to other global offices as needed to wor with client or other internal project teams.
ZS is a global consulting firm; fluency in English is required, additional fluency in at least one European or Asian language is desirable.
Candidates must possess wor authorization for their intended country of employment. An on-line application, including a cover letter expressing interest and a full set of transcripts (official or unofficial), is required to be considered.
ZS offers a competitive compensation pacage with salary and bonus incentives, complete medical/dental/life insurance programs and retirement savings benefits. We are an Equal Opportunity Employer.
NO AGENCY CALLS, PLEASE.
Connect with ZS on social media:
Lie ZS Careers on Faceboo
Follow ZS Careers on Twitter and Instagram
Follow ZS on LinedIn for more job opportunities
Subscribe to the ZS YouTube channel
Explore the Life at ZS blog
ZS has been recognized globally for its expertise in consulting and its flexible wor environment. View ZS‚Äôs accolades.</t>
  </si>
  <si>
    <t>Role: Data Integrity Analyst
Location: Foster City
Type: Contract
Length: Dec 31, 2020 to start, liely extensions
Description:
Perform "Data ris assessments, incident investigations, write summary reports, suggest remediations in cGMP operations. For this, a consultant needs to have an understanding of computer system validation, pharmaceutical manufacturing, lab testing, supply chain process and quality management systems.
Able to create various types of (business, data) process maps for ris assessments.
Able to perform compliance gap assessments, ris assessments. Need to have strong critical/analytical/logical thining sills.
Need to have a good presentation sills. (A good storyteller)
Analyze data and prepare metrics. It will be helpful if the consultant is familiar with analytics tools lie a spreadsheet, Microsoft powerBI, Tableau.</t>
  </si>
  <si>
    <t>ey Sills: CDISC, BRIDG, HL7, RIM , IDMP Projects
Business Data Analyst in terms of Data Standards and Data Migration:
¬∑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 Woring with sponsors, standards core and governance teams to define staeholders, propose data standards and adjudicates feedbac from staeholders Previous experience in managing data and developing data standards.
¬∑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nowledge of data modeling / architecture principles and techniques.
¬∑ Data Management. Awareness of the ey aspects of managing data through its lifecycle, including understanding of data ownership, data quality and associated data governance principles.
¬∑ Communicating between the technical and the non-technical. Able to listen to the needs of technical and business staeholders and interpret between them. Regularly manages staeholders' expectations, providing proactive and reactive communication. Brings strong written and verbal communication and interpersonal sills.
¬∑ Analyze business scenarios that may potentially be solved by implementation of automated systems and/or modifications to business processes. Provide expertise in identification, evaluation, design, development, and deployment of systems and/or processes
Play a ey role ‚Äì as part of a project team or M&amp;E ‚Äì in delivery of solutions that are cost effective, sustainable, and meet business requirements
Accountable for documentation, which may include, but is not limited to:
¬∑ User Requirements
¬∑ Functional and/or technical specifications
¬∑ Process flow diagrams
¬∑ Training documentation and/or wor instructions
¬∑ Depending on the application and/or function, may configure system settings and/or options
¬∑ Provide consultation to customers regarding enhancement/improvement of current solutions and implementation of new solutions ‚Äì both systems and processes
¬∑ Facilitate and/or support customers in UAT planning and execution
¬∑ Participate in and advise roadmap discussions; ey member of vendor assessment teams
¬∑ Drive resolution of business or systems issues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worforce across all levels in the company.</t>
  </si>
  <si>
    <t>Role: Business Data Analyst
Location: San Francisco, CA
Contract Position/Full Time Position
Business Data Analyst in terms of Data Standards and Data Migration: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Woring with sponsors, standards core and governance teams to define staeholders, propose data standards and adjudicates feedbac from staeholder's previous experience in managing data and developing data standards.
Experience with CDISC, BRIDG, HL7 and other related pharma development data standards Data modeling. Understands the concepts and principles of data modeling and is able to produce relevant data models across multiple subject areas. Understands industry recognized data modeling patterns and standards and when to apply them. nowledge of data modeling / architecture principles and techniques.
Data Management. Awareness of the ey aspects of managing data through its lifecycle, including understanding of data ownership, data quality and associated data governance principles.
Communicating between the technical and the non-technical. Able to listen to the needs of technical and business staeholders and interpret between them. Regularly manages staeholders' expectations, providing proactive and reactive communication. Brings strong written and verbal communication and interpersonal sills.
Analyze business scenarios that may potentially be solved by implementation of automated systems and/or modifications to business processes. Provide expertise in identification, evaluation, design, development, and deployment of systems and/or processes.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worforce across all levels in the company.</t>
  </si>
  <si>
    <t>Senior Data Analyst
Powering Performance Maretplaces in Digital Media
QuinStreet is a pioneer in powering decentralized online maretplaces that match searchers and "research and compare" consumers with brands. We run these virtual- and private-label maretplaces in one of the nation's largest media networs.
Our industry leading segmentation and AI-driven matching technologies help consumers find better solutions and brands faster. They allow brands to target and reach in-maret customer prospects with pinpoint segment-by-segment accuracy, and to pay only for performance results.
Our campaign-results-driven matching decision engines and optimization algorithms are built from over 20 years and billions of dollars of online media experience.
We believe in:
The direct measurability of digital media.
Performance mareting. (We pioneered it.)
The advantages of technology.
We bring all of this together to deliver truly great results for consumers and brands in the world's biggest channel.
Job Category:
We are looing for an incredibly smart, dynamic and strategic Senior Data Analyst to develop data-driven insights that enable QuinStreet's Mareting and Media teams maximize profitability while improving customer relationships. This role will be concentrating on advancing the growth of a premium product which has already had significant success. You will use statistical methods to extract valuable insights from our data that further growth for the product and ROI for clients. This is a highly visible role within the company, which will come with direct interaction with our CTO and an opportunity to create a strong impact to the business.
Responsibilities:
Data diagnostics - extracting, scrubbing and patching very large sets of data together from a variety of internal and external sources
Reporting - summarizing data and automating reports around campaign performance, which will be utilized frequently in client interactions
Forecasting - generating estimates for new and existing clients relating to site traffic, conversion and pricing
Campaign Optimization - creating hypothesis tests and regression models to continuously calibrate campaign attributes to achieve maximum client spend and ROI
Effectively communicating your insights and findings to other members of our Mareting and Media teams, as well as clients
Requirements:
Bachelor's degree in quantitative major lie Statistics, Mathematics, Actuarial Sciences, Computer Science or related
3-4 years of experience in an analytical role, applying statistical methods
Good understanding of statistical methods
Experience with techniques and tools: hands-on experience with quantitative analysis tools lie R or Python, proficient in SQL, experience with spreadsheet modeling
Good communication sills: experience presenting and communicating effectively findings to colleagues and/or clients
Outstanding problem-solving sills: you're not just repeating a playboo, you're looing at every problem with fresh eyes, and digging deep for insights and solutions
QuinStreet is an equal opportunity employer. We do not discriminate on the basis of race, color, religion, national origin, pregnancy status, sex, age, marital status, disability, sexual orientation, gender identity or any other characteristics protected by law.</t>
  </si>
  <si>
    <t>We are looing for Business Intelligence Analyst for San Ramon, CA and San Jose, CA locations.
Should have exp on Requirement Gathering in BI project
Must have experience in Business Objects
Should have experience in Oracle, Sql and Customer interaction.
Preference will be given to local candidates.
Total 6+ years experience.
BS in Computer Science, information systems or Computer Engineering requid. MS is preferred.
Thans
Amanpreet Sharma
Ph: (925) 973-0000 x 203(Off)
Fax: (408) 273-6002 | Email: aman@allianceit.com
Apply</t>
  </si>
  <si>
    <t>Since 2005, BOLD has established itself as a job seeer's ally. Unlie our competitors that specialize in posting jobs for employers, BOLD's focus steadfastly remains on the job seeer. Our top-rated tools offer job seeers of every wal of life the help they need to get the jobs they want.A profitable, mature startup, BOLD wals with the job seeer through every phase of the job search process. Our award-winning resume and cover letter builders have helped millions of job seeers in more than 180 countries create the application materials they need to succeed.BOLD's brands have a presence across the globe and BOLD is continuing to build its international offerings and serve millions of job seeers.Department SummaryThis role is on our Analytics team. This team partners with Product, Mareting, and Finance to produce world-class analysis and provide recommendations that improve our products and increase customer engagement.Position SummaryBOLD is looing for an enthusiastic SENIOR PRODUCT DATA ANALYST to join our team. You will provide critical insights to business partners and strategic support to the executive team. You will also have your fingers on the pulse of the business and develop metrics and reporting to eep the organization informed. Through your high-quality analysis and attention to detail, you will be the go-to person for product performance and insights. The ideal candidate is highly motivated and will use their technical sills and business acumen to quicly mae an impact!Position Responsibilities* Conduct in-depth analysis to uncover opportunities for improving our products.* Wor closely with business partners to extract meaningful insights using a variety of data sources: relational databases, front-end analytics tools, clicstream data, etc.* Present insights and recommendations to executive leadership using high quality visualizations and concise messaging.* Design and analyze A/B tests to drive PI improvements.* Build machine learning models to predict customer behavior and better understand the drivers of customer engagement and retention.* Develop dashboards to inform business decisions with an emphasis on automation and scalability.* Collaborate with Engineering to advance data infrastructure and governance.Required Qualifications* 5+ years' experience performing quantitative analysis, preferably for an internet or technology company.* Bachelors or Master's degree in Math, Engineering, Statistics or other quantitative field, with a trac record of academic excellence.* Self-starter with a desire to learn and the ability to rapidly understand the business and its drivers.* Ability to write complex SQL queries to drive critical business decisions.* Robust understanding of Statistics with ability to explain statistical concepts to non-technical audiences.* Proficiency with Python/R* Experience with building machine learning/predictive models.* Ability to handle multiple projects and meet deadlines in a fast-paced environmentDesired Qualifications* Proficiency with BI tools such as Tableau, Looer, or equivalent* Experience with Google Analytics, MixPanel or other front-end analytical platforms a plus.* Experience with NLP (Natural Language Processing) is a plus.ABOUT BOLDBOLD is a fast-paced, innovative company full of smart, committed people who are passionate about our products and love helping people find the career of their dreams. We balance wor and fun while continuing to build a successful, fast-growing company that is changing the way people get jobs.Our vision is to revolutionize the online career world by creating transformational products that help people find the careers they love and reach their full potential.BOLD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category.Qualified applicants with arrest and conviction records will be considered for the position in accordance with San Francisco's Fair Chance Ordinance.</t>
  </si>
  <si>
    <t>As a Senior Business Data Analyst on our Growth Strategy Team, you will play a pivotal role in identifying trends, developing opportunities and executing initiatives to drive incremental growth. You will tae an end-to-end view of business operations and finance, requiring strong data analytics, business intelligence, project management and financial planning capabilities. You will partner with cross-functional teams in the design, planning, implementation, and data analysis of business enhancement for e-commerce, retail and B2B sales channels.This position reports to the Director, Growth Strategy and provides opportunities to wor on challenging projects in close collaboration with virtually every team in the company.RESPONSIBILITIES:* Data Analysis: Uncovering new opportunities to optimize and grow the business through data driven insights. Exploring causes or trends to identify problems and developing action plans to address those opportunities. Inform and influence business decisions at client senior management levels through detailed product and sales analysis.* Project Management: Developing and owning project plans and staeholder engagements for various channel initiatives. Tracing project performance, proactively addressing potential riss and communicating updates to all staeholders in a timely manner.* Financial Planning: Ensuring annual growth targets are traced and achieved through, strategic and near-term tactical planning and execution. Using sales data to create tactical action plans and long term business plans. Driving aspects of business segment planning, including internal alignment from the top down, and external alignment with ey client leaders.* Reporting: Intensely tracing sales results on a weely, monthly, quarterly and annual basis. Improving efficiency through the use of automation tools to mae information available on an ongoing and real-time basis. Providing summary level trends on a regular basis and detailed trend analysis when necessary.* Field Mareting and Communication: Creating and managing annual mareting plans inclusive of training schedule, incentive contests, POP mareting materials, product fairs, e-learning, etc in partnership with the Channel Mareting and Field teams. Managing activities within budget, proactively communicating with all staeholders and evaluating ROI of all initiatives.EY QUALIFICATIONS:* 2-4 years of wor experience as a business analyst, data analyst, or similar position* Bachelor's Degree in Business, Economics, Mathematics, Statistics, or a related field* Prior experience woring with SQL, reporting tools (Tableau) and large data volumes* Ability to draw conclusions from raw data then summarize results quicly and efficiently* Ability to meet deadlines in a fast-paced environment* Proactive, organized and detail oriented* Analytical with strong writing and presentation sillsSOME OF THE BENEFITS OF WORING @ SQUARETRADE ARE:* Not feeling stuc! This team has exposure to many different parts of the business, maing transitioning easy...we wor on developing careers based on what people enjoy!* Competitive salaries, benefits (medical, dental, vision), FlexPTO, 401 matching* Respect for your wor-life balance* Free breafast, weely lunches and unlimited snacs and drins* A paid volunteer day to give bac to the community* Discounted Gym memberships[1]* Company activities (from happy hours, winery trips, and picnics in the par to running a 5)Who We Are:SquareTrade is the fastest growing company of its ind. We're revolutionizing a 30b industry with service innovation and attention to customer satisfaction. We partner with some of the largest, most sophisticated retailers and carriers in the world (Walmart, Target, Amazon, Costco, and T-Mobile to name a few), consistently win industry awards, have received tens of thousands of 5-star reviews and we're just getting started. A member of the Allstate family, SquareTrade has headquarters in San Francisco and London.The Team: http://www.squaretrade.com/leadershipSquareTrade is an Equal Opportunity Employer and complies with the San Francisco FCO</t>
  </si>
  <si>
    <t>Since 2005, BOLD has established itself as a job seeer's ally. Unlie our competitors that specialize in posting jobs for employers, BOLD's focus steadfastly remains on the job seeer. Our top-rated tools offer job seeers of every wal of life the help they need to get the jobs they want.
A profitable, mature startup, BOLD wals with the job seeer through every phase of the job search process. Our award-winning resume and cover letter builders have helped millions of job seeers in more than 180 countries create the application materials they need to succeed.
BOLD's brands have a presence across the globe and BOLD is continuing to build its international offerings and serve millions of job seeers.
Department Summary
This role is on our Analytics team. This team partners with Product, Mareting, and Finance to produce world-class analysis and provide recommendations that improve our products and increase customer engagement.
Position Summary
BOLD is looing for an enthusiastic SENIOR PRODUCT DATA ANALYST to join our team. You will provide critical insights to business partners and strategic support to the executive team. You will also have your fingers on the pulse of the business and develop metrics and reporting to eep the organization informed. Through your high-quality analysis and attention to detail, you will be the go-to person for product performance and insights. The ideal candidate is highly motivated and will use their technical sills and business acumen to quicly mae an impact!
Position Responsibilities
Conduct in-depth analysis to uncover opportunities for improving our products.
Wor closely with business partners to extract meaningful insights using a variety of data sources: relational databases, front-end analytics tools, clicstream data, etc.
Present insights and recommendations to executive leadership using high quality visualizations and concise messaging.
Design and analyze A/B tests to drive PI improvements.
Build machine learning models to predict customer behavior and better understand the drivers of customer engagement and retention.
Develop dashboards to inform business decisions with an emphasis on automation and scalability.
Collaborate with Engineering to advance data infrastructure and governance.
Required Qualifications
5+ years' experience performing quantitative analysis, preferably for an internet or technology company.
Bachelors or Master's degree in Math, Engineering, Statistics or other quantitative field, with a trac record of academic excellence.
Self-starter with a desire to learn and the ability to rapidly understand the business and its drivers.
Ability to write complex SQL queries to drive critical business decisions.
Robust understanding of Statistics with ability to explain statistical concepts to non-technical audiences.
Proficiency with Python/R
Experience with building machine learning/predictive models.
Ability to handle multiple projects and meet deadlines in a fast-paced environment
Desired Qualifications
Proficiency with BI tools such as Tableau, Looer, or equivalent
Experience with Google Analytics, MixPanel or other front-end analytical platforms a plus.
Experience with NLP (Natural Language Processing) is a plus.
ABOUT BOLD
BOLD is a fast-paced, innovative company full of smart, committed people who are passionate about our products and love helping people find the career of their dreams. We balance wor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</si>
  <si>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OQfr6G4OTb</t>
  </si>
  <si>
    <t>Client -Cognizant Location - San Francisco , CA Mode - Contract bull 5+ years of experience in IT and baning field with 3+ experience in SQL ServerOracle or other database query language bull Understand and update business reporting and processes which will reduce duplication of data, reduce data entry into multiple systems and facilitate quicer data driven business decisions and document the details for technology team to understand bull Wor with end users, business analysts and developers to streamline data flowing in to the applications. bull Export and manipulate data from business systems to be used in reports and analysis bull Setup graphs and presentations to visually represent information using Excel andor Tableau bull Experience with creating, documenting, and maintaining processes bull Develop presentations and produce clear data visualizations for multiple levels of staff, management, and variety of staeholders bull Implement methods to improve data reliability and quality bull Creative in solving problems, especially thining outside-the-box to come up with solutions bull An ideal resource loves woring with data bull Strong analytical sills with high attention to detail and accuracy bull Excellent verbal, written, and interpersonal communication sills Nice to Have bull FinanceBaning bacground bull Experience or have good understanding of Data Governance domain</t>
  </si>
  <si>
    <t>Job Description
Our clients Global Sales Analytics team is seeing a smart, dynamic, and strategic Senior Data Analyst to build and deploy dashboards and reporting to mae data
-driven decisions that enable our Field Organizations to maximize profitability. You should expect to support their BI infrastructure, manage consistent data flows among different data sources, and loo into Data Quality issues and address them on a day to day basis. Our ideal candidate must have a bacground in both data management (Snowflae) and Analytics (Tableau) with some understanding of Go
-To
-Maret operations.
:
*Leverage business intelligence tools including Tableau, Excel spreadsheets and SQL to create models and dashboards that can be leveraged with cross
-functional teams to answer ey business questions.
*Wor with our Data Technology team to extract, transform, and load data from a wide variety of data sources.
*Understand Data Models and metadata to support ad
-hoc and pre
-built reporting.
*Own the maintenance of ongoing metrics, reports, analyses and dashboards etc. to drive ey business decisions.
*Recognize and adopt best practices in reporting and analysis: data integrity, test design, analysis, validation, and documentation.
*Analyze and solve problems at their root, stepping bac to understand the broader context.
*Use data mining, model building, and other analytical techniques.
*Strong understanding of modern machine learning techniques and their mathematical concepts and real world application
*3+ years of professional experience in data science or engineering around build and shipping machine learning or statistical models.
*Self
-starter with a passion and curiosity for solving unstructured mathematical problems and ability to manipulate large data sets
*Expert SQL sills
*Strong visualization sills and experience with BI tools (ex: Tableau, Looer, Domo)
*Outstanding quantitative bacground: BS in Computer Science, Statistics, Math, Physics or other technical field preferred.</t>
  </si>
  <si>
    <t>Job Description
Duration: 6 months to start/will be extended beyond
Wor location: San Francisco-when the shelter-in-place restriction has been lifted
***Local candidates only
Seeing a Sr Data Analyst to play a critical role building and supporting data infrastructure, analysis and supporting systems. You will be responsible for the architecture, design and maintaining data models. Collaborate with other Information System teams to provide enterprise-wide data.
Duties &amp; responsibilities:
- Design and maintain data structures including relational and dimensional data framewors to support production/regulatory reporting and analytics; and establishing best practices.
- Design, build, support data models for reporting, adhoc analysis, and advanced analytics.
- Become a subject matter expert on operations data and help educate fellow team members
- Ensure data governance and lineage is maintained for new structures.
- Design historical and integrated data logic.
- Consult in problem solving and performance tuning of data model/structures.
- Establish a partnership enterprise data management teams.
- Collaborate with peers, providing efficient data model/structures, information to enable reporting, metrics and presentations.
- Provide extracts and data analysis
Qualifications:
- Collaborate across people, processes, and technology/tools within a highly intensive and complex data environment.
- Be self-directed to complete multiple tass and meet aggressive timelines.
- Communicate effectively; in both written and verbal formats.
- Be comfortable presenting and tailoring communication approaches based on the audience.
- Be a great influence and consensus builder with a positive attitude, who motivates self and others.
Requirements:
- 3 yrs+ SQL Server T-SQL script writing exp
- 3 yrs+ VB Script/VB/VBA or Python development
- 3 yrs+ process and data flow diagrams
- 3 yrs+ MS Access 2010 or later
- 3 yrs+ of reporting, analytics, or modeling exp
- 3 yrs+ of application/data architecture and solution design exp
-Must have financial services and/or baning exp
Preferred exp:
- Strong analytical sills with high attention to detail and accuracy
- Extensive nowledge and understanding of research and analysis
- Excellent verbal, written, and interpersonal communication sills
- nowledge and understanding of data governance challenges and approaches, metadata, data quality, and data stewardship
- Ability to wor effectively in a team environment and across all organizational levels, where flexibility, collaboration, and adaptability are important
- Ability to exercise independent judgment and creative problem solving techniques
- Ability to influence across all organizational levels and particularly senior management</t>
  </si>
  <si>
    <t>Job Title: Senior Business Systems Analyst
Location: San Francisco, CA
Type: Long-Term Contract
Overview
The Senior Business Systems Analyst acts as a liaison between business systems users and technical teams and is involved in planning, conducting, and directing the analysis of complex business systems problems.
The Senior Business Systems Analyst supports multiple business units in building and improving the data infrastructure around loan and deposits transaction data.
The Senior Business Systems Analyst builds use cases and writes business requirements and technical specifications to ensure that business units receive the correct data sets for internal and external analytics reporting.
Responsibilities
Develop detailed data mapping documents encompassing business systems transformation and data quality rules that address data definition normalization across deposits and loan transaction databases.
Document business and functional requirements for short-term and long-term management reporting, regulatory reporting, dashboards, and analytical needs of business units.
Perform data analysis and design activities at the operational and organizational level to build a central repository (single source of truth) for transactional data.
Develop reporting prototypes with the goal of industrialization in a controlled environment.
Engage and direct business partners and subject matter experts to identify priorities, scope, and requirements for complex business systems problems.
Engage with technical development team members to acquire requirements and determine appropriate design approach.
Support the build out and expansion of existing deposit and loan data marts to address evolving business needs.
Plan and execute QA and UAT testing utilizing test cases
Act as the Business and Data Analyst who liaisons between business units and project teams.
Document reference data and meta data for each release of transactions data store.
Experience
10+ years of business and data analysis experience in the implementation of data-related solutions.
5+ years of financial services industry experience in the domain of deposits and loans is required.
Excellent SQL sills to analyze, profile data, and build report prototypes before handing over to ETL team.
Ability to communicate complex ideas as easy to understand concepts.
Ability to present effectively to both business and technical audiences at all levels of organization.
Must possess excellent written and oral communications sills
Ability to clearly define projects, objectives, goals, schedules, and assignments.
Ability to wor on ad hoc requests lie point analytics or reports to support existing data engineering team.
Previous experience woring with onsite and offshore vendor partners in the execution of data projects is preferred.
Experience with UAT test cases and scripts to test the roll out of different phases of the data mart is preferred.</t>
  </si>
  <si>
    <t xml:space="preserve">47-74 </t>
  </si>
  <si>
    <t>We have an update on the job description.
Please see:
Location Preferences/Possible Travel: 100% onsite with some remote flexibility. . Only considering candidates to wor onsite in Oaland. If candidate is open to relocating themselves, please feel free to submit. Paring is not free and P does NOT reimburse. Must tae public transport or pay (near Bart).
Remote: no, 100% onsite. However due to Covid19, this position will wor remotely until the Covid19 restrictions are lifted.
Position may extend/convert to FTE based on budget needs and budget. ONLY submit candidates who are eligible to convert to FTE.
Position Title: Data/BI Engineer
Top 3-5 Daily Responsibilities:
‚Ä¢ Gather and translate business data and reporting requirements into technical design and build reporting database across multiple data sources to meet business reporting needs.
‚Ä¢ Wor with business partners to gather and understand requirements, analyze data, design data model, develop detailed source-to-target mapping from multiple sources, develop ETL/ELT, test and validate, trouble-shoot and develop fixes, etc.
‚Ä¢ Write complex SQL code across multiple data sources to produce the data and reporting that meet business needs.
‚Ä¢ Analyze data quality across multiple databases, proactively identify and resolve issues
‚Ä¢ Wor with BI dashboard developer to produce accurate, easy to read, useful information
Top 3-5 Required Sills:
‚Ä¢ 3+ years of experience woring with business partners to translate data and reporting needs to database design and reporting tables.
‚Ä¢ 3+ years of experience designing and implementing dimensional and 3NF data marts in SQL Server, Snowflae, (Nice to have: Snowflae, Azure or other data platforms.)
‚Ä¢ 3+ years of experience with designing and developing scalable and reliable ETL/ ELT process across multiple complex data sources using advanced SQL, Stored Procedures and SSIS.
‚Ä¢ Experience woring with business partners to produce reporting that meet their needs
Desired Sills: (not required)
‚Ä¢ Cloud data platform experience (Snowflae, Azure or others)
‚Ä¢ Multi-channel Mareting data experience
‚Ä¢ BI dashboard development experience (Tableau, Power BI, etc.)
Soft Sills:
Proactive, tae initiatives, open to learn but also open to share nowledge
Communicate effectively with technical and non-technical partners
Collaborative team player</t>
  </si>
  <si>
    <t>At Franlin Templeton, we are dedicated to delivering strong results and exceptional service to clients, team members and business partners. Over 9,000 employees woring in 60 offices around the world are dedicated to servicing investment solutions for our clients in more than 150 countries. For over 65 years, our success has been a direct result of the talent, sills and persistence of our people, and we are looing for qualified candidates to join our team.
We‚Äôre currently looing for a Senior Financial Systems Analyst / Business Intelligence Data Modeler to join our Financial Business Process and Systems (FinBPS) team.
FinBPS team members are experts in Business Process Analysis, Financial Systems Solutions, and Project Management. We evaluate and implement solutions for Systems, Processes, Controls and leverage best practices and innovation. Our clients include Shareholders and Company Leaders, and our Business Process Partners include Franlin Templeton Technology (IT department), Finance, and HR. Our mission is to provide optimal solutions that instill trust and confidence in the financial results for Franlin Templeton Investments.
What are the ongoing responsibilities of a Senior Financial Systems Analyst?
System administration
Perform and review tass such as data loading, updating allocation rules and reports.
Provide support for internal customers in case of application, processes and data questions.
Coordinate with IT team for resolution of application and infrastructure issues.
Trac and resolve users support issues with systems, applications and requests.
System enhancements and implementations
Develop changes/enhancements for system processes and models.
Trac and resolve enhancement and implementation issues with users and project team.
Communicate with users, Systems Administration, IT Team, contractors, vendors and providers for upgrades, enhancements, fixes and troubleshooting.
Perform other duties as requested by project managers and managers
Maintain good woring relationships with project team members, internal customers (e.g. Corporate Finance), and external service vendors.
Provide end-user systems training as needed.
Participate in internal customer meetings to better understand users‚Äô requirements and challenges.
Provide support to other Finance groups to help understand processes and analyze data.
What ideal qualifications, sills &amp; experience would help someone to be successful?
Bachelors or Advanced Degree in Finance, Accounting or Management Information Systems.
Experience in accounting, financial analysis or information technology is a plus.
Willing to learn new financial systems.
Hands-on experience with any ERP system, such as SAP, Oracle, or PeopleSoft.
Experience with Business Intelligence Tools such as Cognos Business Intelligence, Business Objects or Oracle Business Intelligence (OBIEE) is preferred.
Good sills in the area of Microsoft Office Pacage (Excel, Word).
Basic database and SQL nowledge will be considered as an advantage.
Previous experience woring in the Financial Services Industry is a plus.
Very good communication sills and a good command of the English language.
Ability to wor independently and tae initiative to improve business processes/information flow in the organization.
What maes Franlin Templeton unique?
In addition to the dynamic and professional environment at Franlin Templeton, we strive to ensure that our employees have access to a competitive and valuable set of Total Rewards‚Äîthe mix of both monetary and non-monetary rewards provided to you in recognition for your time, talents, efforts, and results.
Highlights of our benefits include:
Three wees paid time off the first year
Medical, dental and vision insurance
401() Retirement Plan with 75" company match on your pre-tax and/or Roth contributions, up to the IRS limits
Employee Stoc Investment Program
Tuition Assistance Program
Purchase of company funds with no sales charge
Onsite fitness center and recreation center*
Onsite cafeteria*
*Only applicable at certain locations
We believe that being a good corporate citizen is good business. To us, corporate citizenship means being accountable, serving our clients, being an employer of choice, managing our environmental impact, and supporting our communities. An emphasis on corporate citizenship is embedded in our culture and values, and is an important element of how we achieve success.
We are also committed to your learning and development with resources focused around Experience, Exposure, and Education, to help you achieve your professional development goals. Tae some time to, meet some of our people, and see what it means to say, ‚ÄúI AM Franlin Templeton‚Äù.
Franlin Templeton is an Equal Opportunity Employer. We are committed to equal employment opportunity for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We invite you to visit us at http://www.franlintempletoncareers.com/ to learn more about our company and our career opportunities.
#LI-US
#ASSOCIATE</t>
  </si>
  <si>
    <t>Franlin Templeton Investments
3.8</t>
  </si>
  <si>
    <t>Position Overview:
Job Summary:
The Enrollment and Student Services Data and Systems
Operations Analyst facilitates the use of student information systems for
interpreting institutional and industry trends, understanding long-range impacts
and evolving business processes in a timely manner to get results and outcomes.The Analyst defines pathways and systems for
how and where students interact at the University based on business
intelligence.As a dedicated resource to
the Division of Enrollment and Student Services, the person plays a ey role in
strategic planning and vision relative to data &amp; systems analytics to
improve operations, particularly related to student success and the mission of
the Division.
Duties and Responsibilities:
Application Support
Train and collaborate with end users to assure they have the appropriate
tools and sills to perform operational tass.Analyze system configurations to affirm compliance with institutional policies
and procedures and industry best practices.
Data Management and Report
Writing Develop and maintain routine and special reports from student
information systems for university-wide distribution.Utilize business intelligence tools to
develop executive dashboards based on ey performance indicators.Develop and implement systems that assure
accuracy and integrity of system data.Develop monitoring and remediation techniques to ensure data integrity.
Data Analysis - Verify
and interpret data to help identify findings and mae recommendations.Analyze data and generate reports regarding
ongoing issues and trends that are used by the Division and other University
staeholders to mae decisions on performance improvement and new initiatives.
Interface
administration - Wor with ey staeholders and technology staff throughout
the University, but particularly in IT Enterprise Systems and Institutional
Research, on implementing integration between the Universitys enterprise
systems and external data sources.Maintain integration routines and troubleshoot issues.
Process Management
and Design Wor with ey staeholders and technology staff on
implementing new technologies and processes for systems that improve Division
operations and contribute to student success.Analyze and recommend process within the Division and in collaboration
with others throughout the University aimed at learning and improvement as the
University evolves and grows.
External and Internal
Environmental Analysis- regularly scans the external environment for data
analytic and technology trends in the fields of higher education, especially
health sciences education, and health care practice that effect the education
of health care professionals.Analyzes
and applies the information that is gained to the context of the
University.Maes recommendations and
collaborates with others in the University to develop responses to the results
of that analysis and application.
Supervisory
Responsibilities:
With the Executive Assistant, Enrollment and Student
Services, Supervises the E&amp;SS Operations Assistants.With the Dean of Admission and the Director
of Financial Aid, supervises the wor of those Departments systems analysts.
Qualifications:
Sills and Abilities
Demonstrated nowledge in relational database concepts
Ability to develop and analyze complex structured query language (SQL) programming
Experience woring with enterprise information systems in a multi-departmental setting
Ability to apply complex problem-solving techniques
nowledge of the systems development life cycle, structured analysis and design techniques, user requirement definition, interviewing and data collection techniques
Excellent communications sills woring with people with varying levels of fluency with information technology and data analytics in order to achieve the desired outcomes
Education and Experience
Bachelors degree is required and a masters degree in an area related to the position requirements is preferred. Minimum 5 years IT experience required with at least 2 years in higher education, particularly using student information systems and data analytics.
The University has an institution-wide commitment to diversity, equity and inclusion. We strive to build a welcoming and supportive campus environment, and acnowledge that diversity is an educational imperative to achieve excellence.
Organization: Samuel Merritt University
Employee Status: Regular
Employee Referral Bonus: No
Benefits: Yes
Position Status: Exempt
Union: No
Job Shift: Day
Shift Hours: 8 Hour Shift
Days of the Wee Scheduled: Monday-Friday
Weeend Requirements: None
Schedule: Full Time
Hrs Per 2w Pay Period: 80</t>
  </si>
  <si>
    <t>aiser Permanente, UC Davis Health, Dignity Health</t>
  </si>
  <si>
    <t>Chime is the largest and fastest-growing player in the challenger-baning space, providing mobile and online baning technology in the U.S. on behalf of partner bans and facilitating over 10M accounts with no physical branches. We're a technology company relentlessly focused on helping our members achieve financial peace of mind. That's why we offer access to an award-winning ban account that doesn't charge a ton of traditional ban fees, can give members early access to their paychecs, and enables members to grow their savings automatically. And we're just getting started. We are proud of our mission, devoted to our members, and passionate about applying technology to the challenge of maing financial health a reality for everyone.
We have one of the most experienced management teams in Fintech and have raised over 800M in funding from DST, General Atlantic, Iconiq, Coatue, Dragoneer, Menlo, Access, Forerunner, and others. If you're looing to join a fast-growing company with a beloved, daily-use product and an authentic mission that puts people first, we want to meet you.
About the Role
As a Lead Data Analyst you will be responsible for the success of a consumer product such as SpotMe, woring cross-functionally with product, engineering, mareting, research, and design. You'll use data to develop insights, run experiments, and guide decision maing with the goal of building products and features to delight and engage our members.
Responsibilities
Define ey metrics used to measure the success of our products
Build a deeper understanding of user behaviors and identify the corresponding business opportunities for Chime
Partner with product, engineering, mareting, research, and design to translate your data insights into features
Lead experimentation by providing guidance on the experiments that should be run, how they should be run, and evaluating the impact on our ey metrics
Foster a data-driven, test-and-learn culture with your passion for telling stories with data
Requirements
A quantitative degree in a field lie Statistics, Economics, Mathematics, Operations Research or Engineering. Advanced degrees preferred.
5+ years in analytics, leveling will be determined based on experience. B2C product analytics and FinTech experience preferred.
Strong SQL sills - familiarity with window functions would be a good sign.
Exposure to a scripting language lie Python or R.
Experience building metric framewors to understand user behaviors.
Experience with experimentation and statistical analysis used to guide decision maing.
Excellent communication sills, a record of woring cross-functionally to achieve results.
What we offer
Competitive salary based on experience, medical and dental benefits, as well as a 401 match
Free snacs and drins, plus weely catered lunches.
Flexible vacation policy.
Monthly happy hours and company events.
A challenging and fulfilling opportunity to join one of the most experienced teams in FinTech and help create a completely new ind of baning service.
We now great wor isn't done alone. We're building a team of individuals to Chime in with their different strengths to benefit our employees and members. We strongly believe that different bacgrounds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now. To learn more about how Chime collects and uses your personal information during the application process, please see the Chime Applicant Privacy Notice.</t>
  </si>
  <si>
    <t>About Us
At the Parer Institute for Cancer Immunotherapy, we imagine a world where cancer is curable. We are maing this a reality by transforming the way research is done. We bring together the top minds in cancer immunotherapy. We fund the boldest ideas that will lead to breathrough discoveries. And we give our researchers the most innovative tools and resources to fuel their wor. A not-for-profit organization, our goal is to accelerate the development of breathrough immune therapies to turn cancer into a curable disease.
At the Parer Institute, you'll be welcomed into a mission-driven family of smart, motivated colleagues. You'll wor on projects that mae an impact for cancer patients and have a front row seat to innovations in cancer research.
Help create a world that is cancer-free. Join us. www.parerici.org
Overview of the Role
The Bioinformatics Analyst will wor alongside scientists on the informatics team to mae contributions to crucial ongoing projects. Such projects include analyzing large multi-omic data sets and contributing to the construction of a biological reference database. The bioinformatics analyst will be responsible for processing raw forms of biological data through cloud based pipelines to generate meaningful features from molecular data sets. They will further be responsible for structuring these features and importing them into our central data store. Finally, the bioinformatics analyst will wor with informatics team scientists to analyze these data by maing plots and comparing molecular features to clinical variables.
This role will be full time remote to start with the option to wor at the PICI main office in San Francisco in the future. This is a temporary role for 9 months, with potential to extend.
Essential Job Functions
The precise job functions of the bioinformatics analyst include:
Analyzing and organizing large multi-omic data sets
Using internal software to import published data sets into our central data store
Running bioinformatic pipelines to clean and process biological data, including but not limited to, whole exome sequencing, RNA-sequencing, flow cytometry, CyTOF, IHC imaging, single cell RNA-seq, and others.
Generating plots and figures to summarize data results and insights that can affect the future of immune-oncology research
nowledge, Sills, Experience
Undergraduate degree in computer science, bioinformatics, physics, applied mathematics, molecular biology, immunology or similar required; Masters a plus.
Have experience programming in R
Have experience woring with the unix command line (Linux or Mac) and shell scripting (bash)
Have experience woring at least one form of biological data: sequencing, cytometry or imaging.
Have experience manipulating, exploring, and cleaning tabular data (ie csv, data.frame)
Experience woring with data modeling and database systems a strong plus.
Have experience reading and understanding scientific papers, ideally in cancer immunotherapy, clinical trials, and/or immunology
Have a passion for collaborative, interdisciplinary scientific research that generates real impact
Be highly motivated and able to wor independently
]]&gt;</t>
  </si>
  <si>
    <t>Job Title BI Data Analyst Location South San Francisco, California The Position We are seeing a talented and experienced data analyst to contribute to and help with the development of informatics systems in Development Sciences Informatics (DevSci Informatics). In this position the candidate will wor on complex data visualizations as a member of the Informatics Systems team. Development Sciences is a translational science organization that plays a critical role in Genentech Research and Early Development development of products at Roche. DevSci Informatics is accountable for leading the strategy and execution around data lifecycle management, data standards, analytics infrastructure, ongoing data operations and informatics systems. Requirements TIBCO Spotfire visualization and analytics expertise Intermediate R programming sills Simple SQL programming sills database nowledge General understanding of RD processes and the scientific data lifecycle . Outstanding communication, collaboration, and analytical sills Excellent team wor Education Bachelor's or higher degree in a life sciences or computing field with three to four years of experience in BiotechPharmaceutical RD</t>
  </si>
  <si>
    <t>Position: Data Analyst - Life Sciences
Location: Foster City, CA
Type: Contract
Description :
Data Analysis, identifying the patterns and business rules can be applied to the corporate repositories.
Support of the SMEs and data owners in the data entry review process including but not limited by bul data loads, training sessions.
Investigating and addressing data issues/ ticets and ensuring the data quality to reduce future data ticets
Maintain the data dictionary, ensure the inheritance of the corporate standard naming conventions and rules
Creating and implementing the data government processes to ensure the data quality and SLAs.
Requirements:
Should have 2+ years of woring experience on...
SQL Server and Oracle database
SQL, T-SQL &amp; PL/SQL,
SSMS /r SQLDeveloper nowledge
nowledge of ey Database concepts, relational data models, non-structured data models, dimensional data models
Excellent Communication sills
Basic ETL (import and export data between databases, spreadsheets and other sources)
Lifesciences/Lab bacground preferable</t>
  </si>
  <si>
    <t>Please contact Meera Maam at 925 627 4935 or email mmaam@ascentsg.com for any questions
Title: Sr. Healthcare Analyst
Location: Alameda, CA
Duration: Fulltime
The Senior Healthcare Analyst is responsible for supporting the analytic needs of the Alliance. This position requires an in-depth understanding of healthcare data (e.g. member, claims, clinical and provider data) and operations coupled with an extensive nowledge of large data set development, quantitative data analysis methodology and analytical tools for reporting. The Senior Healthcare Analyst, reporting to the Director, Healthcare Analytics, routinely supports business decisions and operational processes and frequently interacts with other ey management staff.
Principal responsibilities include:
-Develop complex end-to-end reporting processes to support a variety of functions.
-Lead special projects, lending data expertise and actionable insights. Examples include operational, data warehouse, and third party projects.
-Identify and support areas of analytical focus for the organization's service delivery/performance and evaluation of potential areas of opportunity and ris.
-Identify and communicate operational impact of analytical findings/decision support.
-Create data sets, extract and synthesize data; conduct and interpret quantitative and qualitative analyses.
-Develop exception reporting and conduct drill-down analysis to proactively identify specific variances in medical costs and utilization.
-Generate a quality wor product, presentable for content and audience, in a timely manner while maintaining strong attention to detail.
ESSENTIAL FUNCTIONS OF THE JOB
-Data analysis
-Report and presentation development.
-Consult with managers, IT, and employee users.
-Perform quality process review.
-Develop and oversee maintenance of reporting templates
-Comply with the organization's Code of Conduct, all regulatory and contractual requirements, organizational policies, procedures, and internal controls.
MINIMUM YEARS OF ADDITIONAL RELATED EXPERIENCE:
-Minimum three years of experience in a managed care, hospital, or similar setting.
-Minimum three years of experience in data systems.
SPECIAL QUALIFICATIONS (SILLS, ABILITIES, LICENSE):
-In-depth nowledge of healthcare principles and data.
-SQL, Access, Excel and reporting software nowledge required.
-Experience in woring with relational databases, large data sets and multiple data sources required.
-Experience with Business Objects, PowerPoint, and healthcare transactional systems preferred.
Please contact Meera Maam at 925 627 4935 or email mmaam@ascentsg.com for any questions
Company Description:
About Ascent:
Ascent is a leading national technology consulting and professional services firm that focuses on tactical and strategic consulting. Ascents fundamental business is providing staffing services to Large Enterprise clients in our core maret verticals: Financial Services, Healthcare, and Life Sciences. We focus the majority of our efforts in Staff Augmentation support of Large Enterprise Clients who utilize a Vendor Management System. Ascent wors as both a reliable supplier in support of programs, as well as a Strategic Advisor in support of enterprise efforts to establish best in class preferred vendor programs. Ascent was raned in the 2007 and 2008 Inc. 500 and recognized specifically for its innovative wor in staff augmentation support of Large Enterprise preferred vendor accounts.
If you are ready to propel your career to new heights read on. We are looing for talented and dedicated colleagues to join our phenomenal team. At Ascent, we have created an environment where culture, commitment and opportunity converge to yield a truly unique place to wor. We now that every employee has something important to say and that every employee is integral to our success. Where else can you wal over to a founder and tal about your ideas to help build our business and have that idea implemented in 48 hours? More importantly, we do everything we can to mae sure our employees not only have great jobs, but great lives.</t>
  </si>
  <si>
    <t>Overview
IMPAQ International, a growing and dynamic social science research firm, provides high-quality research and impact evaluation services, policy analysis, survey research, technology solutions, organizational development, technical assistance and consulting services to U.S. and international government agencies, foundations, and the private sector. IMPAQ's mission is to bring together exceptional people to develop innovative and rigorous approaches to evaluate the real-world impact of social policies and programs. IMPAQ has a diverse and collegial wor environment and is an Equal Opportunity/Affirmative Action Employer (M/F/Disability/Veterans).
Our IMPAQ Health division houses a voluminous and diverse portfolio of health and health economics projects for the Federal Government and other clients. The Senior Data Analyst - Health Care Innovation will participate in research activities such as conducting literature reviews, designing the methodology for the operations and evaluation of alternative payment and delivery models, and conducting big-data analysis of Medicare, Medicaid, and private payer health care claims. Individuals selected for this position will be mentored by our senior health economists.
Applicants must be currently authorized to wor in the U.S. on a full-time basis. Employment-based visa sponsorship (including H-1B sponsorship) is not available for this position.
Responsibilities
Design and conduct research projects, including:
Processing and analyzing large health care related datasets.
Developing methodological designs.
Performing a variety of advanced quantitative analyses.
Writing technical reports and proposals.
Maing presentations to government clients.
Qualifications
Education, nowledge and Experience
MA with 4+ years of experience
Subject matter expertise in health care topics.
Understanding of the complexities associated with the analysis of large health care datasets such as Medicare/Medicaid claims data
Proficiency with Microsoft Office and statistical pacages such as SAS, STATA, and R.
Expertise in SQL and Python is a plus
Expertise in quantitative techniques such as econometrics (e.g., multivariate regression analysis), creation of comparison groups, artificial intelligence methods, factor analysis, and small area estimation
Experience preparing reports and proposals.
Experience in process analysis, evaluation, and experimental research design activities.
Sills
Strong quantitative and qualitative sills.
Ability to thin strategically about research questions and programs.
Ability to lead major aspects of a project.
Excellent ability to communicate complex technical material, both orally and in writing.
Strong writing and editing sills
Ability to balance multiple priorities and meet critical deadlines.
IMPAQ International, LLC is an Equal Opportunity/Affirmative Action Employer (M/F/Disability/Veterans).</t>
  </si>
  <si>
    <t>Position Role/Tile: Technical Business Analyst with SQL Data Specialist
Location: Walnut Cree, CA.
Scope of Responsibilities:
‚Ä¢ Leads project staeholders in the analysis process, interacting to elicit and document project requirements.
‚Ä¢ Produces professional quality project artifacts including but not limited to business requirements documents, use cases, issue logs, test cases and other documents as needed.
‚Ä¢ Documents requirements and wors with technical teams to provide solutions to promote data integrity in enterprise systems.
‚Ä¢ Serves as a critical resource and liaison between subject matter experts and technical experts throughout the project lifecycle.
‚Ä¢ Assists in the estimates of time required to deliver project artifacts and reports progress toward delivery goals throughout project.
‚Ä¢ Identifies and communicates both riss and solutions.
‚Ä¢ Participates in the testing, QA and training of a product.
‚Ä¢ Assist in application support and management of defects, enhancements and change requests.
‚Ä¢ Able to wor across programs and on multiple parallel tass.
‚Ä¢ Demonstrated ability to function as a thought leader.
Requirements (Must):
‚Ä¢ Minimum of 8 years of Technical Business Analysis or equivalent experience.
‚Ä¢ Minimum of 2 years of hands-on experience with writing simple SQL Server queries and handling data requirements.
‚Ä¢ Understanding of Information Management, Big Data concepts and practices.
‚Ä¢ Bachelor's degree required; Master's degree preferred.
‚Ä¢ Business Analysis, PMP, Agile Certifications a plus.
Health Care or engineering experience preferred.
Central Business Solutions, Inc,
37600 Central Ct.
Suite #214
Newar, CA 94560</t>
  </si>
  <si>
    <t>Lead Data Engineer (Capital Marets Business Analyst 2)</t>
  </si>
  <si>
    <t>Job Description
Important Note: During the application process, ensure your contact information (email and phone number) is up to date and upload your current resume when submitting your application for consideration. To participate in some selection activities you will need to respond to an invitation. The invitation can be sent by both email and text message. In order to receive text message invitations, your profile must include a mobile phone number designated as Personal Cell or Cellular in the contact information of your application.
At Wells Fargo, we want to satisfy our customers financial needs and help them succeed financially. Were looing for talented people who will put our customers at the center of everything we do. Join our diverse and inclusive team where youll feel valued and inspired to contribute your unique sills and experience.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baning access through in-store, online, ATM, and other channels to Wells Fargos more than 70 million global customers.
The Financial Systems and Technology group (FST) within Enterprise Information Technology (EIT) is seeing a senior Data Engineer to join our asset and Liability Technology team at Wells Fargo Corporate Treasury. Lead Data Engineer is responsible to provide application design guidance and consultation, utilizing a thorough understanding of applicable technology, tools and existing design. Candidate will be responsible for expanding and optimizing our data and data pipeline architecture, as well as optimizing data flow and collection for cross functional teams. The incumbent should be an experienced data analyst, data pipeline builder and data wrangler who enjoys analyzing data, building and optimizing data systems from the ground up. Their duties include solution design, development and may include ongoing operational support of the code-line.
ey Responsibilities:
End to end ownership of ETL data pipelines, from ingestion of data to consumption by business intelligence and advanced analytics teams.
Design and build an automated, self-service data platform, freeing teams to focus on customer features and analysis.
Evolve existing tools and framewor to support new scalability requirements as well new functionality as needed.
Identify and drive new solutions to enhance the development cycle to increase development productivity.
Wor with product owners to identify and mature upcoming business needs and develop technical baclog to answer those needs in a timely manner.
Wor with team to identify and resolve technical debt to improve the teams throughput.
Required Qualifications
7+ years of business systems analysis or design experience
4+ years of experience in the capital marets and investment baning industry
5+ years of Python experience
5+ years of data management experience including data modeling, data integrity and data quality
5+ years of Agile experience
5+ years of experience with databases such as Oracle, DB2, SQL server, or Teradata
5+ years of SDLC (System Development Life Cycle) experience
3+ years of data warehouse experience
3+ years of OpenStac experience
A BS/BA degree or higher
Desired Qualifications
nowledge and understanding of technology business systems analysis or design in capital marets and investment baning
nowledge and understanding of operational wor flows/processes for capital marets and investment baning, including industry participants
nowledge and understanding of industry regulations for developing technological solutions
nowledge and understanding of system requirements, software design, and Interface Control Documents
nowledge and understanding of regulatory compliance requirements surrounding business and consumer-lending or deposit laws and regulations
A BS/BA degree or higher in engineering
Other Desired Qualifications
5+ years experience building data pipelines.
Extensive nowledge in fine tuning SQL, understanding optimizers, and execution plans.
Deep experience designing and implementing highly scalable, distributed application systems.
Self-motivated, independent, team-player
Strong communication sills.
Strong understanding of software development life cycle and release management
Wells Fargo design experience
Street Address
CA-SF-Financial District: 343 Sansome St - San Francisco, CA
Disclaimer
All offers for employment with Wells Fargo are contingent upon the candidate having successfully completed a criminal bacground chec. Wells Fargo will consider qualified candidates with criminal histories in a manner consistent with the requirements of applicable local, state and Federal law, including Section 19 of the Federal Deposit Insurance Act.
Relevant military experience is considered for veterans and transitioning service men and women.
Wells Fargo is an Affirmative Action and Equal Opportunity Employer, Minority/Female/Disabled/Veteran/Gender Identity/Sexual Orientation.</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</si>
  <si>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writing/coordinating will help create and report descriptive statistics, conduct literature searches, independent research and summarize findings, coordinate project activities and communications among diverse groups of internal and external clients and team members, interpret study specifications, research findings and quantitative analyses for relevant audiences, prepare project reports, memos, presentations and proposals, deliver technical assistance and presenting findings to clients, and perform other duties as assigned.
Required Sills
As we review your materials, we are looing for candidates who best exemplify the following qualifications:
Qualifications Required
Bachelor‚Äôs degree in a quantitative, public policy, or related field or equivalent relevant experience
Good quantitative analytical sills
Good oral and written communication sills
Good organizational sills and strong attention to detail
Familiar with one or more of the following technical competencies: statistics programming, policy writing, research methods documentation, or project management
Able to demonstrate initiative, critical thining, and problem-solving
Able to wor in a team-oriented environment
Able to prioritize tass and meet deadlines in a fast-paced environment
Demonstrated aptitude and enthusiasm for learning
Qualifications Desired
Demonstrated interest in health and social policy
Any application without a cover letter will not be considered. Transcripts and writing samples are not required, however highly preferred and may be requested. We as that you submit an application for only one office location. We are excited to review your application and loo forward to seeing how you may best contribute to our wor.
Job Location
Burlingame, California, United States
Position Type
Full-Time/Regular</t>
  </si>
  <si>
    <t>The Business Systems Analyst (BSA) will be responsible for woring closely with partners from Analytics, Operations, Data Management team and the IT team in order to understand and document strategic drivers and tactical needs to ensure delivery of technology-enabled solutions that add value with the necessary stability, usability, and scalability. The IT Business Systems Analyst will be supporting projects in the Customer Engagement, focusing on Master Data Management (MDM) data solutions.
Facilitate worshops with business staeholders - story-boarding, user story writing and requirements gathering worshops, digitize story-boarding artifacts and provide input in design sessions
Clearly communicate eeping IT and the customer apprised of status, issues, ey metrics
Collaborate with business staeholders, IT project managers, Architects, Developers &amp; Software Quality Assurance, leading them through the business analysis lifecycle on solution design and development, identifying and managing dependencies and riss
Analyze and document current and future business process models
Analyze and document user stories, requirements, business rules, use cases
Plan user acceptance test (UAT), create UAT scripts and facilitate UAT
Perform nowledge transfer to training and communication teams
Support user deployment activities as needed
Sills required:
7+ years of experience performing business analysis activities across the business analysis life cycle
Experience woring on MDM platforms required (Informatica Siperian, Reltio)
Demonstrated success handling initiatives of high complexity and ris
Demonstrated passion for driving your own self-development and motivation
Ability to multitas, wor in a fast paced environment and demonstrate the art of agility, flexibility and time management
Strong nowledge of data warehouse modeling and business intelligence concepts;
Advanced experience with data visualization and business intelligence software (ETL, Data Integration, Master Data, Qliview, SAS)</t>
  </si>
  <si>
    <t>Epi Solutions is a global organization that embraces creativity and diversity, using technology to inspire and implement solutions that meet our customers' needs. We partner with companies that are seeing to hone their business strategies, amplify performance or optimize worforce accessibility and capacity to produce real business results. We have the following opportunity available Job Title Sr. BI Data Analyst (with Spotfire Exp BioPharmaClinical Industry) Location South San Francisco, California Long Term(W2) The Position We are seeing a talented and experienced data analyst to contribute to and help with the development of informatics systems in Development Sciences Informatics (DevSci Informatics). In this position the candidate will wor on complex data visualizations as a member of the Informatics Systems team. Development Sciences is a translational science organization that plays a critical role in Genentech Research and Early Development development of products at Roche. DevSci Informatics is accountable for leading the strategy and execution around data lifecycle management, data standards, analytics infrastructure, ongoing data operations and informatics systems. Requirements TIBCO Spotfire visualization and analytics expertise Intermediate R programming sills Simple SQL programming sills database nowledge General understanding of RD processes and the scientific data lifecycle . Outstanding communication, collaboration, and analytical sills Excellent team wor Education Bachelor's or higher degree in a life sciences or computing field with three to four years of experience in BiotechPharmaceutical RD Conatact - swarup (at) episo (dot) com or call at-925-310-8234</t>
  </si>
  <si>
    <t>Episo
3.8</t>
  </si>
  <si>
    <t>ZS is a professional services firm that wors side by side with companies to help develop and deliver products that drive customer value and company results. From R&amp;D to portfolio strategy, customer insights, mareting and sales strategy, operations and technology, we leverage our deep industry expertise and leading-edge analytics to create solutions that wor in the real world. Our most valuable asset is our people-a fact that's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beyond.SENIOR BUSINESS TECHNOLOGY ANALYSTThe Solution Delivery team implements technology based solutions in the areas of business intelligence, analytics, information management, reporting and mobility. In addition, this team configures ZS's proprietary software used to streamline business processes for commercial groups at client organizations. This team taes overall ownership of the delivery of the technical solution leading the design and development phases and collaborating with other teams for business requirements and system testingResponsibilities:* Lead design and development phases during implementation of world-class technology solutions to solve business problems across multiple client engagements;* Partner with program lead to build comprehensive implementation project plans with well-defined tass and owners;* Leverage information from requirements-gathering phase and utilize past experience to design a flexible and scalable solution;* Apply appropriate development methodologies (e.g.: agile, waterfall) and best practices (e.g.: mid-development client reviews, embedded QA procedures, unit testing) to ensure successful and timely completion;* Collaborate with other team members (involved in the requirements gathering, testing, roll-out and operations phases) to ensure seamless transitions.* Communicate business requirements &amp; wor closely with development teams to ensure accurate understanding and implementation;* Lead the development of project outputs such as business case development, solution vision and design, user requirements, solution mocup, prototypes, and technical architecture (if needed), test cases, and deployment plans;* Help lead user adoption and change management activities during inception, UAT and post implementation phases.Qualifications:* Bachelor's/Master's degree with specialization in Computer Science, MIS, IT or other computer related disciplines;* 4-6 years of relevant consulting-industry experience woring on medium-large scale technology solution delivery engagements;* Extensive experience woring with Reltio, Informatica or other MDM software* Manage team of analyst across different development sill-sets (Front-end user reporting, Bac-end database management, ETL interfacing).Additional sills:* Deep understanding of data management best practices and data analytics* Up to speed with latest technologies in reporting, data warehousing, and data management* Ability to lead requirements sessions with clients and project teams;* Excellent verbal and written communication, organization, planning and leadership sills;* Ability to distill complex concepts into easy-to-understand framewors and presentations* Strong leadership, verbal and written communication sills with ability to articulate results and issues to internal and client teams* Proven ability to wor creatively and analytically in a problem-solving environment* Ability to wor within a virtual global team environment and contribute to the overall timely delivery of multiple projects* Willingness to travel to other global offices as needed to wor with client or other internal project teams.ZS is a global consulting firm; fluency in English is required, additional fluency in at least one European or Asian language is desirable.Candidates must possess wor authorization for their intended country of employment. An on-line application, including a cover letter expressing interest and a full set of transcripts (official or unofficial), is required to be considered.ZS offers a competitive compensation pacage with salary and bonus incentives, complete medical/dental/life insurance programs and retirement savings benefits. We are an Equal Opportunity Employer.NO AGENCY CALLS, PLEASE.Connect with ZS on social media:* Lie ZS Careers on Faceboo* Follow ZS Careers on Twitter and Instagram* Follow ZS on LinedIn for more job opportunities* Subscribe to the ZS YouTube channel* Explore the Life at ZS blogZS has been recognized globally for its expertise in consulting and its flexible wor environment. View ZS's accolades.</t>
  </si>
  <si>
    <t>Please contact Meera Maam at 925 627 4935 or email mmaamascentsg.com for any questions Required Sills The ideal candidate will have Advanced nowledge of SAS and SQL Advanced nowledge of Data and Analytics Strong nowledge of Business Systems Architecture and Relational Databases Strong nowledge of SDLCRDLC development methodologies Strong nowledge of Visual Analytics Tools (e.g., Tableau, Oracle Visual Analytics, Power BI, Spotfire) Aptitude for statistics, data collection, querying, graphical reporting familiarity with report production Strong woring nowledge of Microsoft Word, Excel and Power and SharePoint products (advanced SharePoint Site Management experience is a plus) Demonstrated ability to interpret and fulfill requirements by partnering with business and technology leads in providing high performing, scalable and maintainable solutions. Communication Sills Ability to aggregate, condense and transform both business and technical data into easily understandable concepts for business partners and leadership. Strong written and oral communication sills, including developing executive level presentation materials and regulatory related materials Experience in reviewing diverse data and writing analyses and commentary with the ability to differentiate between "need to now and "nice to now een eye for design and understanding of layout flows and infographics to ensure effective distribution of information to broad audiences Ability to communicate with various levels of technical and non-technical staeholders and explain complex concepts in simple terms. Strong interpersonal sills to build and maintain effective woring relationships with Compliance Business Partners and External Partners Team player and ability to wor collaboratively. Please contact Meera Maam at 925 627 4935 or email mmaamascentsg.com for any questions Qualifications Minimum Experience 3 - 5 years prior relevant experience in the Financial Services, Legal, ComplianceRisAudit Management andor Management Strategy Consulting industries 2 - 3 years practical hands on SASSQL Experience (SAS Experience Preferred) with appropriate certifications 2 - 3 years of Visual Analytics (Tableau, PowerBI, Spotfire, etc.) Preferred Experience 5 - 7 years prior relevant experience in the Financial Services, Legal, ComplianceRis Management industries with at least 3 to 5 years of top tier Management Consulting Experience 3 - 5 years practical hands on SASSQL Experience (SAS Experience Preferred) with appropriate certifications 3 - 5 years of Visual Analytics (Tableau, PowerBI, Spotfire, etc.) or Data Scientist Certification Proven trac record of delivering medium to large programs andor initiatives that deliver significant benefits to their employer andor customers. Minimum Education Bachelor's degree in Information Technology, Computer Science, Engineering, or Mathematics or related field or equivalent combination of education and experience Preferred Education Masters Advanced Degree in in Information Technology, Computer Science, Engineering, or Mathematics or related field or equivalent combination of education and experience andor MBA Professional Certifications in SASSQLTableauPowerBI Considered a Plus Professional Sills Strong understanding of the financial services industry (including retail and non-retail baning) with strong nowledge of Governance, Compliance and Ris Management Concepts. Outstanding problem solving and decision maing sills to rapidly assess complex situations and provide leadership with options on how to address the situation Strong planning and time management sills with a een attention for detail Project Management PMP Certification is a plus An ability to adjust to a rapidly changing environment and prioritize deliverables</t>
  </si>
  <si>
    <t>Job Description-
Brief description of your team function:
The core charter of Credit data services is to build best-in-class data solutions to help bring value to the Credit business. We are looing for an individual who is eager to explore new data, while at the same time is proficient enough in existing data to support business staeholders looing to leverage it in their last-mile solutions.
The role will involve understanding business requirements, conducting hand-on business systems analysis and translating requirements into technical specifications to produce scalable and consistent solutions.
The role will be responsible for supporting global staeholder departments, woring domain leads and data citizens across different GEO's such as Americas, EMEA, and Asia Pacific. This position requires interaction with geographically disbursed business and technical teams requiring the candidate be a self-starter with strong written/verbal communication sills, leadership qualities and project/tas management sills.
Breadown of Day to Day tass
¬∑ 30% Meeting business staeholders to gather/discuss business requirements
¬∑ 20% Business systems and data analysis
¬∑ 20% Documenting/Building technical specification
¬∑ 30% Woring with engineering team development satisfies business functional requirements
Top 3 hard sills, stac raned
Business systems analysis, data analysis (Teradata, Oracle, Hadoop), problem-solving
Data modeling &amp; data solutions architecture
Communication sills
What is going to mae someone stand out as the best
Bachelor's degree in computer science or engineering discipline with a strong quantitative aptitude
Ability to wor with business leads, business staeholders,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nowledge of any analytical visualization tools lie Tableau, MSTR is desirable
Document data solutions for easy business consumption.
Strong communication sills, both written and verbal, and silled at adjusting communication style/vocabulary to an audience's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riss and dependencies to project team members/staeholders
Relationships with business users and technical teams
Delivery of high quality solutions meeting business requirements</t>
  </si>
  <si>
    <t>Job Description
Epi Solutions is a global organization that embraces creativity and diversity, using technology to inspire and implement solutions that meet our customers' needs. We partner with companies that are seeing to hone their business strategies, amplify performance or optimize worforce accessibility and capacity to produce real business results. We have the following opportunity available
Role: Business Analyst with Data Loss Prevention (DLP) Concepts
Location: Foster City, CA
Duration: Long-termed contract
Job Description:
(Highlighted sills are a mandatory requirement)
5+ years of experience as a Business Analyst
Technically sound nowledge of Data Loss Prevention components, policies, framewor and how it wors. Preferably experience into Symantec DLP.
Strong Experience with DLP and data discovery platforms and controls from both infrastructure and policy standpoints
Experience in Data Protection programs
Experience in IT systems and/or infrastructure
Experience in designing, deploying, and/or supporting enterprise-scale security solutions
nowledge of TCP/IP networ fundamentals
Good to Have:
nowledge of PCI/DSS and its technical controls,
Experience on leading complex projects cross-functionally and globally
Experience using JIRA
Agile delivery experience
Relevant security certifications such as OSCP, ISC2 CISSP, SANS, CEH, etc.
Please share the resume directly to anit@episo.com
OR
Call at 925-464-2002.</t>
  </si>
  <si>
    <t>Episo Inc
3.8</t>
  </si>
  <si>
    <t>Sr. Analyst, Financial Data and Reporting
Wor Location
CA - Walnut Cree
Job Code
6379
Apply Now
The FP&amp;A team is seeing a highly motivated Sr. Analyst, Financial Data and Reporting, to help our team lead the charge in establishing an analytics driven culture at Central. This position will serve as a data and analytics expert, providing focused reporting, modeling and analysis to support financial decisions and corporate strategy. The Sr. Financial Analyst will also play a ey role in financial reporting to management and the Board of Directors, annual budgeting and the monthly forecasting processes. This role will reach across the organization, woring closely with the Executive team, segments and business units, and other corporate functions.
The ideal candidate will demonstrate excellent technical, analytical and communications sills and the ability to wor independently and collaboratively with varying levels of management across multiple teams.
This is a great opportunity for candidates seeing experience within a dynamic FP&amp;A organization at the center of the Company‚Äôs finance function. The FP&amp;A team is committed to ongoing sills development and process excellence.
This position is at our corporate office in Walnut Cree, California. Our office is located just a bloc from the Pleasant Hill Bart Station and is near great restaurants and the Iron Horse Trail, with a short drive to downtown Walnut Cree. Corporate office employees enjoy a free fitness center, free paring, product discounts, discounted membership at Club Sport and an amazing educational assistance program in addition to great medical, dental, vision, life and disability insurance.
Central Garden &amp; Pet Company (NASDAQ: CENT, CENTA) is a leading innovator, producer and distributor of quality branded and private label products for the pet and lawn and garden supplies marets. Please see our website at www.central.com for additional company information.
MEASURES OF SUCCESS
Become the subject matter expert for financial data and reporting at Central.See to understand the numerous and various systems and sources of data/information, including the linages across them and how best to utilize them.This includes training and educating the broader finance organization, when needed, and partnering with IT on any new financial data or analytics projects (e.g. build-out of our new data warehouse, implementation of Tableau, etc.);
Maintain financial reporting, planning and forecast processes (calendars, templates/deliverables, communication), as well as perform total company consolidation, analytics and reporting;
Collaborate with segments/business units and corporate functions to provide financial support, insights and implement process and reporting efficiencies;
Conduct research, analysis, special business-related studies and other projects as requested.
IDEAL CANDIDATE ATTRIBUTES
BS/BA degree required.MBA and/or CPA desired;
A minimum of 4 years experience; experience in the finance and accounting domain is required (Corporate FP&amp;A preferred);
A high degree of intellectual curiosity coupled with a tireless desire to mae a difference;
Strategic thiner with strong business acumen and yet great attention to detail;
Strong generalist able to deal with rapidly changing business priorities.
Exceptional analytical sills.Sillful at unearthing data and ability to simplify complex analysis that delivers comprehensive understanding;
Ability to wor in a collaborative, team based organization, with strong relationship sills;
Strong project management and presentation sills at a variety of levels;
Computer literacy, and the ability to create complex analysis using Excel and impactful presentations in PowerPoint, are a must;
Experience with SAP, Microsoft Access, relational data bases, reporting pacages (e.g. Cognos, Hyperion), and business intelligence tools (e.g. Tableau) is highly desirable.
We are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
#LI-MJ1
All successful applicants should expect to undergo a screening for prohibited levels of drugs prior to beginning employment.</t>
  </si>
  <si>
    <t>Chime is the largest and fastest-growing player in the challenger-baning space, providing mobile and online baning technology in the U.S. on behalf of partner bans and facilitating over 10M accounts with no physical branches. We're a technology company relentlessly focused on helping our members achieve financial peace of mind. That's why we offer access to an award-winning ban account that doesn't charge a ton of traditional ban fees, can give members early access to their paychecs, and enables members to grow their savings automatically. And we're just getting started. We are proud of our mission, devoted to our members, and passionate about applying technology to the challenge of maing financial health a reality for everyone.We have one of the most experienced management teams in Fintech and have raised over 800M in funding from DST, General Atlantic, Iconiq, Coatue, Dragoneer, Menlo, Access, Forerunner, and others. If you're looing to join a fast-growing company with a beloved, daily-use product and an authentic mission that puts people first, we want to meet you.About the RoleAs a Lead Data Analyst you will be responsible for the success of a consumer product such as SpotMe, woring cross-functionally with product, engineering, mareting, research, and design. You'll use data to develop insights, run experiments, and guide decision maing with the goal of building products and features to delight and engage our members.Responsibilities* Define ey metrics used to measure the success of our products* Build a deeper understanding of user behaviors and identify the corresponding business opportunities for Chime* Partner with product, engineering, mareting, research, and design to translate your data insights into features* Lead experimentation by providing guidance on the experiments that should be run, how they should be run, and evaluating the impact on our ey metrics* Foster a data-driven, test-and-learn culture with your passion for telling stories with dataRequirements* A quantitative degree in a field lie Statistics, Economics, Mathematics, Operations Research or Engineering. Advanced degrees preferred.* 5+ years in analytics, leveling will be determined based on experience. B2C product analytics and FinTech experience preferred.* Strong SQL sills - familiarity with window functions would be a good sign.* Exposure to a scripting language lie Python or R.* Experience building metric framewors to understand user behaviors.* Experience with experimentation and statistical analysis used to guide decision maing.* Excellent communication sills, a record of woring cross-functionally to achieve results.What we offer* Competitive salary based on experience, medical and dental benefits, as well as a 401 match* Free snacs and drins, plus weely catered lunches.* Flexible vacation policy.* Monthly happy hours and company events.* A challenging and fulfilling opportunity to join one of the most experienced teams in FinTech and help create a completely new ind of baning service.We now great wor isn't done alone. We're building a team of individuals to Chime in with their different strengths to benefit our employees and members. We strongly believe that different bacgrounds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now. To learn more about how Chime collects and uses your personal information during the application process, please see the Chime Applicant Privacy Notice.</t>
  </si>
  <si>
    <t>Scientific Business Analyst (PreClinical Data)
South San Francisco, CA
Initial 6-month contact
Career opportunity for the right person:
You will never need to wor over-time hours- it is important to the group that everyone has a good wor/life balance.
This role has a strong possibility to extend and even eventually convert but you will need to prove you are able to eep up with the fast pace all while woring collaboratively.
Many of the veteran Roc Stars in this department started as a contractor.
This department is desperate for help and is always growing talent from within.
Seeing:
Ideal candidate would have a scientific bacground with a history of woring in a preclinical, Biopharma laboratory or similar. Someone who has, more recently, moved into a Business Analyst role. This person would need to have some informatics experience, but we are NOT looing for someone with a heavily technical bacground at all.
Summary:
Our client is looing for an experienced and talented scientific business analyst to document current and future-state data flows for a wide variety of preclinical safety data. This effort supports the creation of an integrated informatics strategy for the Safety Assessment group.
Main responsibilities you will need to now how to do right off:
Wor with the Scientists to gather requirements/information within their business processes, to better understand what the gaps may be and how it relates to the informatics landscape:
Create documentation around the requirements
Create documentation around the process gaps and solution gaps
Create data flows
Mae recommendation of what the future strategy might loo lie
Synthesize the business requirements across different informatics efforts supporting various group within Safety Assessment
Sills:
Minimum: Bachelor's degree in Life Science, Computer Science, or a related field
4 - 6+ years of experience in a biopharmaceutical field
Experience with preclinical safety data (toxicology, pathology, invivo, invitro, imaging etc.)
Basic nowledge of informatics
Experience creating business and data flows using Visio or similar diagramming software
Experience with digital imaging and/or digital pathology strongly preferred
Soft sills as a MUST:
Excellent oral and written communication sills
Enjoys woring collaboratively
Are you the right candidate?
Have you ever wored in a preclinical lab?
Are you a Business Analyst with a scientific bacground?
Do you have SOME Informatics experience (such as data storage solutions and solutions around analytics, dashboarding etc.)?
Do you have a basic understanding of HOW the lifecycle of the data wors within a preclinical lab?
Would you be able to spea to Scientists in their language and be able to as them questions about their processes in order for you to be able to mae recommendations about how the team could potentially transfer that into the informatics space?
Would you be nowledgeable and comfortable asing the Scientist questions surrounding their detailed processes?
Can you see yourself being capable of asing these types of questions directly to the scientist? : how are you collecting the various RNA seq data? How are you going to process it? where will you store it? How will you loo for the output? How are you going to use differentials?
IF SO, PLEASE APPLY AND SEND AN EMAIL TO bgalley@ascentsg.com for immediate consideration!
Company Description:
About Ascent:
Ascent is a leading national technology consulting and professional services firm that focuses on tactical and strategic consulting. Ascents fundamental business is providing staffing services to Large Enterprise clients in our core maret verticals: Financial Services, Healthcare, and Life Sciences. We focus the majority of our efforts in Staff Augmentation support of Large Enterprise Clients who utilize a Vendor Management System. Ascent wors as both a reliable supplier in support of programs, as well as a Strategic Advisor in support of enterprise efforts to establish best in class preferred vendor programs. Ascent was raned in the 2007 and 2008 Inc. 500 and recognized specifically for its innovative wor in staff augmentation support of Large Enterprise preferred vendor accounts.
If you are ready to propel your career to new heights read on. We are looing for talented and dedicated colleagues to join our phenomenal team. At Ascent, we have created an environment where culture, commitment and opportunity converge to yield a truly unique place to wor. We now that every employee has something important to say and that every employee is integral to our success. Where else can you wal over to a founder and tal about your ideas to help build our business and have that idea implemented in 48 hours? More importantly, we do everything we can to mae sure our employees not only have great jobs, but great lives.</t>
  </si>
  <si>
    <t>Our client is a global leader in software services for the architecture, engineering, media, education, and entertainment industries. They have an immediate need for an experienced Business Process Analyst to assist with the implementation of a new privacy tool. This role will be remote to start and will ultimately be based in the San Rafael location. Responsibilities will include Map and maintain current and future state processes, data flowsdata inventory Drive end-to-end process design and analysis while collaborating with cross-functional teams Mae recommendations for process improvements to drive change Help identify, measure, and report on ey performance metrics that demonstrate the health and effectiveness of the Privacy program Assist with implementation of privacy tech tools to improve privacy maturity and build scalable processes Serve as the liaison between the business staeholders and technical teams Understand business problems and translate them into functional and non-functional requirements Dissect high-level information into details and communicate these details in a manner understood by relevant audiences. Qualifications Strong business analysis and process mapping sills Experience collaborating with technical and business teams Process analysis, process documentation, and requirements gathering Experience with common BPM, Project Mgmt tools Experience with Privacy Tools such as OneTrust, TrustArc, Securiti AI, etc.is helpful Certifications CIPPUSECIPM or CIPT or other privacy or ris and compliance-related certifications is a plus, but not required Woring nowledge of SQL, databases, and BI tools For immediate consideration, please email your resume in Word format, along with the best time and number to contact you.</t>
  </si>
  <si>
    <t>Job Description
Below are the Job Details
Title: Data Analyst-IT II
Duration: 6+ months
Location: Redwood City, CA 94065
General Info: Performs analysis of user access data, formats and organizes data for access reviews. Follows up with individuals to ensure assigned wor is completed by deadlines. Requires a bachelor's degree in area of specialty and 3-6 years of experience in the field or in a related area. Relies on limited experience and judgment to plan and accomplish goals. Performs a variety of tass. Wors under general supervision. A certain degree of creativity and latitude is required. Typically reports to a supervisor or manager
Specific Job Details:
A ey component of Security for our internal systems is ensuring user access levels are appropriate. Our Access review program is performed quarterly and taes all 12 wees to complete. This role will be ased to tae direction from the Access Review Program Manager who will detail the wor that needs to be done each quarter. Being detailed oriented is critical for this role as there will be a lot of data sources and all wor will need to be traced and stored as evidence for internal and external auditors.
This role will help facilitate reviews of user access across dozens of systems. Specifically, the tass include:
‚Ä¢ Creating Service Requests to trac each review
‚Ä¢ Compiling user entitlement data from in scope environments and from Oracle's Identity Management system
‚Ä¢ Formatting data extracted from systems to ensure easy review and analysis
‚Ä¢ Create and initiate survey to be completed by designated reviewers.
‚Ä¢ Follow up on completion of surveys until 100%, and ensure deadlines are met.
Wor with Oracle's Identity Management team to use OIM functionality to certify user entitlements.
‚Ä¢ Confirm identified reviewers by asing management to review list of reviewers.
‚Ä¢ Compile user entitlement data, ensuring audit evidence is captured effectively
‚Ä¢ Submit Service Request to OIM team detailing requirements for certification creation</t>
  </si>
  <si>
    <t>At Franlin Templeton, we are dedicated to delivering strong results and exceptional service to clients, team members and business partners. Over 9,000 employees woring in 60 offices around the world are dedicated to servicing investment solutions for our clients in more than 150 countries. For over 65 years, our success has been a direct result of the talent, sills and persistence of our people, and we are looing for qualified candidates to join our team.
We're currently looing for a Senior Financial Systems Analyst / Business Intelligence Data Modeler to join our Financial Business Process and Systems (FinBPS) team.
FinBPS team members are experts in Business Process Analysis, Financial Systems Solutions, and Project Management. We evaluate and implement solutions for Systems, Processes, Controls and leverage best practices and innovation. Our clients include Shareholders and Company Leaders, and our Business Process Partners include Franlin Templeton Technology (IT department), Finance, and HR. Our mission is to provide optimal solutions that instill trust and confidence in the financial results for Franlin Templeton Investments.
What are the ongoing responsibilities of a Senior Financial Systems Analyst?
System administration
Perform and review tass such as data loading, updating allocation rules and reports,
Provide support for internal customers in case of application, processes and data questions,
Coordinate with IT team for resolution of application and infrastructure issues,
Trac and resolve users support issues with systems, applications and requests,
System enhancements and implementations
Develop changes/enhancements for system processes and models,
Trac and resolve enhancement and implementation issues with users and project team,
Communicate with users, Systems Administration, IT Team, contractors, vendors and providers for upgrades, enhancements, fixes and troubleshooting,
Perform other duties as requested by project managers and managers
Maintain good woring relationships with project team members, internal customers (e.g. Corporate Finance), and external service vendors,
Provide end-user systems training as needed,
Participate in internal customer meetings to better understand users' requirements and challenges,
Provide support to other Finance groups to help understand processes and analyze data.
What ideal qualifications, sills &amp; experience would help someone to be successful?
Bachelors or Advanced Degree in Finance, Accounting or Management Information Systems
Experience in accounting, financial analysis or information technology is a plus,
Willing to learn new financial systems,
Hands-on experience with any ERP system, such as SAP, Oracle, or PeopleSoft.
Experience with Business Intelligence Tools such as Cognos Business Intelligence, Business Objects or Oracle Business Intelligence (OBIEE) is preferred
Good sills in the area of Microsoft Office Pacage (Excel, Word),
Basic database and SQL nowledge will be considered as an advantage,
Previous experience woring in the Financial Services Industry is a plus,
Very good communication sills and a good command of the English language,
Ability to wor independently and tae initiative to improve business processes/information flow in the organization
What maes Franlin Templeton unique?
In addition to the dynamic and professional environment at Franlin Templeton, we strive to ensure that our employees have access to a competitive and valuable set of Total Rewards-the mix of both monetary and non-monetary rewards provided to you in recognition for your time, talents, efforts, and results.
Highlights of our benefits include:
Three wees paid time off the first year
Medical, dental and vision insurance
401() Retirement Plan with 75% company match on your pre-tax and/or Roth contributions, up to the IRS limits
Employee Stoc Investment Program
Tuition Assistance Program
Purchase of company funds with no sales charge
Onsite fitness center and recreation center*
Onsite cafeteria*
Only applicable at certain locations
We believe that being a good corporate citizen is good business. To us, corporate citizenship means being accountable, serving our clients, being an employer of choice, managing our environmental impact, and supporting our communities. An emphasis on corporate citizenship is embedded in our culture and values, and is an important element of how we achieve success.
We are also committed to your learning and development with resources focused around Experience, Exposure, and Education, to help you achieve your professional development goals. Tae some time to, meet some of our people, and see what it means to say, "I AM Franlin Templeton".
Franlin Templeton is an Equal Opportunity Employer. We are committed to equal employment opportunity for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We invite you to visit us at http://www.franlintempletoncareers.com/ to learn more about our company and our career opportunities.
#LI-US
#MID_SENIOR_LEVEL</t>
  </si>
  <si>
    <t>Franlin Resources</t>
  </si>
  <si>
    <t>Sr. Data Analysts (Baning Domain)</t>
  </si>
  <si>
    <t>As part of the Data Intelligence department, the Data Analyst supports 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ey business areas
Supports the enterprise business intelligence initiatives by woring closely with developers and ey staeholders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Bachelor‚Äôs Degree from an accredited institution in Data Analytics, Informatics, Statistics, Mathematics, Computer Science, Information Systems, or Computer Engineering required
2+ years‚Äô experience in Structure Query Language (SQL) required
2+ years‚Äô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nowledge of Python and or R programming languages a plus
Strong attention to detail and demonstrated critical thining sills
Familiarity with Agile Project Management Methodology and the SDLC
Excellent written and verbal communication sills
Adapts well to change
Ability to wor in a fast paced often high-pressure environments
Experience with data governance and data management a plus
Interest in Business Intelligence and or Data Science
Interest in technology, innovation, and continual learning
nowledge of Insurance or Financial Services Industries a plus
The above statements are intended to describe the general nature and level of wor being performed by people assigned to this job. They are not intended to be an exhaustive list of all responsibilities, sills, efforts or woring conditions associated with a job.
We offer our employees a robust compensation pacage! Our comprehensive benefits include: medical, dental and vision insurance coverage; 100% company-paid life and disability coverage, 401 options with company match, three wees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</si>
  <si>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Xtend Healthcare, established in 2009, is seeing professionals to fulfill a specific need at one of our ey clients of EY (Ernst &amp; Young) within its Indianapolis healthcare advisory practice. These full-time positions offer a competitive salary and an attractive benefits pacage. The positions are long-term with no scheduled end date. Many current Xtend Healthcare employees have been contracted in similar roles at EY for multiple years -- some well over a decade.
EY is a globally recognized professional services firm and its Indianapolis healthcare advisory practice serves a variety of healthcare clients nationally. EY is looing to expand its existing team of Xtend Healthcare data analysts. Xtend Healthcare employees who act in these contracted roles have data analytics, informatics or business bacgrounds. Some individuals do occasionally travel for wor, but travel is not required by all. Candidates are expected to wor daily in EY's downtown Indianapolis, Indiana office location.
EY offers our team members a highly inclusive, flexible wor environment. Benefits also include the opportunity to develop and build upon deep technical sills, healthcare industry nowledge, and consulting sills through on-the-job training. The services provided include assisting their clients in complying with Medicare, Medicaid and other regulatory requirements, in addition to helping them receive the appropriate amount of reimbursement from these programs.
We are seeing qualified candidates for ourHealthcare Data Analystposition. This position will wor with our client's proprietary tools to analyze large volumes of hospital data. The candidates must employ various technical data manipulation techniques to analyze large complex data sets, identify data patterns, data mine, etc. Through training, candidates must learn and apply relevant regulations to compile data sets. Candidates must be able to communicate results of the analysis to project managers.
JOB SUMMARY:
1. Analyze large volumes of hospital data.
2. Employ various techniques to analyze large complex data sets:
Data manipulation
Data mining
Identifying data patterns
3. Learn and apply relevant regulations to compile data sets.
4. Communicate results of analysis succinctly to project managers.
MINIMUM REQUIREMENTS:
Bachelor's Degree in Business, Informatics, Data Analytics, Finance, Accounting, or a related field.
2+ years experience in Business, Informatics, Data Analytics, Finance, Accounting, or a related field.
Intermediate level proficiency with Microsoft Excel required, with Microsoft Access, SQL or other database software experience recommended.
Successful reference chec, bacground chec and drug screening (required).
PREFERRED QUALIFICATIONS:
Experience with Medicare or Medicaid reimbursement, including cost reports, Medicare DSH and/or Medicare bad debts, is a significant advantage.
Intermediate level proficiency with Microsoft Excel (required) with Microsoft Access, SQL or other database software experience (recommended).
Acute attention to detail and strong analytical sills (required).
Strong written and verbal communication sills.
Ability to employ critical thining sills and wor independently while also woring well within a team environment.
Receptiveness to differing views and ideas with the ability to apply industry-specific concepts.
Highly adaptable to changing circumstances and/or directives in day-to-day priorities.
Ability to perform well on frequent repetitive tass while continually improving sills and competencies.
Willingness to travel occasionally (plus).
All offers of employment are contingent on standard bacground checs. Navient and certain of its affiliated companies are federal, state and/or local government contractors. Should this position support a Federal Government contract, now or in the future, the successful candidate will be subject to a bacground chec conducted by the U.S. Government to determine eligibility and suitability for federal contract employment for public trust or sensitive positions. Positions that support state and/or local contracts also may require additional bacground checs to determine eligibility and suitability.
EOE Race/Ethnicity/Sex/Disability/Protected Vet/Sexual Orientation/Gender Identity. Navient Corporation and its subsidiaries are not sponsored by or agencies of the United States of America.
Navient is a drug free worplace.</t>
  </si>
  <si>
    <t>Summary: The Data Analyst (BA) will assist project management teams with requirements gathering, documentation, analyzing riss, and eeping trac of timelines, milestones, and deliverables. They will analyze metrics and create reports to support business tass and provide information and communication to all team members and staeholders.Must be eligible to wor in the U.S. No sponsorships are available at this time.Essential Duties:Attend weely meetings to update project progress using appropriate toolsAssess impacts to project scheduleDevelop documents, metrics and reports as they relate to the health of the projectProvide expertise to staeholdersReview deliverables for quality assuranceRequired Sills:Logic and reasoning through the use of critical thining sillsAbility to find solutions using problem solving sillsAbility to write detailed documentation as it relate to the health of the projectClear and concise verbal communication with all levels of project staffAbility to examine and provide a detailed analysis of project needsProven attention to detail and the ability to analyze large sets of dataEducation and Experience:Bachelor's degree in Business, Mathematics or a related field2+ years of experience woring in a Data Analyst roleExpertise using MS ExcelPhysical Requirements &amp; Environmental Conditions:These physical demands must be met by an employee to successfully perform the essential functions of this job. Employee is regularly required to tal or hear, sit, stand and utilize technology tools such as a laptop computer for extended periods of time. Specific vision abilities include close vision, and the ability to adjust focus. This position requires the ability to occasionally lift up to 20 lbs. Reasonable accommodations may be made to enable individuals with disabilities to perform the essential functions.Briljent will not discriminate against any employee or applicant on the basis of age, color, marital status, race, religion, veteran status, disability (in compliance with the Americans with Disabilities Act), sex, sexual orientation, gender identity, or national origin or other status as protected by applicable law. Briljent will not discriminate against employees or applicants who inquire about, discuss, or disclose their compensation or the compensation of other employees or applicants.Briljent https://briljent.hirecentric.com</t>
  </si>
  <si>
    <t>Job Description
Indianapolis based, Upper Hand, sports and fitness software leader, is looing for a Data Analyst, Predictive Modeling. The Data Analyst utilizes their sills to as questions, turn data into nowledge, form conclusions, and mae recommendations that enable Scripps to innovate, differentiate itself from its competitors, wor smarter, mae better decisions, and enhance profitability. This individual will partner with be a change agent reporting to the CEO directly to help in- identifying questions that are important to our business &amp; clients, and then using statistical analysis and data mining techniques to inform the answers, recommendations and next steps and communicate both visually and in writing. This position will be in Indianapolis, IN.
ey Activities:
Support sales pitch with analysis and data driven collateral that is compelling to the client
Guide client‚Äôs decisions using historical results and future projections as a trusted advisor to business leaders and users, using data and analytics as a basis for better, more informed decision maing
Identify impactful choices or courses of action that drive value for the organization and clients
Influence the direction of future product innovation by effectively communicating conclusions to cross-functional groups
Mine large amounts of data and perform data analysis to extract useful business insights for a wide range of topics including product development and performance, maret dynamics, consumer and audience nowledge, internal operations, and external research
Initial study design, acquisition of data, prototyping and production roll out
Support the design and implement of reporting dashboards that trac ey business metrics and provide actionable insights
Secure final, accurate data files from enterprise customers
Use software and other tools to develop analyses that identify patterns, influences, correlations, relationships, predictive factors, ris factors, and that provide better situational awareness
Creation of models, simulations, and optimization routines
Develop of data flows and acquisition strategies to facilitate the capture and sharing of data and analytics within the organization
Support the development of analytics products and services by providing input into product roadmaps
Tools/Methods
R, RapidMiner, MySQL, Excel, and other tools for data mining using techniques lie agent-based modeling, anomaly detection, A/B testing, nearest neighbor, cluster analysis, sentiment analysis, decision trees, optimization, simulation, and regression analysis, ANT modeling, floc modeling
In this role, you will:
Iteratively and quicly develop predictive models
Use analytics to build cohorts in order to identify opportunities in high value segments
Understand subject matter PIs, trends and cohorts in order to improve upon existing methodologies
Collaborate with software engineers and business owners to define product requirements and model parameters
Wor with engineering teams to automate and scale predictive model solutions
Develop and maintain a testing framewor for monitoring short and long term results of predictive models
Deliver presentations to senior leadership to explain and illustrate complex analytical findings
Qualifications &amp; Experience:
4+ years experience in a hands-on analytical role with a focus on analyzing business problems
Deep understanding of web analytics
Experience prototyping models in excel
Strong analytical, conceptual, and problem-solving abilities
High level of comfort with large relational data sets, database mining and manipulation
Experience in tools used for data analysis and reporting (R Studio, SQL, Excel)
Clear written and oral communication sills
Understanding of machine learning techniques and algorithms.
About Upper Hand:
Headquartered in Indianapolis, IN, Upper Hand, Inc. is a technology company that delivers innovation through technology and design to drive world class customer experience for sports and fitness businesses. Our innovative software platform and unbeatable customer service help businesses scale to compete in a competitive maret, offering simplified front-end office tass and cutting-edge mareting tools that aim to personalize, simplify and maximize the customer journey. To learn more about Upper Hand, visit www.getupperhand.com</t>
  </si>
  <si>
    <t>Job Description
Vespa Group is seeing a Sr Data Analyst. Our philosophy is to recruit and retain only high-caliber professionals, provide them with a rewarding wor environment, and compensate them well for their hard wor.
Qualifications:
Education:Bachelor's degree in related field or equivalent wor experience.
Required experience:
5+ years of SQL
4+ years of statistical analysis or data analysis experience or 3+ year of HEDIS data analysis experience including measurement and rates impacted
Advanced nowledge of Business Objects
Advanced nowledge of RDBMS (Oracle , Teradata Data Warehouse, SQL Server 12 and up , CRM and etc.)
Advanced nowledge of Microsoft Applications - Excel and Access
JobDuties:
Responsible for analytical data needs
Handle complex data requests, reports and predictive data modeling
Utilize SQL Server , Oracle 11g, and Teradata Data Warehouse to resolve data requests from team and write procedures
Create and maintain document for all the procedures and steps for routine reports generation and the other most frequently submitted data report creation
Create and manage reports using MS SQL Server Reporting Services (SSRS)
Perform regular operational tass for the team
Wor as a data analyst to resolve any data issues, answer all data inquiries coming from internal or external users by developing stored procedures, queries, programs against SQL database
oWor on system database object watching/monitoring to mae sure the data integration is high quality and records are up to date.
oWor on testing processes whenever a new development is finished or new release is implemented , including creating test data, writing scripts, which are used to test the system new release.
oWor on data reports development to support , and meet the business requirements
Compensation:Above maret and commiserate with specific position and the individual's experience/sill level.
Vespa Group is an equal opportunity employer. All qualified applicants will be considered without regard to race, religion, color, national origin, sex, sexual orientation, gender identity, age, genetic information, status as a protected veteran or status as a qualified Individual with a Disability, or any other characteristic protected by applicable federal, state or local law. For more information please visit www.vespa-group.com.</t>
  </si>
  <si>
    <t>Who we areLilt maes it possible for every organization to communicate with their customers in the language of their choice affordably and at scale. The product combines human expertise and machine efficiency in a complete enterprise localization solution. Our mission is to mae the world's information accessible to everyone, regardless of where they were born or which language they spea.We recruit the world's best human translators and equip them with our neural machine translation system, allowing them to translate faster and better than ever. Our technology is based on NLP and HCI research from Stanford and UC Bereley.Lilt is baced by some of the world's leading investors including Sequoia, Redpoint, Zetta, and XSeed Capital. Our customers include some of the largest Fortune 500 companies in the world who rely on Lilt every day to provide more personal customer experiences in 50+ languages.Our team is headquartered in San Francisco, with offices in Berlin, Dublin and Indianapolis.Who we wantWe see a Data Analyst who will be responsible for generating weely company metrics, customer invoices &amp; reports, and supporting our business teams on data-driven leadership.As a Data Analyst, you will help build our growing data analytics vertical and drive company-wide insights that lead to step-function operational improvements. You will partner with leadership and teams from across the business - from sales to finance - to help unpac ambiguous problems and build lasting, scalable analytics solutions.Our ideal candidate is organized, action-oriented, incessantly curious, and loves creating insights out of ambiguity.He or she possesses analytical and technical sills, and is een to be at the cross section of multiple teams and functions.Responsibilities* Deliver weely company metrics to the executive team* Juggle multiple operational tass across customer invoicing, translator payments, weely reporting and forecasting* Wor on one-off investigations to resolve high-visibility and ambiguous problems* Build and maintain core dashboards and tables* Utilize and develop your SQL, Salesforce and Tableau sillsSills and Experience Needed* 2+ years of wor experience in a highly analytical and operational role within a rapidly growing tech company* Highly analytical and data-driven* Experience in SQL, Chartio, Salesforce and Tableau* Sharp attention to detail* Bias towards action* Thrives in a fast-paced, results-oriented environment* Strong wor ethicExperience (Preferred)* Experience at an early stage startup (50-150 employees)* Experience with Python, Hubspot, Salesforce and Business Intelligence dashboards is a major advantageBenefits* Competitive salary and meaningful equity* Employer-subsidized medical, dental, and vision coverage* 401 with company matching up to 4%* Catered lunch once a wee and fully stoced itchen* Professional development budget. Buy some boos. Attend a conference. Tae a class. Whatever you feel will help you do your best wor!* International off-sites. Twice a year, we get our San Francisco and Berlin offices together. Locations alternate between Europe and the United States.</t>
  </si>
  <si>
    <t>Data Analyst
BCforward is currently seeing highly motivated Data Analyst for an opportunity in Indianapolis, IN 46204.
Position Title: Data Analyst
Location: Indianapolis, IN 46204
Expected Duration: 12 Months contract
Hours: 8:00 to 4:45 pm
Purpose of Position/Summary:
The purpose of this position is to minimize morbidity and mortality associated with COVID-19 among Indiana residents by conducting a broad and complex range of informatics and analytical activities as part of the NBS/Surveillance team. The scope of this position includes but is not limited to surveillance of COVID-19, assistance in surveillance, response, and guidance to other program areas outside of the ERC.
Essential Duties/Responsibilities:
Manage and analyze infectious disease data collected through routine surveillance, public health investigations, and applied epidemiologic studies
Manage and analyze data collected through routine for other client divisions as necessary
Provide consultation and technical assistance to client epidemiologists, local health departments, and the public with respect to infectious diseases or other assigned projects within client
Wor directly with programmer and developer staff on maing system improvements
Assist client epidemiologist in conducting data analysis
Assist in the development of program logic models and quality improvement projects
Prepare and disseminate written and oral reports and presentations that communicate necessary information to internal and external partners
Participate in writing grants and other funding proposals
Serve as a bacup to other data analysts
Perform related duties as assigned.
Education:
A master's degree in a relevant field (e.g., public health, biological sciences, statistics, etc.) and 2 years' relevant experience, OR
A doctoral-level degree in epidemiology or another relevant field, OR
A graduate or professional degree in a health-related field (e.g., RN, MD/DO, DDS/DMD, DVM, PhD, RS) with specific epidemiology training (e.g., MPH degree, CDC Epidemic Intelligence Service, or CSTE Applied Epidemiology Fellowship), OR
A bachelor's degree in a relevant field and 4 years of relevant public health experience.
nowledge, sills, and abilities:
Expertise in software or languages use to manipulate and analyze data, including SQL and either Python or R
Experience analyzing datasets and querying databases
Cursory experience with HTML, CSS, and JavaScript
Strong understanding of machine learning concepts and tools
nowledge of state laws and regulations as well as federal public health guidance documents pertaining to infectious diseases
Sill in identification of public health problems pertinent to Indiana residents
Sill in managing large complex datasets, data cleaning, and conducting common and descriptive and statistical analyses
Demonstrated attention to detail and organization
Able to communicate effectively with a variety of team members including epidemiologists, public health staff, developers/programmers, and other project personnel.
About BCforward:
BCforward began as an IT business solution and staffing firm. Founded in 1998, BCforward has grown with our customers' needs into a full-service personnel solution's organization. Headquartered in Indianapolis, Indiana, BCforward also operates numerous delivery centers across North America and India. We are currently the largest consulting firm and largest MBE certified firm in Indiana. Our uninterrupted growth has allowed BCforward to deliver uniquely configured IT staffing and project solutions for over the years of catering to our customers' specific needs. BCforward currently maintains a team of over 5000 global resources. With our additional brand, Stafforward, together we have the capabilities to deliver services for a variety of industries in both public and private sectors which allows us to address your most challenging needs.
www.BCforward.com
www.faceboo.com/bcforward
We must inform you that during the hiring process, we may as for you to disclose and provide us with various categories of your personal information, including identifiers such as your name and address, professional information, commercial information, education information, and other related information. Please note that we will only use this information to facilitate and complete the recruiting process. This posting is not an offer of employment. All applicants must be authorized to wor in the United States and willing to cooperate with a bacground chec and drug screen, to the extent permitted by federal and local laws up to and including both criminal and financial reviews. The submission of intentionally false or fraudulent information in response to this job posting shall render the applicant ineligible for the position. BCforward is an equal opportunity employer. Any subsequent offer of employment shall be considered employment at will regardless of the anticipated assignment duration.
Interested candidates please send resume in Word format Please reference job code 108950 when responding to this ad.</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</si>
  <si>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vB2oWAjgLT</t>
  </si>
  <si>
    <t>Job Description
The purpose of this position is to minimize morbidity and mortality associated with COVID-19 among Indiana residents by conducting a broad and complex range of informatics and analytical activities as part of the NBS/Surveillance team. The scope of this position includes, but is not limited to: surveillance of COVID-19, assistance in surveillance, response and guidance to other program areas outside of the ERC.
Responsibilities
Manage and analyze infectious disease data collected through routine surveillance, public health investigations, and applied epidemiologic studies;
Manage and analyze data collected through routine for other divisions as necessary;
Provide consultation and technical assistance to epidemiologists, local health departments, and the general public with respect to infectious diseases or other assigned projects;
Wor directly with programmer and developer staff on maing system improvements;
Assist epidemiologist in conducting data analysis;
Assist in the development of program logic models and quality improvement projects
Prepare and disseminate written and oral reports and presentations that communicate necessary information to internal and external partners;
Participate in writing grants and other funding proposals;
Serve as a bacup to other data analysts;
Perform related duties as assigned.
Qualifications
Education:
A master‚Äôs degree in a relevant field (e.g., public health, biological sciences, statistics, etc.) and ‚â• 2 years‚Äô relevant experience, OR
A doctoral-level degree in epidemiology or other relevant field, OR
A graduate or professional degree in a health-related field (e.g., RN, MD/DO, DDS/DMD, DVM, PhD, RS) with specific epidemiology training (e.g., MPH degree, CDC Epidemic Intelligence Service, or CSTE Applied Epidemiology Fellowship), OR
A bachelor‚Äôs degree in a relevant field and ‚â• 4 years of relevant public health experience.
nowledge, sills, and abilities:
Expertise in software or languages use to manipulate and analyze data, including SQL and either Python or R
Experience analyzing datasets and querying databases
Cursory experience with HTML, CSS, and JavaScript
Strong understanding of machine learning concepts and tools
nowledge of state laws and regulations as well as federal public health guidance documents pertaining to infectious diseases
Sill in identification of public health problems pertinent to Indiana residents
Sill in managing large complex datasets, data cleaning, and conducting common and descriptive and statistical analyses
Demonstrated attention to detail and organization
Able to communicate effectively with a variety of team members including epidemiologists, public health staff, developers/programmers, and other project personnel.
Company Description
Alpha Rae Personnel is a full-service Universal Staffing and Executive Search firm with a proven trac record of success. We have over 30 years of experience placing candidates for many different inds of positions with a wide variety of companies locally, regionally, and all over the United States. Please contact our office to discuss how we can assist "YOU" in your employment search.</t>
  </si>
  <si>
    <t>Job Description
Title: Business Data Analyst
Location: Indianapolis, IN
Job Type: Contract
Duration: 6 months
C2C AND REMOTE OPTION NOT AVAILABLE
Job Description
The Product &amp; Pricing Operations team forms the nexus where Product Innovation, Customer Success, and Operational Excellence meet. We are in need of an experienced Business Analyst to help us manage our business processes, analyze and validate data, upeep our documentation, and wor with our business partners to develop and document business requirements for process improvement and system updates. The Senior Analyst/Analyst, Product &amp; Pricing Operations will additionally assist in refreshing data for dashboards and analytics, along with executing data validation scripts and communicating any deficiencies.
The ideal candidate will have a thorough understanding of Business Process Analysis and a strong understanding of using well-managed data as a source of truth. The role requires a meticulous attention to detail and the ability to execute on deadlines with accuracy and consistency. To be successful, this individual will be a highly-motivated self-starter that can jump in and get things done.
Responsibilities
Wor across a spectrum of staeholders to execute data and documentation updates on strict deadlines
Manage a documentation repository and team landing page, including basic configuration changes and documentation upeep
Wor with peers and business partners to identify and document business requirements
Translate business needs/requirements into tangible actions
Import/export data from business applications with a moderate amount of data transformation
Manage dashboards and reports, including source data refreshes and generating new/updated reports
Execute data validation/audit scripts and understand/communicate results to data owners
Required Sills/Experience
Bachelor‚Äôs degree or equivalent experience in a relevant field
3+ years experience in Business/Data Analysis roles
Excellent written and verbal communication sills
Ability to effectively communicate concepts to both technical and non-technical staeholders
Superb organizational sills
Uncompromising attention to detail
Solid understanding of Process Documentation, Requirements Gathering, Change Management, and Business Approvals
Experience owning a Business Process end-to-end, including Intae, Change Management, Execution, and Output
Advanced-level Excel nowledge (more than just VLOOUP)
Intermediate data experience, including ETL, reporting, validating/auditing, and using tools to analyze data
Ability to thrive in a fast-paced/fast-growing environment where deadlines are imperative
Experience using Sales/Service Cloud in a business setting
Self-starter, highly-motivated, ability to jump in and get things done with minimal supervision
Desired Sills/Experience
Ability to write intermediate SQL queries/scripts
Familiarity with the Google G Suite (Docs, Sheets, Slides, etc.)
Experience with corporate compliance (Sarbanes Oxley, ISO 27001, etc.)
Power-user or Admin level experience with Salesforce.com platform, including nowledge of Einstein Analytics
Familiarity with an out-of-the-box website creation tool (such as Google Sites)</t>
  </si>
  <si>
    <t>Apex Systems, force, Robert Half</t>
  </si>
  <si>
    <t>Junior data analyst Python
Please see below for top three sills:
Python/R data cleaning
Python/R data wrangling
Python/R data visualization
Python/pandas
R/tidyverse
SQL
Job Type: Full-time
Salary: 20.00 - 25.00 per hour
Schedule:
Monday to Friday
Experience:
Python/R data cleaning: 1 year (Preferred)
Location:
Indianapolis, IN (Preferred)
License:
Are you an US Citizen or Green Card holder (Preferred)
Wor Remotely:
Temporarily due to COVID-19</t>
  </si>
  <si>
    <t>Job Description
The Data Analyst plays an integral role in decision-maing for our clients' Compliance Solutions. This individual is responsible for providing strategic recommendations grounded in data analysis and statistical models. A commitment to continuous improvement is critical as it will ensure the continued success of our data analytics initiatives which drive increased revenue and customer retention.
‚Ä¢Data Model Management ‚Äì Set up experimental designs to answer business questions and opportunities. Determine and execute data refresh cadence in alignment with organizational strategies. Continuously measure model effectiveness and performance against business PIs. Regularly conduct data validations to ensure models remain relevant.
‚Ä¢Predictive analytics - Test business hypotheses across various departments to construct predictive models. Wor in cross functional team to identify new hypotheses. Test sensitivity/impact of current and proposed business initiatives on various customer segments.
‚Ä¢Reporting/Analysis ‚Äì Develop and publish reporting and analytics as a result of tested hypotheses and provide user-friendly outputs for various departments (e.g., Sales, Mareting, and Executive leadership). Design reporting to provide insight into customer segments, campaign effectiveness, business initiatives, and the relationships.
‚Ä¢Business Management ‚Äì Participate in various business improvement activities and deep-dive initiatives adding insight where predictive analytics are required to forecast impact/results. Develop partnership with Information Systems to gain insight into upcoming data changes or new data availability.
‚Ä¢Data Quality - Execute different data analytics (joins, audits, correlation, etc.) to ensure the completeness, quality, and consistency of data used for analytics across systems. Wors across departments to understand inputs and ensure reliability while providing feedbac/recommendations to improve quality.
‚Ä¢Performs other related duties as required or requested.
‚Ä¢Bachelor's Degree in a quantitative field such as statistics, mathematics, information systems, computer science, or economics with two to four years of experience. Master‚Äôs Degree in an analytics related field such as statistics is a plus.
‚Ä¢Two or more years of wor experience utilizing statistical applications such as: R, SAS, and SPSS.
‚Ä¢Have strong statistical, mathematical, predictive modeling, or machine learning sills.
‚Ä¢Two or more years of experience in woring with large datasets, and relational databases (SQL)
‚Ä¢Must be comfortable woring with senior management as the analytics and insights provided by this individual are shared throughout various levels of the organization.
‚Ä¢Demonstrating advanced use of Microsoft Excel and woring nowledge of CRM systems (Salesforce.com preferred) is a requirement.
‚Ä¢Ability to articulate and present complex data in a user friendly format is critical to the success of this role.
‚Ä¢Must have the ability to wor collaboratively in a team environment.
‚Ä¢Must be subject matter expert with a passion for digging into any dataset by researching the relevant in-formation on the subject in order to use the data effectively.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‚ÄúBest Staffing Firm to Temp For‚Äù by Staffing Industry Analysts in 2019, 2018, 2017, 2015 and 2014.</t>
  </si>
  <si>
    <t>Job Description
Job description
‚Ä¢ Interpret data, analyze results using statistical techniques and provide ongoing reports
‚Ä¢ Develop and implement databases, data collection systems, data analytics and other strategies that optimize statistical efficiency and quality
‚Ä¢ Acquire data from primary or secondary data sources and maintain databases/data systems
‚Ä¢ Identify, analyze, and interpret trends or patterns in complex data sets
‚Ä¢ Filter and ‚Äúclean‚Äù data by reviewing computer reports, printouts, and performance indicators to locate and correct code problems
‚Ä¢ Wor with management to prioritize business and information needs
‚Ä¢ Locate and define new process improvement opportunities
Requirements
‚Ä¢ Proven wor experience as a data analyst or business data analyst
‚Ä¢ Technical expertise regarding data models, database design development, data mining and segmentation techniques
‚Ä¢ Strong nowledge of and experience with reporting pacages (Business Objects etc), databases (SQL etc), programming (XML, Javascript, or ETL framewors)
‚Ä¢ nowledge of statistics and experience using statistical pacages for analyzing datasets (Excel, SPSS, SAS etc)
‚Ä¢ Strong analytical sills with the ability to collect, organize, analyze, and disseminate significant amounts of information with attention to detail and accuracy
‚Ä¢ Adept at queries, report writing and presenting findings
‚Ä¢ Master's in Computer Science or Engineering Management or Project Management or Information Systems/Technology (Preferred)
Powered by JazzHR
nYZjQLFL8</t>
  </si>
  <si>
    <t>We are hiring a Data Analyst to maintain databases and master data for one of our pharmaceutical client's product research wing. The data analyst will utilize established processes and serve as a ey technical resource at the operational level. They will drive master data solutions for the local site. They will also provide on-going support for completing tass associated with the SAP master data/specification responsibilities and projects including but not limited to the following:* Execute data collection, data entry, data verification, and data cleansing in SAP and associated systems per established processes and procedures* Second person verify SAP master data entries for new master data requests and changes to existing data.* Assist in creation and maintenance of material specifications managed by the product research group.* Use change management process and tools.* Create, change, maintain, and inactivate SAP master data utilizing established processes, tools, and procedures.* Assist with Periodic Review of material specifications and update appropriate systems per established processes and procedures.* Be proactive in maintaining data accuracy in recognition of its criticality to running our business.* Identify and address issues as they arise, and escalate them to supervision and/or business sponsor when issues are outside of one's scope to remedy.* Be able to train others on tass they perform.* Comply with local and global SOPs/policies.* Maintain a safe wor environment, woring safely and accountable for supporting all Health Safety and Environmental Corporate and Site Goals.* Maintain learning plan at a 100% compliance level in accordance with all government regulations and Global Policies and Procedures* Experience with SAP master data entry* Strong attention to detail and wor accuracy* Strong organizational sills* Ability to manage multiple priorities and meet timelines* Ability to build collaborative woring relationships* nowledge of and compliance with GMP requirements* Critical thining and problem solving sills* Good written and verbal communication sills* Learning agility and self-management sills* Ability to learn a variety of IT systems and tools (e.g. SAP, cMat, Excel tools, Tracwise, SharePoint, Regulus) General business understanding of clinical trial data governance and supply chain* Quality bacground is helpful.16 days of PTOMedical, Dental and Vision benefits401() enrollment option with 3% employer matching</t>
  </si>
  <si>
    <t>eywords Studios
3.1</t>
  </si>
  <si>
    <t>YOUR ROLE
The Quality Analyst will be responsible for assisting the QSHE Manager and Operations in researching quality, operations, and data discrepancies and compiling data.
YOUR RESPONSIBILITIES
Audit all outbound parcel, LTL, and International shipments to ensure customer satisfaction and that orders meet established standards of quality. May be required to assist with process audits and/or root cause analysis.
Will generate inspection reports through Manhattan and/or SAP.
Will audit any material for accuracy and inspect for accuracy or damage. Will re-box, re-label, or identify product for scrap.
Will perform quality inspections per SOP.
Update data logs and prepare material to be scrapped. Document internal audits and other quality assurance activities.
Audit racs for any damaged product and move appropriate wor area for repair
Will be bac-up support for Inbound Disposition Cler, or any other department.
Review shipping discrepancies from customer; Review Manhattan for Inventory Adjustments
Investigate discrepancies and use information found to determine if customer complaint is valid.
Be provide quality support (i.e. identify part numbers, question on pacaging, etc.) for all team members.
Wor with management to drive quality programs and customer satisfaction
May be required to assist with SOPs/Wor Instructions audits, as required
Will perform other job tass, as assigned.
YOUR SILLS AND EXPERIENCES
High school diploma or GED required.
Prior experience in a warehouse environment is preferred.
Ability to use RF gun and/or Manhattan
Strong PC sills including proficiency in WMS applications and Microsoft Office.
Detail-oriented, problem-solving, and analytical sills.
Ability to wor in a team setting and communicate with various levels of the organization.
Understand and adhere to department policy and procedures.
Ability to establish priorities and accomplish multiple tass with minimal supervision.
Must have good math sills.
Forlift certified preferred
Fluent in English
Job Type: Full-time
Experience:
Microsoft Excel: 2 years (Preferred)
Location:
Whitestown, IN (Preferred)</t>
  </si>
  <si>
    <t>uehne + Nagel
3.5</t>
  </si>
  <si>
    <t>DHL Global Forwarding, Freight, DB Schener, Panalpina</t>
  </si>
  <si>
    <t>"W2 candidates are encouraged to apply. We are unable to sponsor H1b or wor with third-party candidates at this time.
Job Description:
The client is in need of a seniorData Analyst that can create SSRS reports and pull data from complicated Microsoft SQL Server 2016 databases using SQL Server Management Studio and SQL Server Data Tools.
Ability to write complex SQL queries and create SSRS reports.
Ability to create clear and complete documentation about data, reports, and processes.
Prior experience with DotNet technology (C#, VB, etc.) and Microsoft Visual Studio 2013 and above is useful.
Must have strong communication sills and the ability to create clear and complete documentation about data, reports, and processes.</t>
  </si>
  <si>
    <t>Marion County Public Health Department is an organization that celebrates diversity, and sees to employ a diverse worforce. We actively encourage all individuals to apply for employment and to see advancement opportunities. Marion County Public Health Department also provides reasonable accommodations to qualified individuals with disabilities as required by law. For additional questions please contact us at: hrmail@hhcorp.org.
POSITION SUMMARY:
This position will play a leading role in helping understand the impact of Ending the HIV Epidemic (EhE) initiatives in Marion County and the Indianapolis Transitional Grant Area. This position will wor with EhE initiatives to support data collection, entry, quality remediation, analysis, evaluation and reporting. The position will also provide support to the program evaluation team and the coordination of data management services with that team. This position will collaborate with the HIV Epidemiologist and the State Surveillance Program to review eHARS data to facilitate data to care. This position will wor closely with the EhE Grant Manager to ensure EhE program meets reporting requirements of the Program and to use data to help improve outcomes. Position will assist with grant writing and reporting. This includes but is not limited to the creation and generation of CAREWare data and analysis and data from other sources as needed to support the EhE program.
This position wors under the Ending the HIV Epidemic grant program and will be responsible for data-related infrastructure enhancements to improve client services and outcomes. This position will be funded through HRSA Ending the HIV Epidemic Grant, and continued employment is contingent upon receipt of the grant.
QUALIFICATIONS:
Completion of a Bachelor's Degree in Public Health, Allied Health or related discipline is required
Experience with computerized data analysis and data management
nowledge of HIV/AIDS and/or STI related issues is beneficial
All qualified applicants will receive consideration for employment without regard to race, color, religion, sex, sexual orientation, gender identity, national origin, disability or veteran status.
Nearest Major Maret: Indianapolis</t>
  </si>
  <si>
    <t>Summary:
Want to join one of the nation's best employers? Interested in providing small and medium sized businesses with solutions that mae them grow? Do you lie serving customers and care about people? Then maybe Heartland is for you:
We're looing for team members who are excited by our mantra - Entrepreneurs Respectfully Serving Entrepreneurs, and who want to wor in a culture built on care, focus and quality.
We need customer-focused, can-do, team-oriented fols who are o with having fun.
The Sr. Data Analyst will be primarily responsible for supporting the leaders of Heartlands Operations teams with business process improvement, data analysis, and developing business intelligence (BI) tools. The Sr. Data Analyst will wor to gather, analyze, and translate data that has been collected regarding Heartlands initiatives and production into a format to enable better business decisions.
Job Details:
What will you be doing?
Coordinate with leadership team to identify critical data to capture and report on
Consolidate and summarize data for business decision maing and continuous improvements
Create graphical representations of data/analysis for easy consumption
Perform statistical analysis (correlation, regression, or time series analysis)
Inspect and cleanse data for accuracy and quality
Some data ETL/ELT responsibilities as needed
Other responsibilities as assigned
Core Competencies:
Strong understanding of reporting requirements and structural hierarchies for reporting in a collaborative environment. Query, analyze and transform complex data sets to optimize dashboard flexibility and performance.
Rationalize and identify use cases for developing data visualization, including identifying different personas for each use case.
The Sr. Data Analyst will wor with large amounts of data: facts, figures, and number crunching. The candidate will need to see through the data and analyze it to find conclusions. One needs to be strong in logic and mathematics.
Communication Sills: Sr. Data Analyst will be expected to present their findings or translate the data into an understandable document. This candidate will need to write and spea clearly, easily communicating complex ideas. Needs to possess the ability to wor in a team environment as well as individually.
Critical Thining: Sr. Data analyst must loo at the numbers, trends, and data and come to conclusions based on the findings.
Presentation Sills: Ability to organize data and supporting information into visual representations that allow consumers to easily dissect and mae decisions based on data provided.
Attention to Detail: Data is precise. Data analysts have to mae sure they are vigilant in their analysis to come to correct conclusions. Must mae every effort not to only meet but also preempt customer needs.
Strong experience with hands-on building and deploying Tableau, Qli, PowerBI or Spotfire data visualizations and dashboards
Understand foundational concepts of data visualization. Thoughtfully connects these concept business metrics and PIs to achieve business goals.
Experience in relational database concepts with a solid nowledge of SQL Server
Microsoft Office Products: Advanced level with Excel, PowerPoint, and Word.
Education/Experience
Position requires nowledge typically associated with a Bachelors Degree in Computer Science, MIS, Economics, Business, Mathematics, Statistics, related technical field, or equivalent wor experience.
4+ years of applicable experience as a Data Analyst or similar role
Understanding of the Bancard Industry or Commission Based Sales is a plus.
Preferred Qualities:
Motivated self-starter
Detail oriented
Cautious
Consistent
Well Spoen
Tenacious
Ability to manage a project
Heartland Qualities:
Uncompromising honesty
Approachable and willing to offer helpful solutions
Ability to search relentlessly for better solutions
Must handle constructive feedbac well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Those applicants requiring reasonable accommodation to the application and/or interview process should notify a representative of the Human Resources Department.</t>
  </si>
  <si>
    <t>Edmond, O</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</si>
  <si>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pZp91C2z2N</t>
  </si>
  <si>
    <t>Business Intelligence
Franciscan Alliance
1500 Albany Street
Beech Grove, IN 46107
Days
Full-Time
Bachelor's Preferred
WHAT WE NEED
Healthcare Data Analyst
WHO WE ARE LOOING FOR
Executes a variety of complex analytical exercises to provide operations, Quality and medical management with actionable, high quality quantitative information that drives effective business decision maing, enables interpretation of current, past and future performance, and identifies opportunities to improve patient quality of care. Analyzes the root cause of any identified opportunities and present the story to business decision maers to tae appropriate actions using PPTs and dashboards.
WHAT YOU WILL DO
Conduct rigorous data mining and statistically sound analytical analyses to develop and report high quality actionable and quantitative information that will drive effective and integrated business decision maing, enable interpretation of performance trends
Identify new opportunities to reduce unnecessary medical and administrative costs.
Create dynamic and highly effective methods of data delivery and provide critical and insightful data.
Coordinate with line and support functions to provide the analytical support to critical operational effectiveness initiatives and to identify new opportunities for improvement.
Develop expertise, thought leadership in the area of analytics, business intelligence and reporting, and provide new and innovative approaches to business data analysis and interpretation.
Develop and execute presentations, reports and dashboards for middle and senior management use. Continuously improve the delivery of process performance information to all business partners.
Utilizes SQL, SAS, Tableau, R, etc. languages and technologies for the purpose of extracting and processing data for the business‚Äôs analytical needs.
Wors with Project Manager to ensure a review and tracing process exists throughout the project life-cycle.
Recommends process improvement opportunities.
Performs related duties, as required.
WHAT IT TAES TO SUCCEED
ACO claims data ‚Äì nowledge of Accountable Care Organization (ACO) claims data
EPIC data models ‚Äì nowledge of Epic data modelling
Analytical Software nowledge ‚Äì Demonstrated nowledge of analytical software
SAS ‚Äì Demonstrated nowledge and use of SAS analytics software
Databases &amp; SQL ‚Äì Demonstrated nowledge and use of databases and SQL
Tableau - Demonstrated nowledge and use of Tableau
EPIC (Clarity / Caboodle) Expertise
WHAT WE'RE LOOING FOR
5-10 Years Experience; 5 Years Experience in this position specialty
License(s):
Certification(s):
Travel: Up to 20%
EQUAL OPPORTUNITY EMPLOYER
It is the policy of Franciscan Alliance to provide equal employment to its employees and qualified applicants for employment as otherwise required by an applicable local, state or Federal law.
Franciscan Alliance reserves a Right of Conscience objection in the event local, state or Federal ordinances that violate its values and the free exercise of its religious rights.
Franciscan Alliance is committed to equal employment opportunity.
INFORMATION SERVICES</t>
  </si>
  <si>
    <t>Mishawaa, IN</t>
  </si>
  <si>
    <t>Job Description
Vespa Group is seeing a Sr Data Analyst. Our philosophy is to recruit and retain only high-caliber professionals, provide them with a rewarding wor environment, and compensate them well for their hard wor.
Qualifications:
Education: Bachelor's degree in related field or equivalent wor experience.
Required experience:
5+ years of SQL
4+ years of statistical analysis or data analysis experience or 3+ year of HEDIS data analysis experience including measurement and rates impacted
Advanced nowledge of Business Objects
Advanced nowledge of RDBMS (Oracle , Teradata Data Warehouse, SQL Server 12 and up , CRM and etc.)
Advanced nowledge of Microsoft Applications - Excel and Access
Job Duties:
Responsible for analytical data needs
Handle complex data requests, reports and predictive data modeling
Utilize SQL Server , Oracle 11g, and Teradata Data Warehouse to resolve data requests from team and write procedures
Create and maintain document for all the procedures and steps for routine reports generation and the other most frequently submitted data report creation
Create and manage reports using MS SQL Server Reporting Services (SSRS)
Perform regular operational tass for the team
Wor as a data analyst to resolve any data issues, answer all data inquiries coming from internal or external users by developing stored procedures, queries, programs against SQL database
oWor on system database object watching/monitoring to mae sure the data integration is high quality and records are up to date.
o Wor on testing processes whenever a new development is finished or new release is implemented , including creating test data, writing scripts, which are used to test the system new release.
oWor on data reports development to support , and meet the business requirements
Compensation: Above maret and commiserate with specific position and the individual's experience/sill level.
Vespa Group is an equal opportunity employer. All qualified applicants will be considered without regard to race, religion, color, national origin, sex, sexual orientation, gender identity, age, genetic information, status as a protected veteran or status as a qualified Individual with a Disability, or any other characteristic protected by applicable federal, state or local law. For more information please visit www.vespa-group.com.</t>
  </si>
  <si>
    <t>Operations/Quality Data Analyst:
Leading the organization, development, and maintenance of critical operations databases and monitoring reports
Experience in database architecture, relationship structure modeling and ER diagram management.
Develop continuous monitoring processes of mission critical data
Comfortable streamlining current monitoring processes, recommending new monitoring processes, identifying and eliminating outdated and/or redundant reports
Automating routine daily monitoring and reporting.
Provide operations and quality department management data insights
Comfortable with finding hidden value within data and bringing to the team
Proficient in database languages:
SQL required (Postgres ++)
MongoDB strongly preferred
Python strongly preferred
Looer/LooML preferred
Build-from-scratch monitoring processes for existing and future technology initiatives
Experience in a fast paced production/logistics environment preferred
Experience woring with financial data preferred
Experience woring with projection and forecast modeling preferred
Preferred Candidate will have:
Positive attitude, ability to communicate, strong teamwor and ability to wor onsite in production facility
Initiative; someone who is not afraid to suggest improvements, mae mistaes
Strong analytical sills; both quantitative and qualitative
Job Type: Full-time
Pay: 55,000.00 per year
Benefits:
Health Insurance
Paid Time Off
Experience:
system administration: 3 years (Preferred)
Color Management: 3 years (Preferred)
Education:
Associate (Preferred)
Wor Location:
One location
This Job Is Ideal for Someone Who Is:
Dependable -- more reliable than spontaneous
Detail-oriented -- would rather focus on the details of wor than the bigger picture
Achievement-oriented -- enjoys taing on challenges, even if they might fail
Autonomous/Independent -- enjoys woring with little direction
Innovative -- prefers woring in unconventional ways or on tass that require creativity
Benefit Conditions:
Only full-time employees eligible
Wor Remotely:
No</t>
  </si>
  <si>
    <t>Under moderate technical direction, the Sr. Data Analyst will be responsible for assembling heterogenous data in a meaningful way through their understanding of data quality, data relationships, and the available data sources across enterprise domains. This role has nowledge of source systems and representative domain data to draw meaningful insights that support data quality programs and/or policyholder sales, service or profitability insights and other data initiatives. The role will be a business user with good analytical and business intelligence (BI) sills who interprets data and trends to support business initiatives and activities. Will wor within specific limits and authority on assignments of moderate technical complexity.ey Job Responsibilities and Accountabilities:Under moderate technical direction, analyzes data translation and process requirements. Designs and prototypes data translations for use within respective business area systems. Gathers data transformation and quality requirements; defines, develops, configures/modifies and documents necessary translation rules. Researches data and processing issues and provides input into data quality improvements. Wors with business area groups to develop detailed specifications, gap analyses, and potential process change requirements for data transformations Cooperates and interacts with project team members and contractors to tae positive action and accountability for assigned wor; grows business relationships that are important to the success of projects. Performs algorithmic data compilation and analysis. Provides input into analysis and insights of data requirements, data quality, data collections, etc. Performs analysis and identifying trends defined in the requirements such as weely, quarterly and annual trends for customer churn. Identifying patterns and helping the business react to changing business conditions. Performs root cause analysis. Identifies data anomalies and communicating bac to the data stewards. Presents results to the business unit leader in a preferred tool (such as Office suite, BI report or dashboard).Sills, nowledge, and Abilities:Good woring nowledge of BI and analytics. Good nowledge of structured data, such as entities, classes, hierarchies, relationships and metadata. nowledge of database management system (DBMS) physical implementation, including tables, joins and SQL querying. Ability to combine data from multiple sources when needed for the analysis. Good familiarity with the use cases, business purposes and quality of the data. Good verbal and written communication sills. Explains complex information in relatively straightforward situations. Collaborative, cooperative and team oriented. Ability to elicit cooperation from a wide variety of sources, including management, peers, and other departments. Ability to effectively prioritize and execute tass within expectations and balancing multiple priorities. Strong problem solving and analytical sills. Good woring nowledge of Microsoft Office Suite and other business-related software.Education and Experience:Bachelor's degree, in a related discipline; or equivalent experience required. Typically has a minimum of three years of related wor experience. Previous financial industry experience is a plus.</t>
  </si>
  <si>
    <t>Employee Sub-Group: Regular FT Hourly
Wor Schedule:
Location: Redmond , Washington
Position Title: Data 1
Req: 26618
Technical Data Analyst (Games)
(Location- Seattle, Washington area)
Are you an experienced data analyst who taes pride in mining data and building actionable insights? Do you want to help one of the world's most ambitious, innovative, and customer-centric game studios develop and launch cutting edge games? Well, Lionbridge is looing for you!
We are looing for a Technical Data Analyst to join our team. Suitable candidates are self-guided, energetic, and analytic problem solvers. To be successful in this role, you will need to be able to wor on tight deadlines and have exceptional technical and communication sills.
Role Responsibilities
Retrieve and process data using a broad set of data technologies and resources, nowing how, when, and which to use
Write high-quality SQL queries to retrieve and analyze data from database tables
Build Business Intelligence applications to surface and report data and insights
Investigate data quality and implementation issues and ensure successful rollout of signals and ongoing telemetry health
Prepare specifications, documentation, reports, and presentation materials
Build trust and respect with people outside of the inner immediate team
Facilitate communication within groups
Conduct root cause analysis against uncovered issues
Wor closely with the team lead to deliver requested daily results
Contribute to a culture of innovation and quality
Wor closely with business partners on assigned tass
Qualifications
BA/BS in Engineering, Computer Science, Statistics, Mathematics, Data Science, or related quantitative discipline
2+ years of experience as an analyst or engineer in data or business intelligence space
2+ years of wor experience in analyzing and interpreting data using SQL
Proficiency in navigating GIT, wor experience is preferred
Experience in using Microsoft Visual Studio.
Experience with BI data visualization and delivery tools such as Power BI, Tableau, etc.
Excellent verbal and written communication sills
Self-driven, meticulous and curious in nature
Ability to prioritize in a complex and fast-paced environment
Ability to learn new technology and tools</t>
  </si>
  <si>
    <t>SDL, eywords Studios, TransPerfect</t>
  </si>
  <si>
    <t>At Remitly, we help immigrant communities around the world send 6 billion a year to their loved ones. Sending money is faster, easier, and costs less with our all-digital money transfer platform. We want to transform the lives of immigrants and their families by providing the most trusted financial service products on the planet. At Remitly, your wor has a direct and positive impact on people around the globe. Your wor matters, every day.
The Role:
The North America Product team at Remitly is in charge of optimizing our customer experience through a test and learn agenda. As a Senior Product Analyst on this team, you will wor with product managers, engineers, and UX designers to guide product improvements for our customers. You will propose data-driven hypotheses to improve our customer experience, design and analyze A/B tests. The quantitative insights you bring will have an out-sized impact on the business. You will report directly to our Director of Product Analytics.
What You'll Do:
You will uncover product insights in our conversion funnel, with the goal of increasing healthy customer conversion by increasing our new customer adoption rates and monthly active customers.
You will visualize a quantitative view of the performance of our customer acquisition and onboarding funnel that results in applicable analysis.
You as, "Why?" and question the status quo. You view unexpected data results as a puzzle to be solved, a challenge that you accept.
You can explain the methods behind your analyses and validate your results. Once you have data to support your ideas, you're willing to advocate for and move your recommendations forward.
About you:
Bachelor's degree in a technical, business, or quantitative field (Computer Science, Engineering, Statistics, or related field).
Minimum five years of relevant experience in a product or customer analytics role.
Experience designing and analyzing A/B experiments and are comfortable with basic statistical techniques
Experience woring at startups or large consumer internet/technology companies
Experience with technical sills (e.g. SQL, R, Python) and data visualization tools (e.g. Tableau)
Our Benefits:
Unlimited paid time off
Health, dental, and vision benefits + 401 plan with company matching
Company contributions to your HSA or FSA plan, if you choose one
Continuing education and corridor travel benefits
Scholars program
Remitly is an Equal Opportunity Employer. Equal employment opportunity has been, and will continue to be, a fundamental principle at Remitly. We are committed to nondiscrimination across our global organization and in all of our business operations. Employment is determined based upon personal capabilities and qualifications without discrimination on the basis of race, creed, color, religion, sex, gender identification and expression, marital status, military status or status as an honorably discharge/veteran, pregnancy (including a woman's potential to get pregnant, pregnancy-related conditions, and childbearing), sexual orientation, age (40 and over), national origin, ancestry, citizenship or immigration status, physical, mental, or sensory disability (including the use of a trained dog guide or service animal), HIV/AIDS or hepatitis C status, genetic information, status as an actual or perceived victim of domestic violence, sexual assault, or staling, or any other protected class as established by law.
Remitly is an E-Verify Employer</t>
  </si>
  <si>
    <t>Homesite Insurance was founded in 1997 and was one of the first companies to enable customers to purchase home insurance directly online, during a single visit. Since then, we've continued to innovate rapidly to meet the needs of our customers and their changing expectations.
One thing that's stayed the same since our founding: our commitment to our customers, partners and employees.
Join us on our journey as we continue to grow into a powerful contender in the field of insurance.
The Business Data Analyst is a ey contributor in advancing our Enterprise Data Platform initiative. This individual will wor directly with our Data Engineering Team, and our Business partners to analyze, document, and understand our various data sources and how they can best be leveraged for our BI &amp; Data Platform solutions. This individual will have demonstrated experience in troubleshooting problems and effective communication with both IT and business partners.
This candidate must be proactive in delivering successful solutions, including helping define requirements, deployment, implementing best-practices, supporting testing efforts, and providing documentation while woring with both IT and business units.
The analyst must be comfortable understanding data across multiple systems, able to effectively manipulate data and wor with Program Management &amp; Data Architect to gather business requirements, analyze source data, create source to target data column mapping and create detail technical specifications with business logic that meets business reporting needs. Experience in development of ETL and performing data migration activities on large and moderate to high complex projects is required.
The ideal candidate will possess excellent qualitative and quantitative analytical sills, able to quicly understand the existing systems/processes, have a systems development bacground, proficient in SQL queries and have both excellent written and oral communication sills.
The successful candidate will have a strong understanding of business data, preferably Insurance/ financial, underlying business concepts and various aspects of customer needs.
‚Ä¢ Facilitates requirements definition, technical design and sign off; documents requirements and develops use cases to explain/demonstrate business requirements/detail technical specifications as needed
‚Ä¢ Enable effective decision maing by retrieving and aggregating data from multiple sources and compiling them into actionable format
‚Ä¢ Collaborate with Data Architect and lead analysis &amp; data mapping activities of source to target data column mapping, documenting detail technical specs along with related business logic and communicate the data migration plan.
‚Ä¢ Define data structures for reporting purposes
‚Ä¢ Contributes business or process perspective during design reviews
‚Ä¢ Design automated reporting solutions that enable business leaders to mae effective decisions.
‚Ä¢ Assists QA team to ensure that requirements documentation can be easily translated into test plans and provides relevant test scenarios for the testing team
‚Ä¢ Drive projects, woring with various staeholders including business users and BI &amp; data engineering team
‚Ä¢ Assist with engineering team in testing to verify data requirements
Basic Qualifications
BS or MS in Information Systems, Computer Science, Engineering, or equivalent.
5+ years of professional experience as a business data analyst or related role in supporting large data projects with focus on data modelling / advanced business analytics
Must have strong SQL abilities for database query and reporting Expert in Excel
Experience in designing and building data infrastructure with automated reporting tools (Tableau or equivalent)
Analyze client's legacy systems and databases to produce Data Mapping for the Extract process.
Define data integrity and business rules for the Transform process. Help engineering team in creating data verification plans.
Strong verbal/written communication sills and facilitation sills to effectively lead discussions across multiple groups.
nowledge of basic programming concepts and systems implementation
Demonstrated experience/proficiency in data analysis
Preferred Qualifications
Demonstrated experience delivering actionable insight for an insurance business
Good understanding of SQL Database and data warehouse design principles (e.g. facts, dimensions)
Demonstrated understanding of Data Modeling framewors, data mappings, complex transformations.
Experience with SSIS, T-SQL, or similar ETL tools to extract, transform, and load client's legacy data into target application databases in a business environment with large-scale, complex datasets
Strong expertise with Excel, SQL, and Python, other lie scripting/reporting tools
Experience conveying ey insights from complex analysis in summarized business terms
Highly collaborative/Team Player
High level of organization and prioritization
Creates and champions processes/methodology for capturing and maintaining Data store metadata and artifacts
Analysis, understanding, and documentation of internal and external source system data, including data dictionary and meaning of the data
Help provide integrity checs on data used to aid with quality
Assists with development and enhancements. Provides design support for the development of business intelligence solutions
Provides data analysis and recommendations for the correction, enhancement and/or development of ad-hoc and canned end-user reports
Develops and manages ongoing process improvements to the reporting worflow focusing on automation, accuracy, and timeliness of information
Maintain strict adherence and compliance to all laws, rules, regulations, policies, procedures and internal controls specific to the role</t>
  </si>
  <si>
    <t>The SharePoint Online (SPO) Service Reliability Engineering (SRE) team delivers SharePoint services to customers globally. Most customers are Fortune 500 companies and nearly all are recognizable household names. Today we are the top hosted service providers in the world with millions of seats sold and active on our platform.The SPO team is looing for an experienced Data Analyst. You'll be joining a team of passionate professionals focused on service reliability, incident response and shape how we thin about service disrupting events and the associated reporting and analytics to support all aspects of our business. You'll help us build and curates an end to end data pipeline and reporting suite, deep data analysis as well as advanced data science. You'll develop insights that are used in scenarios spanning increasing service reliability, early degradation detection, customer satisfaction, defining and tracing ey business metrics and informing the future roadmap for the business. We are a highly collaborative team that wors in close collaboration with our staeholders and engineering partners.Degree in Statistics/Math/Computer Science/Economics/Business or EngineeringAdvanced woring nowledge of large data manipulation and data mining using SQL or similar toolsAdvanced nowledge of OLAP/MOLAP technologies and MDXAdvanced Excel and PowerPoint sills, as well as visualization toolsExceptional problem solving, technical and data analysis sillsGreat written and verbal communication and presentation sillsBe self-driven, and show ability to deliver on ambiguous projects with incomplete or dirty dataAbility to wor in a team environment that promotes collaborationExperience with Data Lae infrastructures (Cosmos, Hadoop or similar)Candidates must pass the Microsoft Cloud bacground chec upon hire/transfer and every two years thereafterMicrosoft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form.Benefits/pers listed below may vary depending on the nature of your employment with Microsoft and the country where you wor.Responsibilities woulPartner with teams across SRE, engineering, business staeholders and field organizations to provide ey business insightsPartnering deeply with program managers and engineers to bring data to their business decision maingWor with these staeholders to define clear signals of success, which translate into simple, easily understood metrics that drive our processes and businessWor with Data Science and Data Engineering resources to develop requirements for data, reporting, views, tools etc.Lead deep dives and analyses into metric performance and special projectsDefine and build data models to meet business requirementsBuild Business Intelligence applications to surface and report data and insightsBuild expertise in our telemetry signals, investigate data quality and implementation issues, ensure successful rollout of signals and ongoing telemetry healthPrepare specifications, documentation, reports and presentation materials</t>
  </si>
  <si>
    <t>Job Description
Primary Sills: SQL, Data Pulling, Tableau/QuicSight/MicroStrategy, Data Visualization
Duration: 6+ Months
Contract Type: W2 Only
Required Sills:
Bachelor's degree in Computer Science, Mathematics, Information Systems or related field; or equivalent experience.
5+ years' experience as a Data / Business Analyst pulling, analyzing, and delivering analyses
Advanced SQL querying
Advanced expertise in Excel
Experience with data visualization tools such as Tableau, QuicSight, MicroStrategy
Strong verbal/written communication &amp; data presentation sills, including an ability to effectively develop and communicate clear, thoughtful, and comprehensive analyses.
Preferred Sills:
SQL nowledge
Python Sills
MS Access
Web Macros
Technical Sills
Financial, Tax, or Accounting Bacground.
To follow up with any questions, please contact Ajitabh @ 408-907-2956
Araya is an award-winning IT staffing firm and the staffing partner of choice for many leading companies across the US. We offer comprehensive benefits including Health Insurance (medical, dental, and vision), Cafeteria Plan (HSA, FSA, and dependent care), 401() (enrollment subject to eligibility), and Sic Pay (varies based on city and state laws).
If this position is not quite what you're looing for, visit araya.com and submit a copy of your resume. We will get to wor finding you a job that is a better fit at one of our many amazing clients.
Araya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Araya is an equal opportunity employer; committed to a community of inclusion, and an environment free from discrimination, harassment, and retaliation.
If this position is not quite what you're looing for, visit araya.com and submit a copy of your resume. We will get to wor finding you a job that is a better fit at one of our many amazing clients.
Araya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Araya is an equal opportunity employer; committed to a community of inclusion, and an environment free from discrimination, harassment, and retaliation.</t>
  </si>
  <si>
    <t>Join a dynamic and growing technology team at WaFd. As a national ban that acts lie a reliable next-door neighbor, we are building the expertise to deliver leading, digital solutions for our consumer, small business, and commercial customers.We are seeing an energetic and collaborative Data Analyst who can help instantiate and advocate for our data foundation practice here at WaFd, help implement a new data strategy and architecture, develop a new data platform supporting the dynamic data and analytics needsThis will include (but not be limited to):Core Business Analyst Responsibilities* Wor with senior data engineer, data architect and lines of business to understand data requirements, to design, execute and manage data solutions* Participate in team sprints* Deep dive into source data, profile data and create measures to evaluate data quality, create tools to monitor and alert data issues* Proactively wor with lines of business to gather business requirements, to analyze requirements in order to brea down use cases and solutions* Wor with data architect and senior data engineer to design solutions and technical specs based on business requirements* Create data solutions based on specs, such as ETL, data pipeline, data model* Wor with senior data engineer to create tools to manage data solutions, such as testing, monitoring, alerting issues* Own data solutions and tools, observe data team SLA and ensure high-quality delivery and support to end customers* Educate and inform business constituents on data solutions, on their usefulness, insights and utilization* Actively learn and adapt to new technologies, tools and programming languages, recommend better solutions, create new insights and data values to data consumers* Develop and refine sills that are necessary for the success of the job function, such as communication with cross-functional teams, programming sills, data architecture or enterprise architecture concepts and toolsetsEducation and Training* Bachelor's degree in engineering, technology, computer science, mathematics?or equivalent wor experience is required.nowledge/Sills* Strong desire and interest in learning data and analyze data to support business cases and help business to gain insights that can support better solutions or outcomes* Strong desire and interest in learning technologies and tools that can create efficient data solutions, develop abilities to discern the differences of various technologies and tools and recommend viable solutions to senior technologists and / or business data consumers* Strong desire and interest in woring with both business and technologists and help design, build, maintain and communicate solutions* Strong desire and interest in participating agile software development process* Strong desire and interest in learning and adapting to baning business model, process, data and evolving regulatory environment* Good verbal and written communication sills* nowledge and experience of fundamental data query tools, languages and analytical models* nowledge and experience with one or more data integration/orchestration tools or languages, such as Pentaho ETL, Python coding, Scripting languages, Matillion, Airflow, etc.* Attention to detail* Ability to learn and grow new technical sills* Ability to learn baning business processes and ris/security rules and requirements* Ability to adapt to changes in both technology and business processes</t>
  </si>
  <si>
    <t>Job Description
We are looing for a new team member who embraces new and unique challenges; someone who can ‚Äúwear many hats". This is a rewarding opportunity in a growing company for the right person who is self-motivated and driven. The ideal candidate will have a strong understanding of data modeling, behavioral analytic methods and a general nac for maing rows and columns come to life to illustrate compelling business intelligence and actionable opportunities.
SureCritic is a growing software-as-a-service company, focused on measuring customer experience and providing the tools for customer retention. In this role, you will be directly supporting our platform, products and services by woring onsite, supporting one of our enterprise clients. In this dynamic role, you will have the opportunity to interface with ey staeholders and executives regularly.
Responsibilities include:
Sustain the continuity of reports being generated within the department and ensure reports are published on time
Analyze trends for continuous improvement opportunities and provide recommendations on tactical and strategic opportunities both internally and externally
Directly support specific projects through data gathering, analysis, report development, control charts, operational process monitoring, presentations and recommendations
Develop understanding of interdependencies between systems, datasets, and processes
Develop and implement new ey operational reports and effective reporting tools to assist in effectively managing ey accounts
Create predictive tools to help with data analysis and provide ad hoc reporting and analysis to our Account Management team to help enable effective decision maing at the client level
Manipulate and analyze complex, high-volume, high-dimensionality data from varying sources using a variety of tools and data analysis techniques
Define, trac, and report ey metrics to measure customer feedbac related activities and resulting impact
Develop, provide, and participate in monthly performance and quarterly business performance reviews providing ey results and insights for corporate and regional clients
Connect findings and recommendations to business initiatives and collaborate with ey staeholders at various management levels
Present findings and recommendations to ey decision maers at various management levels using a collection of dashboards, reports, and presentations
Build strong client relationships through regular communication, strong collaboration and timely concern resolution
This role resides onsite with the client and will report indirectly to the client
nowledge, sills, and abilities:
3+ years‚Äô hands on analytics experience with proven quantitative orientation
BS/BA in Statistics, Economics, Finance, Mathematics, or Engineering preferred or equivalent experience
Experience with Tableau Software
Advanced Excel sills with the ability to wor with large, complex and dynamic datasets. Must be able to turn data into insights
Proficient in PowerPoint
Previous experience writing and optimizing MySQL queries for performance</t>
  </si>
  <si>
    <t>Business Data Analyst - Mareting</t>
  </si>
  <si>
    <t>Position Summary
We are looing for an intellectually curious, collaborative Business Data Analyst who has a proven trac record of combining statistics and business acumen to help business partners mae informed decisions. As a Business Data Analyst, you will wor closely with clients to define the business problem and desired outcomes, develop targeted mareting lists, trac and analyze the performance of mareting campaigns, and support member acquisition and loyalty efforts. A successful candidate will be a problem solver who obsesses over data, is excited by difficult modeling challenges, and possess strong communication sills to effectively interface between technical and business teams. This is a full-time position (45+ hours per wee) and occasional travel may be required.
Job Duties/Essential Functions
Develops, evaluates, and reports targeted mareting strategies and initiatives.
Conducts exploratory data analysis and prepares visualizations.
Translates business and strategic insights into actionable recommendations to the management team.
Creates, tests, and implements statistical models to solve specific business problems.
Develops test/control and A/B tests, ensuring statistically meaningful results.
Writes and optimizes complex SQL based queries to build analytic data sets for both exploration and modeling.
Develops a wide variety of models to predict and better understand customer behavior.
Curates data sets to enable self-service BI within other mareting groups.
Performs ad hoc analyses related to member purchasing, lifecycle, acquisition, and engagement.
Identifies process and system improvement opportunities by monitoring existing metrics, analyzing data and partnering with internal teams as needed.
Enables effective decision maing by retrieving and aggregating data from multiple sources and compiling it into a digestible and actionable format.
Develops and maintains strong woring relationships with internal business partners and external vendors, to improve list targeting strategies and mae recommendations.
Conducts, develops, and manages qualitative research based projects (e.g. surveys and other potential methods) to inform mareting strategy.
Identifies and recommends new member acquisition and loyalty channels to test.
Identifies strategic opportunities to maximize returns in pursuit of Costco's Mareting and company goals.
Participates in selecting and implementing tools and processes for the department.
Maintains current nowledge of mareting, direct mareting, mareting research, and data science trends.
Regular and reliable worplace attendance at your assigned location.
Ability to operate vehicles, equipment or machinery.
Computer, phone, headset, fax, copier, printer
Non-Essential Functions
Assists in other areas of the department as necessary.
Assists in other areas of the company as necessary.
Ability to operate vehicles, equipment or machinery.
Computer, phone, headset, fax, copier, printer
Experience, Sills, Education &amp; Licenses/Certifications
Required:
BA in Statistics, Analytics, Mareting (or similar field) or equivalent wor experience.
Strong ability to utilize analytical, math and statistics techniques to measure performance, interpret data, identify riss, and evaluate opportunities. (Will be tested.)
Intermediate to advanced proficiency with software such as MS Excel, Google Spreadsheet, and Tableau, to perform calculations, organize and format information, create visualizations/dashboards, etc.
Intermediate level fluency in relational database structure, mareting data management tools and principles, SQL based programs and word processing and presentation software (e.g. MS Word and PowerPoint).
Proficiency with programs such as Alteryx to extract data, automate worflows and reports, and create statistical models.
Ability to use data to bac up assumptions, develop business cases, and complete root cause analyses.
Ability to thin creatively to provide meaningful analysis despite imperfectly defined questions.
Strong understanding of direct mareting methodology and response measurement.
Excellent verbal and written communication sills with the ability to communicate technical information in non-technical ways, through summaries, tables, charts, graphs, presentations, etc.
Extremely detail-oriented, with strong quantitative modeling and statistical analysis sills.
Experience in database mareting, maret research, or mareting analytics including managing large data sets, developing A/B tests, creation of list segments, and producing ad hoc reports.
Strong wor ethic and proven ability to prioritize and meet deadlines amidst rapidly change and shifting priorities.
Strong project management sills.
Accountable team player with a positive, constructive and results-oriented mindset.
Resourceful, self-motivated and able to wor independently.
Ability to wor occasional weeends.
Recommended:
3+ years' of wor experience.
Experience building complex data visualizations.
Experience with machine learning algorithms and optimization techniques.
Experience with applied time series modeling or machine learning forecasting applications.
Ability to assimilate new ideas and information quicly to successfully recommend actions using objective data.
Experience or training in Mareting Research methods (e.g. survey design, consumer studies).
nowledge and experience with mailing data services process.
Creative in finding new solutions/designing innovative methods, systems and processes.
Other Conditions
Management will review the Job Analysis for this position prior to a job offer.
Required Documents
Cover letter
Resume
To Apply: Please submit the required documents in ONE attachment to im Smith, imsmith@costco.com
Apart from any religious or disability considerations, open availability is needed to meet the needs of the business. If hired, you will be required to provide proof of authorization to wor in the United States.</t>
  </si>
  <si>
    <t>bility to translate a business problem into direction for how to explore/find relevant data
Ability to deeply understand the business process and programs and translate that into getting the right data to meet the objective
Exposure on woring with significant chuns of time on interpreting data and coming up with requirements
Ability to identify and finalize the business requirements in an agile fashion and provide deliverables in phases
Experience dealing with data integrity issues and providing deliverables in short period of time along with possible data enhancements suggestions
Experience woring through very ambiguous requirements to create dashboards
Experience defining PIs &amp; metrics that are aligned to business problems
Should have done analysis on large scale data
Hands on SQL to write complex queries as a part of data analysis in Snowflae
Proficient in Excel advanced functions such as Pivot tables, power pivots, power query
Experience in data visualization tools- Tableau/ Qliview
Other Enterprise applications- Salesforce, FinancialForce
Ability to identify problems, business context to do the analysis
Ability to deal with high ambiguity and business complexity
Experience in providing multiple solutions to client due to rapidly changing strategic priorities
Ability to find and communicate insights based on data exploration
Expertise in identifying the undefined problems business trying to solve
Attention to detail and focus on data quality
Demonstrated ability to communicate complex analysis to leadership
Experience in Story boarding using power point, word.. etc. out of ad-hoc
Able to story tell and stitch through multiple analysis to convey an overall analysis
Ability to create concise and impactful PowerPoint decs</t>
  </si>
  <si>
    <t>Microsoft Digital Sales - Demand Response (DR) and Customer Success (CSM) BI and Data AnalystAre you an experienced business professional who wants to enable our regional center to execute against customer priorities and drive successful customer cloud adoption and expansion? If so, then Microsoft's Digital Sales Team is looing for you!THE OPPORTUNITYMicrosoft is empowering every person and every organization on the planet to do more and achieve more. We have set three bold ambitions for ourselves: create more personal computing, reinvent productivity and business processes, and build the intelligent cloud. Our culture is centered on embracing a growth mindset, a theme of inspiring excellence and encouraging teams and leaders to bring their best each day. We were recently recognized as a most attractive global employer and have been and continue to be nown for our exceptional citizenship and community efforts. We have offices and career opportunities in all 50 U.S. states and 250+ countries around the world.Be a part of a multi-generational, diverse and customer-obsessed team that demands excellence. Develop and apply your sills alongside the leading technology, mareting and sales experts in a dynamic, fast-paced environment. And most importantly, achieve your personal goals and advance your career whether you are looing to build on your sales and consulting experience or exploring how to leverage your experience to help drive a sizeable cloud business.JOB DESCRIPTIONThis role focuses on supporting the Regional Center's Sales and Business Operational reporting, processes, and tools which affect those operations within the DR and CSM organizations. The successful candidate will gain a deep understanding of both operating models, drive seamless collaboration within the Sales Centers and Regional Leadership teams, and partner closely as well with Finance and AgileBI staeholders, while being a ey member of the Sales Excellence team which supports the dynamic, fast-paced and quicly evolving sales organization. This position is a strategic contributor operationalizing strategy, driving growth, increasing seller productivity and driving cultural transformation.This role will partner with the Global Sales Excellence Lead for DR and CSM, the DR and CSM Finance Controller, AgileBI team, and M&amp;O staeholders all involved to support DR and CSM. The successful candidate will also interface the DR and CSM Global Leadership team. This position will be filled in Fargo, ND, or Redmond, WA.Experiences Required: Education, ey Experiences, Sills and nowledge:* Core Competencies: Staeholder Management, Strong Business Acumen and Data Analytical sills, Strategic Insights, Trusted Advisor, Strategic Sales Planning, Sales Team Leadership* Professional Competencies: Adaptability, Drive for Results, Judgement, Collaboration, Executive Maturity/Presence, Value Selling, Analytical Problem Solving, Organized &amp; Disciplined, Initiates/Embraces Change.* Experience:* 5+ years of related experience with data analytics and the ability to review successfully data and reports to extract meaningful insights that drive strategies and executive decision maing processes.* nowledge of data structuring, PowerBI (intermediate level proficiency required), nowledgeable in SQL (at least 2-3 years of regular use for business analysis and query)* Able to communicate effectively with both engineering (Agile BI, CSEO) and business partners (Finance, Sales Excellence, Strategy team, Sales Leaders, Incentive Compensation team)* Will be responsible for writing detailed data requirements* Strong Excel sills required* Education: Bachelor preferred, MBA/Masters a plus with focus on economics, mareting, finance, organizational management, business managementMicrosoft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form.Benefits/pers listed below may vary depending on the nature of your employment with Microsoft and the country where you wor.RESPONSIBILITIES* Coordinates Operational, Finance and Executive reporting data needs, current and requested across ISDR and CSM staeholders: Deliver specific, highly technical data requirements to Agile BI, CSEO, M&amp;O BI team, others as needed* Data Strategy: Rationalizes business reporting ass across Sales Excellence, Sales Leadership, GDC and Agile BI teams. Understands related systems and data across technical groups* Streamlines data flow across Compensation and Reporting tools/databases to maximize efficiency and having a single source of truth* Business Engagement: woring across the business with all ey leaders to ensure data is available for required views/reports/ad-hoc requests* Ensures support: Documents ass, triages business escalations, owns prioritization and business relates status reporting, UAT and adoption efforts* Support integration of Targets into the reporting tools* Help test data related to strategic business changes such as move to ACR* Roadmap planning: Define future state plan based on business and engineering priorities through alignment with business partners.* Drives growth planning initiatives by identifying levers and metrics that will best trac and accelerate progress toward goal achievement* Provide business requirements to AgileBI, and WWM&amp;O to develop automated reporting</t>
  </si>
  <si>
    <t>Data Analyst
Reports to: Chief Operating Officer
Classification: Full-time/Exempt
Start Date: Immediately
Location: Seattle, WA
OPPORTUNITY:
We are seeing a mission-aligned Data Analyst to join the growing team at Rainier Valley Leadership Academy. This role is responsible for the performance, integrity, and security of academic and school-wide data including our school information system, data reporting metrics to authorizing organizations. This person will provide coordination within the school for all users of the system, maintain system configurations and bacups, and l provide documentation and training to system users to analyze problems and issues. This person will oversee the submission of accurate student data for Federal and State Reporting.
Our ideal candidate is passionate about data and how it can be used to assist in improving scholar outcomes. This person is hard-woring, entrepreneurial, and possesses a strong desire to foster high levels of academic achievement and socioemotional well-being with middle and high school scholars. We are looing for an individual who is enthusiastic about scholars and excited to join a community-centered school driven to dismantle systemic oppression through the unit of the school.
RVLA employees are committed to continuing their own learning and refining their practice to stay current in the field, ensuring a quality education for all. RVLA offers weely professional development, specialized cross-networ professional development days in collaboration with others in the networ, regular observations, coaching and feedbac, and summer training for all staff. We believe strongly in providing training and support to all staff in order to enable strong teaching and learning in every classroom. Leadership opportunities are also available at RVLA.
To learn more about what it‚Äôs lie to wor at RVLA, please visit: myrvla.org
ABOUT RAINIER VALLEY LEADERSHIP ACADEMY:
Rainier Valley Leadership Academy is a public, tuition-free, charter school, providing an anti-racist collaborative community and rigorous education while providing access to civic leadership and college success for all scholars in Seattle.RVLA will serve grades 6-11 in the Seattle Community. We respect and celebrate the wealth and vitality of the ethnic and cultural traditions that thrive in our neighborhood. Our mission is to put every child on the path to success in college and career, leadership, and life.
We integrate college and career-ready and hands-on instruction to expose all scholars to a variety of authentic experiences. Our teachers use data-driven collection to meet scholar needs and differentiation. We use common planning time and collaborative team time to analyze data to inform instruction. We provide a teacher mentor for every scholar and focus on personalized learning.
RVLA boasts a highly-qualified and diverse faculty and staff that not only have excellent educational credentials but also bring to their classrooms many years of dedication to scholar success and passion for our mission. Our small school community allows adults to now each and every scholar by name, strength, and need. We pride ourselves on building and maintaining close relationships with scholars and families.
Our academic model is based around a college-going culture with high expectations and high support, including acceleration and intervention. Technology and art electives will also be included for all scholars in grades 9-11.
ESSENTIAL DUTIES &amp; RESPONSIBILITIES:
Student Information and Reporting
Manage the student information system to ensure complete student data and resolve errors with submissions to ESD/CEDARS
Trac all state reporting deadlines and provide timely communication and guidance to staff on the information needed to meet compliance requirements
Lead monthly enrollment count process and submit apportionment reports (P-223 &amp; P-223H); maintain document retention for audits
Manage account creation, permissions, and security of logins for SIS
Setup and manage student lottery and registration system, SchoolMint, and train staff on document collection required for complete student file
Student Attendance
Oversees daily attendance reporting by creating a system to communicate absences to teachers, parents, and administrators that complies with state law on mandatory student attendance.
Trac, report, and monitor ey attendance metrics including Chronic Absenteeism, Average Daily Attendance, and Truancy and report data weely to COO and CEO/Principal.
Data Analysis
Manage, manipulate, and analyze large amounts of data in Excel and databases
Respond to ad hoc requests for data from external staeholders
Provide reports for tracing compliance on ey initiatives (ADA, FRL, etc)
System Management
Learn, master, and maintain a variety of system applications that support both academic and operations
Manage Clever connection between supported applications and SIS
Manage and support all school applications; create user logins, troubleshoot, and provide staff training for new systems
Assist with maintaining school website and social media accounts
Testing
Manage the entire bac end testing process, and hold other staeholders accountable to deadlined and execution
Communicate with testing services, and other outside vendors to obtain data
Technology Support
Act of point of contact to coordinate first-line troubleshooting for student and staff devices; liaise with IT vendor to coordinate trouble ticets
Coordinate, trac and monitor hardware repairs needed at the school
QUALIFICATIONS:
Bachelor‚Äôs Degree (strongly preferred)
Experience managing, interpreting and presenting data
Can articulate a clear, compelling vision for strong data management
Excellent collaborative and organizational sills
Excellent verbal and written communication sills
Growth mindset and love of learning
A strong ethical base and self-awareness
A relentless commitment to and high standards for high-quality execution
Passionate with a strong sense of personal responsibility towards achieving ambitious goals
Strong sense of integrity, ethics, and drive to achieve and grow
Humility, sense of humor, and a roc-solid commitment to RVLA's mission and the Southeast Seattle community
Commitment to building programs from beginning to end
Ability to multi-tas and function in a high-energy environment
RVLA is an Equal Opportunity Employer and strives for a balanced, productive worforce, which is diverse in terms of age, gender, and cultural identity. We do not base hiring or promotional decisions on factors other than performance and professional growth potential. Please note that we are unable to sponsor H-1B Visa applicants.
COMPENSATION:
Compensation for this role is competitive and based on education and experience. In addition, we offer a comprehensive benefits plan as well as the opportunity to impact a growing, mission-driven organization that is committed to the success of scholars in Seattle.
Job Type: Full-time
Pay: 45,000.00 - 65,000.00 per year
Benefits:
Dental Insurance
Employee Assistance Program
Employee Discount
Flexible Schedule
Health Insurance
Life Insurance
Paid Time Off
Professional Development Assistance
Retirement Plan
Vision Insurance
Schedule:
Monday to Friday
Experience:
Data Management : 1 year (Preferred)
Education: 1 year (Preferred)
Education:
Bachelor's (Preferred)
Wor Location:
One location
This Job Is Ideal for Someone Who Is:
Dependable -- more reliable than spontaneous
People-oriented -- enjoys interacting with people and woring on group projects
Adaptable/flexible -- enjoys doing wor that requires frequent shifts in direction
Detail-oriented -- would rather focus on the details of wor than the bigger picture
Achievement-oriented -- enjoys taing on challenges, even if they might fail
Innovative -- prefers woring in unconventional ways or on tass that require creativity
High stress tolerance -- thrives in a high-pressure environment
Company's website:
myrvla.org
Company's Faceboo page:
https://www.faceboo.com/RainierValleyLeadership/
Benefit Conditions:
Waiting period may apply
Wor Remotely:
Temporarily due to COVID-19</t>
  </si>
  <si>
    <t>Position SummaryThe Costco eCommerce operations team is seeing a Database Development Analyst to develop and define new structures and framewors using business intelligence tools.Job Duties/Essential Functions* Develops and maintains Microsoft Access or SQL databases, Webi and Alteryx worflows, and reports for the eCommerce Business.* Improves business intelligence and efficiency through advanced worflow design with a focus on partnering with buying to build reports for reconciliation of freight discrepancies.* Builds solutions/worflows to identify errors or exceptions in third party billing data and coordinates with appropriate teams to correct the issue, preventing future billing errors and recovering any and all funds due to Costco.* Determines database functionality and the best solution for obtaining requested data.* Develops project plans, timelines, status updates, and worflows.* Conducts analytics that drive high-impact business results.* Provides documentation and procedures to assist the end user.* Wors independently and manage multiple projects and worflows simultaneously with minimal supervision.* Regular and reliable worplace attendance at your assigned location.Ability to operate vehicles, equipment or machinery.* Computer, phone, printer, copier, fax, calculatorNon-Essential Functions* Assists in other areas of the department as necessary.* Assists in other areas of the company as necessary.Ability to operate vehicles, equipment or machinery.* Same as Essential FunctionsExperience, Sills, Education &amp; Licenses/CertificationsRequired:* Demonstrated aptitude and experience with Microsoft Office (Excel and Access), VBA, Alteryx, SQL,Webi, and Tableau.* Strong analytical and investigative research sills.* Demonstrated problem solving sills and independent thining.* Ability to complete responsibilities with strict deadlines.* Excellent written and verbal communication sills.* Ability to prioritize and multitas.* Well organized and strong attention to detail.Recommended:* nowledge of Costco systems: BI Reporting, General Ledger, Accounts Payable, OMS, SAP.* nowledge of statistics and experience using statistical analysis.* Positive professional demeanor and ability to communicate with all levels within the company.* Organized, forward thining, and loos for ways to improve processes to positively impact the business.Required Documents* Cover letter* ResumeTo Apply: Please submit the required documents to athy Miller at athymiller@costco.comApart from any religious or disability considerations, open availability is needed to meet the needs of the business. If hired, you will be required to provide proof of authorization to wor in the United States.</t>
  </si>
  <si>
    <t>LendingTree COVID-19 Hiring Update:
Through these uncertain times, our team is dedicated to your safety while still providing an excellent new hire experience. Our Recruiting Operations and Technology teams have created solutions to effectively bring you on-board remotely and will have you set up for success in a virtual wor environment. We feel incredibly lucy that we can continue our growth and have an incredible team that is maing joining us so seamlessly. Than you for your patience, and we loo forward to meeting you in person once we can do so safely!
RESPONSIBILITIES
Tae ownership of data analysis activities and wor closely with end users (both internal and external clients) to translate requirements into data-driven applications and data visualization solutions (e.g. reporting and dashboards)
Create near real-time reporting solutions blending data from multiple sources
Assist the team in the production of analytic products (e.g., reports, data analyses)
Perform complex data analysis to identify trends, patterns, and opportunities
Interpret data using statistical techniques
Maintain and monitor reporting tools in Power BI, Spotfire etc.
Wor with management to prioritize business information needs
Effectively wor with business users and product owners to clarify project requirements and provide project estimates
Collaborate with others on developing predictive models
Collaborate effectively with Engineers, Data Scientists, and Product Owners to implement project wor you're doing
Craft and maintain technical documents
Participate in on-call rotation for off-hours support
Perform complex data analysis to identify trends, patterns, and opportunities
Lead product roadmap creation for BI to define the capabilities of the platforms and services and delivery timelines
Identify and drive initiatives for improving team performance
QUALIFICATIONS
10+ years of experience in data warehousing, ETL development, and analytics.
Hands-on experience with BI tools and reporting software (e.g. MicroStrategy, Tableau, Power BI, Excel)
Strong analytical sills with the ability to collect, organize, analyze, and disseminate significant amounts of information with attention to detail and accuracy
Understanding of dimensional database modeling.
Excellent data presentation sills, utilizing dashboards and other technologies.
Excellent verbal and written communication sills.
Ability to design and implement projects with minimal guidance.
Experience with Agile methodologies.
Adept at querying, report writing and presenting findings
PREFERRED EXPERIENCE
M.S. in Computer Science, Mathematics or equivalent
Experience woring with SQL Server, Azure, and Snowflae
Experience writing and debugging complex SQL queries
Experience with source control ( git preferred )
COMPANYLendingTree is the nation's largest online lending maretplace. That means we connect customers with multiple lenders so they find the best deals on loans, credit cards, savings accounts and insurance. Our goal is to help people save money, and we believe the best way to do that is by giving them a way to shop for loans and compare lenders so they mae their best financial choices. Our CEO Doug Lebda founded the company in 1996 after a frustrating house-hunting experience. In those days, we mostly helped people find good mortgage deals. Now, we help consumers find their best in personal loans, auto loans, business loans, student loans, credit cards, savings accounts, home equity loans and more. What else you should now:
We're a publicly-traded company (TREE).
We've welcomed several other companies into the LendingTree family to augment our efforts at helping borrowers mae their most sensible financial choices.
We've built the LendingTree app and My LendingTree dashboard to give consumers tools to manage and monitor their financial health.
We still mae funny commercials.CULTURE We're a fast-paced company with an entrepreneurial bend. We wor hard and test our products often. We're collaborative, ambitious, candid and high-energy. Our teammates are some of the brightest, most talented people you'll ever wor with. We care more about your smarts than we do about the inds of clothes you wear (but please, do wear clothes to wor!), and we're pretty good about rewarding innovation, creativity and the nac for just getting stuff done (we even have an award for employees called the GSD, Get Stuff Done). Come wor with us!
LendingTree is the ind of company that not only promotes diversity and inclusion; we thrive because of these values. We do not discriminate based on race, color, religion (or creed), gender, gender expression, age, national origin, disability, marital status, sexual orientation or military status.</t>
  </si>
  <si>
    <t>As part of a small, passionate and accomplished team of experts, you will participate in the development of space launch vehicles for various spaceflight systems. We are seeing a proactive, service-oriented individual with excellent oral, written, interpersonal, and analytics sills who can thrive in a fast paced environment. You will be responsible for creating and delivering insights across a variety staeholders and business units using your analytics toolit. This position will directly impact the history of space exploration and will require your dedicated commitment and detailed attention towards safe and repeatable spaceflight.Responsibilities:* Design and develop reporting and data solutions utilizing SQL, Tableau, Python, R and other tools* Design and develop automated processes to integrate disparate systems and files to generate business level reporting* Wor with staeholders and subject matter experts to generate reporting, application, and integration requirements* Develop and maintain documentation for the life-cycle of a BI solution.* Provide business analysis and technical expertise to internal and external staeholders* Maintain day-to-day worflow and communicationQualifications:* Passion for Blue Origin's mission: Millions of people living and woring in space!* Minimum of a Bachelor's degree* 6+ years' creating business reporting data-sets and data visualizations* Professional or educational experience using SQL to create and manage complex data-sets* Experience in data automation, business analytics and data analysis using Python, R or other programming languages.* nowledge of ETL tools and processes* nowledge of data warehousing concepts (Fact/Dimension/Star schema, etc.)* Proficiency in database interrogation of SQL and NOSQL databases* Strong analytic sill set and a high degree of proficiency in data mining* Excellent written communication and presentation sills* Analytical, organization, and problem solving sills* Attention to detail and high level of accuracy* Must be a U.S. citizen or national, U.S. permanent resident (current Green Card holder), or lawfully admitted into the U.S. as a refugee or granted asylum.Desired:* 2+ years of professional experience in an analytics or analytics support role* Self-starter, strong bias for action* Strong sills in Tableau, SQL and Python* Experience with Git, JIRA, and Confluence* Experience presenting information to executive staeholdersBlue Origin offers a phenomenal wor environment and awesome culture with competitive compensation, benefits, 401, and relocation.Blue Origin is an equal opportunity employer. In addition to EEO being the law, it is a policy that is fully consistent with Blue's principles. All qualified applicants will receive consideration for employment without regard to status as a protected veteran or a qualified individual with a disability, or other protected status such as race, religion, color, national origin, sex, sexual orientation, gender identity, genetic information, pregnancy or age. Blue Origin prohibits any form of worplace harassment.</t>
  </si>
  <si>
    <t>ent, WA</t>
  </si>
  <si>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gneqzUUGfJ</t>
  </si>
  <si>
    <t>Junior Data Analyst
Location Redmond, WA
Duration till Sep end
-Junior data analyst:
-Excel sills
-SAP/CRM nice to have but not necessary
-Data-entry</t>
  </si>
  <si>
    <t>Job Description
Job description
‚Ä¢ Interpret data, analyze results using statistical techniques and provide ongoing reports
‚Ä¢ Develop and implement databases, data collection systems, data analytics and other strategies that optimize statistical efficiency and quality
‚Ä¢ Acquire data from primary or secondary data sources and maintain databases/data systems
‚Ä¢ Identify, analyze, and interpret trends or patterns in complex data sets
‚Ä¢ Filter and ‚Äúclean‚Äù data by reviewing computer reports, printouts, and performance indicators to locate and correct code problems
‚Ä¢ Wor with management to prioritize business and information needs
‚Ä¢ Locate and define new process improvement opportunities
Requirements
‚Ä¢ Proven wor experience as a data analyst or business data analyst
‚Ä¢ Technical expertise regarding data models, database design development, data mining and segmentation techniques
‚Ä¢ Strong nowledge of and experience with reporting pacages (Business Objects etc), databases (SQL etc), programming (XML, Javascript, or ETL framewors)
‚Ä¢ nowledge of statistics and experience using statistical pacages for analyzing datasets (Excel, SPSS, SAS etc)
‚Ä¢ Strong analytical sills with the ability to collect, organize, analyze, and disseminate significant amounts of information with attention to detail and accuracy
‚Ä¢ Adept at queries, report writing and presenting findings
‚Ä¢ Master's in Computer Science or Engineering Management or Project Management or Information Systems/Technology (Preferred)
Powered by JazzHR
reMSt4yza</t>
  </si>
  <si>
    <t>We are looing for someone that is highly motivated and nows how to get things done quicly and efficiently. We are seeing a talent who will share our obsession for data accuracy; someone with an insatiable appetite for learning new things and accomplishing challenging goals in a fast-paced (and not always structured) environment.Responsibilities:* Understand, inside and out, all data streams collected, calculated, and attributed by iSpot.* Design and implement testing plans for products.* Identify procedures and scenarios for the quality control of products and services.* Process product reviews and inform the development team of defects and errors.* Communicate quantitative and qualitative findings from test results to the development team.* Monitor efforts to resolve product issues and trac progress.* Ensure that the final product satisfies the product requirements and meet end-user expectations.* Spot areas for improvement to enhance the product's efficiency.Qualifications Required:* 2-5 years' experience in data analysis and quality testing required.* Advanced level of Excel.* Advanced level of Tableau, Qli, and/or other BI tools.* Advanced SQL nowledge.* Experience using automation tools such as Selenium and Ghost Inspector. Experience building tests for these tools preferred.* Experience reading Python or Java. Experience building testing/data analysis tools using one of those languages preferred.* Experience owning and managing testing projects, reporting status updates to staeholders, documenting impact analyses, and eeping detailed meeting notes and up-to-date test plans.* Experience mentoring and training junior analysts.* Strong analytical and problem-solving sills.* Excellent verbal and written communication sills.* Creative and innovative thiner.* Diligent and meticulous, with excellent attention to detail.</t>
  </si>
  <si>
    <t>Summary of Duties:
Responsible for installation and implementation of the Subex ROC¬Æ Revenue Assurance program with telecommunications customers.
Responsible for troubleshooting issues related to Hadoop environment setup and integration with Subex ROC¬Æ Revenue Assurance product.
Support the creation of ey performance indicators and controls across various areas to ensure the Revenue Assurance program operates as designed, ensuring accuracy of revenue streams and identification and elimination of revenue leaage events.
Provide testing and troubleshooting on software issues and malfunctions.
Serve as technical support on the Revenue Assurance product.
Perform regular analysis and review of the installed Revenue Assurance product to ensure it operates as functioned.
Additional experience to include: wor experience in areas of Hadoop Platform, Subscription Assurance, Usage integrity, Billing and Settlement, Roaming; wor experience with trouble shooting Hadoop environment, Cluster configuration and setup related issues, script developments in Oracle, SQL Server, UNIX and Microsoft Jscript; development and maintenance; wor experience with enterprise database, reporting, and server software; and wor experience with core business processes, controls, standards, and systems in the telecommunications industry. Having reporting and analysis, preferably with Qliview or Tableau.
Education: Bachelor‚Äôs degree in Computer Science, Electrical Engineering, or a related field
Benefits: Our employees are offered many fantastic benefits such as medical, vision, dental insurance, and flex spending accounts. We also provide life, short, and long-term disability insurance at no cost to employees. The 401 program is matched at 0.50 on the dollar up to 6% and it is 100% vested immediately.
Vacation is accrued per pay period for a total of 3 wees per year and employees also receive 16 hours personal time and 40 hours sic time per year (pro-rated if joining mid-year). We also allow for vacation balance borrowing for those who have things scheduled shortly after joining.
About Us: Subex is a pioneer in enabling Digital Trust for businesses across the globe. Founded in 1992, Subex has spent over 25 years in helping global Communications Service Providers maximize their revenues and profitability. With a legacy of having served the maret through its world-class solutions for business optimization and analytics, Subex is now leading the way by enabling all-round Digital Trust in the business ecosystems of its customers. Focusing on privacy, security, ris mitigation, predictability and data integrity, Subex helps businesses embrace the disruptive changes in the business landscape and succeed with Digital Trust.
Job Type: Full-time
Benefits:
401()
Dental Insurance
Disability Insurance
Flexible Spending Account
Health Insurance
Life Insurance
Paid Time Off
Vision Insurance
Schedule:
Monday to Friday
Experience:
SQL: 1 year (Required)
Education:
Bachelor's (Required)
Location:
Bellevue, WA 98006 (Required)</t>
  </si>
  <si>
    <t>Cancer Research Center, home to three Nobel laureates, interdisciplinary teams
of world-renowned scientists see new and innovative ways to prevent, diagnose
and treat cancer, HIV/AIDS and other life-threatening diseases. Fred Hutch
pioneering wor in bone marrow transplantation led to the development of
immunotherapy, which harnesses the power of the immune system to treat cancer.
An independent, nonprofit research institute based in Seattle, Fred Hutch
houses the nation s first cancer prevention research program, as well as th
clinical coordinating center of the Women s Health Initiative and the
international headquarters of the HIV Vaccine Trials Networ. Careers Start
Here.
The Statistical Center for HIV/AIDS Research and Prevention (SCHARP) at Fred
Hutch is a full service statistical and data management center focused on HIV
prevention research. SCHARP has an annual budget of over 40 million, more than
180 employees and is currently managing over 40 active phase I III clinic
trials in over 150 clinical sites around the world. SCHARP is seeing a Data
Standards Analyst.
Under general supervision, the Data Standards Analyst contributes to the
coordination and management of clinical data standards and production of
standard datasets within SCHARP. The incumbent provides subject matter
expertise in CDISC data standards, supports coordination efforts with SCHARP
staff and networ partners to standardize the collection and tabulation of
clinical trials data, coordinates and/or leads CDISC woring groups, drafts
SDTM and ADaM metadata and conversion specifications as well as CRF Global
Library form content, maintains awareness of publication updates from CDISC and
other data standards or regulatory agencies that impact SCHARP data standards,
and configures data transformations to provision SCHARP SDTM data tables from
CRF and other data pipelines to SCHARP Programmers and Statistical Research
Associates via a clinical data warehouse.
Core to the role is a deep understanding of data standards and data
transformations, the ability to communicate effectively, wor collaboratively
with colleagues and be responsive to the needs of both internal and external
customers within an environment of mutual cooperation and respect.
Responsibilities
Reviews study builds to ensure they are following Global Library
specifications and review and/or approve of the changes as necessary.
Stays informed of updates to CDISC data specifications; incorporates new
versions of SDTM into SCHARP SDTM and advises to others in SCHARP on
CDASH, SDTM and ADaM.
Wors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Minimum
Reviews study builds to ensure they are following Global Library
specifications and review and/or approve of the changes as necessary.
2yr experience woring on SDTM
Stays informed of updates to CDISC data specifications; incorporates new
versions of SDTM into SCHARP SDTM and advises to others in SCHARP on
CDASH, SDTM and ADaM.
Wors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Preferred
Experience as a member of a team completing regulatory submissions.
5yrs experience woring on SDTM
Experience building transformation pipelines using modern ETL tools such
as IBM
InfoSphere DataStage, Pentaho/ettle, SQL Server Integration Services, or
other.
nowledge of relational database structures and complex data systems.
Experience programming with a modern procedural, declarative, or
statistical programming language such as SAS, Perl, Python, Shell or SQL.
Experience woring in an environment governed by Good Clinical Practices,
Good Clinical Data Management Practices, or other FDA guidelines.
Experience with Electronic Data Capture (EDC) systems.
We are proud to be an Equal Employment Opportunity (EEO) and Vietnam Era
Veterans Readjustment Assistance Act (VEVRAA) Employer. We are committed to
cultivating a worplace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bacgrounds to apply and desire priority referrals of
protected veterans. If due to a disability you need assistance/and or a
reasonable accommodation during the application or recruiting process, please
send a request to our Employee Services Center at or by
calling .</t>
  </si>
  <si>
    <t>Data Analyst
3 Data Analyst Data Analyst
Required Experience:
‚Ä¢ Strong communication sills
‚Ä¢ 3-5 years of project including the following experience
‚Ä¢ Bachelor's Degree in Mathematics or Computer Engineering
‚Ä¢ 2+ years' Data mining experience
‚Ä¢ 4+ years in a data analyst role
‚Ä¢ Ability to collaborate effectively and wor as part of a team
‚Ä¢ Strong attention to detail
‚Ä¢ Woring with remote teams and developing collaborative practices
‚Ä¢ Experience woring with JIRA, Confluence, Version One.
Representative Tass:
‚Ä¢ Wor closely with Boeing Virtual Airplane team to align on tass, progress, and deliverables.
‚Ä¢ Data visualization
‚Ä¢ Extract and collate information from a variety of internal and external sources.
‚Ä¢ Interpret and analyze large and varied amounts of complex data to provide the accessible, meaningful and understandable information for a broad spectrum of users.
‚Ä¢ Research in relation to analysis of existing data or formulating proposals for system changes to better meet service needs.
‚Ä¢ Partner with Product Owner to standardize and map disparate data sets from across.
‚Ä¢ Provide organizational data in a number of formats including dashboards, graphs, charts and reports.
‚Ä¢ Wor with staeholders to understand external reporting requirements
‚Ä¢ Identify data relationships
‚Ä¢ Recommend a
‚Ä¢ Wor with Program leaders to drive ongoing communication and execution alignment
‚Ä¢ Process models
‚Ä¢ Lightweight process documentation
‚Ä¢ Organize team demos and ensures progress and feedbacs are managed</t>
  </si>
  <si>
    <t>This is Gowtham from Wipro We do have great opportunity, please find the JD and let me now if you are interested. Position Data Analyst Duration Full time Location Redmond WA 1) Someone that is comfortable woring with Cosmos and usto or can learn those things pretty fast and help us in the data pipeline 2) nows how to write web UI (experimentation design web site) 3) Reasonable coding sills in C and a nowledge how to automate stuff with PowerShell</t>
  </si>
  <si>
    <t>Job Description
The Business Analyst will proactively prepare and develop talent and engagement program insights and presentations to support the overall mission of the team. You will wor in partnership with team Leadership, Client and Research Lead Recruiters, as well as our central Data and Analytics Teams, to gather and design reporting requirements, and deliver solutions that accurately communicate the Principal Engineer hiring story.
REQUIRED SILLS
Bachelor's degree in Computer Science, Mathematics, Information Systems or related field; or equivalent experience.
5+ years' experience as a Data / Business Analyst pulling, analyzing, and delivering analyses
Advanced SQL querying
Advanced expertise in Excel
Experience with data visualization tools such as Tableau, QuicSight, MicroStrategy
Strong verbal/written communication &amp; data presentation sills, including an ability to effectively develop and communicate clear, thoughtful, and comprehensive analyses.
PREFERRED SILLS
SQL nowledge
Python Sills
MS Access
Web Macros
Technical Sills
Financial, Tax, or Accounting Bacground</t>
  </si>
  <si>
    <t>Data Analyst - Renton, WA 12 Months Contract with Benefits Summary The Data Analyst will be proficient in identifying and interpreting trends and patterns in complex and large data sets. The analyst will need to convey these findings to both technical and non-technical staeholders in written, report, and verbal forms. The capability to apply advanced analysis using statistical techniques, out-of-the-box machine learning procedures, and other domain-specific methodologies is desirable. Data Analyst Requirements Bachelor's degree from an accredited university or college in computer science or equivalent wor experience. Wor experience as a data analyst or in related field. Ability to wor with staeholders to assess potential riss. Ability to analyze existing tools and databases and provide software solution recommendations. Ability to translate business requirements into non-technical, lay terms. High-level experience in methodologies and processes for managing large scale databases. Demonstrated experience in handling large data sets and relational databases. Understanding of addressing and metadata standards. High-level written and verbal communication sills. Technical Sills SQL ETL Microsoft Reporting Tools (Power BI) ERP - Oracle Worday Lawson Responsibilities Develop and execute SQL queries, extract data in support of analyses, and performs reporting tass from information systems. Demonstrate sill developing qualitative and quantitative measurement, summarizing results of data file and the follow-up tass on the data structure to solve related problems and inconsistencies such as missing data or incorrect data values. Demonstrate positive interpersonal sills by effectively collaborating with other team members to identify and resolve problems. Develop and maintain dashboards with most up to date data extracts. Integrate datasets retrieved from multiple data sources and identify opportunities for automation in data extraction. Assist internal customers with data input, reporting, graphing and analysis. Support the design, creation, and deployment of data solutions. Extended Job Details Managing master data, including creation, updates, and deletion. Managing users and user roles. Provide quality assurance of imported data, woring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Generating reports from single or multiple systems. Troubleshooting the reporting database environment and reports. Evaluating changes and updates to source production systems. Providing technical expertise on data storage structures, data mining, and data cleansing. If you are interested in this role, then please feel free to reach out directly to vidhi.undaliaellyit.com or 720-201-3798 Why elly Registered ? By partnering with ellyRegistered IT, you'll have direct connections to top companies around the globe-giving you the chance to put your tech sills to wor on some of today's most intriguing, innovative, and high-visibility projects. In a world where change is the only constant, our unparalleled connections and IT maret expertise help you tae your sills exactly where you want to go. We're here to help you gain experience, eep learning, and move your career forward. About elly Registered At elly, we're always thining about what's next and advising job seeers on new ways of woring to reach their full potential. In fact, we're a leading advocate for temporarynontraditional worstyles, because we believe they allow flexibility and tremendous growth opportunities that enable a better way to wor and live. Connecting great people with great companies is what we do best, and our employment opportunities span a wide variety of worstyles, sill levels, and industries around the world. elly is an equal opportunity employer committed to employing a diverse worforce, including, but not limited to, minorities, females, individuals with disabilities, protected veterans, sexual orientation, gender identity. Equal Employment Opportunity is The Law.</t>
  </si>
  <si>
    <t>Job Description
Entry Technician:
This is an entry level position and duties include woring
independently or under general direction to perform analysis, preparation, and entry of data
into prescribed data formats. Submits recommendations for solutions. Prepares detailed
specifications and flowcharts. Prepares written reports to management.
Minimum/General Experience: High School diploma or equivalent and a minimum of 2
years of experience in a related field.
Analyst:
General duties include data entry into government-specific software, review
and follow-up of database entries for tracing and proofing/verification, and report
generation and error checing as needed. This position requires accuracy in data entry, so
attention to detail is important; the ability to meet crucial deadlines; the ability to wor with
numbers, financial information/documents; the ability to generate reports from government-specific software programs; and the ability to proofread and correct errors on financial
reports for accuracy.
Minimum/General Experience: An Associate's degree or a minimum of 3 years of
experience in a related field.
Specialist:
This position will include a demonstrated capability of maintaining a
variety of data products, chronological data status and logs. Wors independently or under
general direction to conduct logical analyses and provide assessments of current logistical
practices and recommends possible solutions. Reviews operations and testing of models to
ensure adequacy or to determine need for reformulating to support collection, manipulation,
analysis and other use of data.
Minimum/General Experience: A bachelor's degree or a minimum of 4 years of experience
in a related field.
Job Posted by ApplicantPro</t>
  </si>
  <si>
    <t>THE POSITIONYou absolutely love data (unstructured and structured), testing hypotheses, and arriving at data-driven recommendations that have an immediate impact on the business. You have a strong business insight and exceptional critical thining that you employ to turn data insights into strategic action. You are passionate about communicating insights as much as you are about discovering them in the first place. You constantly as questions about how to use analytics to improve the business and constantly mae impactful strategic decisions. You have a passion for mareting and a desire to use data to optimize performance. You enjoy collaborating with teams across digital and traditional channels to understand and support their goals.RESPONSIBILITIES* Perform data analysis activities and wor closely with end users (both internal and external clients) to translate requirements into data-driven applications and data visualization solutions (e.g. reporting and dashboards)* Create near real-time reporting solutions blending data from various sources* Assist the team in the production of analytic products (e.g., reports, data analyses)* Interpret data using statistical techniques* Maintain and monitor reporting tools in Power BI, Spotfire etc.* Wor with management to prioritize business information needs* Collaborate effectively with Engineers, Data Scientists, and Product Owners to implement project wor and develop predictive models.* Craft and maintain technical documents* Participate in on-call rotation for off-hours support* Engage in product roadmap creation for BI to define the capabilities of the platforms and services and delivery timelines* Identify and drive initiatives for improving team performanceQUALIFICATIONS* 10+ years of experience in data analysis, data visualization, ETL, and analytics.* Hands-on experience with BI tools and reporting software (e.g. MicroStrategy, Tableau, Power BI, Excel)* Strong analytical sills with the ability to collect, prioritize, analyze, and disseminate significant amounts of information with attention to detail and accuracy* Understanding of dimensional database modeling.* Excellent data presentation sills, utilizing dashboards and other technologies.* Excellent verbal and written communication sills.* Ability to design and implement projects with minimal guidance.* Experience with Agile methodologies.* Adept at querying, report writing and presenting findingsPREFERRED EXPERIENCE* M.S. in Computer Science, Mathematics or equivalent* Experience woring with SQL Server, Azure, and Snowflae* Experience writing and debugging complex SQL queries* Experience with source control ( git preferred )COMPANYQuoteWizard, a LendingTree company, provides end-to-end solutions for insurance shoppers and agents alie. That's why over 40 million people have used QuoteWizard to lower their rates. When you thin of insurance, thin of QuoteWizard.What you should now about LendingTree, our parent company:* We're a publicly-traded company (TREE).* We've welcomed several other companies into the LendingTree family to augment our efforts at helping borrowers mae their most sensible financial choices.* We've built the LendingTree app and My LendingTree dashboard to give consumers tools to manage and monitor their financial health.* We still mae funny commercials.CULTUREWe're a fast-paced company with an entrepreneurial bend. We wor hard and test our products often. We're collaborative, ambitious, candid and high-energy. Our teammates are some of the brightest, most talented people you'll ever wor with. We care more about your smarts than we do about the inds of clothes you wear (but please, do wear clothes to wor!), and we're pretty good about rewarding innovation, creativity and the nac for just getting stuff done (we even have an award for employees called the GSD, "Get Stuff Done").Come wor with us!QuoteWizard by LendingTree is the ind of company that not only promotes diversity and inclusion; we thrive because of these values. We do not discriminate based on race, color, religion (or creed), gender, gender expression, age, national origin, disability, marital status, sexual orientation or military status.</t>
  </si>
  <si>
    <t xml:space="preserve">55-101 </t>
  </si>
  <si>
    <t>Are you passionate about solving problems and woring with customers? Do you want to help mae enterprises more secure as the move to the Azure cloud?Join the Security Health and Analytics team as a security data analyst and help us bring customer and business insights to our security monitoring and baseline data.In this role, you will analyze and action various security monitoring logs and configuration settings for cloud services for the Azure Platform and also enabling security analytics for our Azure customers via Azure Security Center. You will have the opportunity to wor with internal and external customers, looing for opportunities to harden their configuration and wor with the program managers and engineers to implement security monitoring changes to improve the security monitoring and configuration of our services.Microsoft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form.Benefits/pers listed below may vary depending on the nature of your employment with Microsoft and the country where you wor.Required Qualifications:* 2+ years experience hand on analytics experience with proven quantitative orientation* 1+ years experience woring nowledge of large data manipulation and data mining using SQL* Excellent Technical writing and excellent written and verbal communication sills* nowledge of Cloud services* Ability to wor in a team environment that promotes collaboration* This position requires verification of US Citizenship to meet Federal Government Contract Security requirements.* Candidates must have an active Top Secret clearance and be willing to upgrade to TS/SCI with Full Scope Polygraph or have an active TS/SCI and be willing to upgrade to TS/SCI with FSP . This role will require candidates to maintain the TS/SCI (with polygraph) clearance.* This position will be required to pass the Microsoft Cloud bacground chec upon hire/transfer and every two years thereafter.Preferred Qualifications:* Bachelor's degree a related discipline such as Computer Science or Computer Information Systems highly preferred* Passion for evaluating detailed settings in Windows and Linux and how those settings inter-operate* Be self-driven, and show ability to deliver on ambiguous projects with incomplete or dirty data preferred* nowledge of security monitoring preferred#AzureSecCSS#AzureSecOpenAbility to meet Microsoft, customer and/or government security screening requirements are required for this role. These requirements include but are not limited to the following specialized security screenings: Microsoft Cloud Bacground Chec: This position will be required to pass the Microsoft Cloud bacground chec upon hire/transfer and every two years thereafter.* Analyze networ security groups, firewalls, operating system settings, Azure Policy insights, and other dimensional data to identify insecure configurations and defense in depth improvements* Understand common networ environments to customize networ baseline settings* Providing actionable intelligence and analytics that will mae our products and services better and grow our business* Prototype environment specific security monitoring detections* Be able to tell a story from the security monitoring data through enriching with other data sets and dimensional data* Provide trend analysis, variance analysis, findings, and insights and then then wor with staeholders to articulate what actions are needed or being taen on each scenario to drive or improve our security baseline service profiles* Become a subject matter expert in the C+AI services, the security monitoring space, and the business and underlying data ecosystem for security monitoring, including woring with compliance and security assurance.* Collaborate with product and program owners across the organization to understand objectives, identify opportunities, and prioritize projects to maximize business impact.* Ensure the ongoing documentation of analysis methodologies and results.* To be successful in this role, you must have nowledge of securing cloud services and strong sills in written and oral communications, a can-do attitude and the willingness to tacle hard problems in innovative ways. You must also thrive in a team environment that values cross team collaboration and building on the success of others</t>
  </si>
  <si>
    <t>Job Description
Position Title: Engines Configuration and Data Management Analyst
Position Description: Protingent Staffing has an exciting contract opportunity with our client in ent, WA.
Job Qualifications:
AA/AS or BA/BS in a related technical or liberal arts discipline
3+ years of direct product configuration management experience (Product structure, parts, drawings, documents and requirements management)
2+ years of experience woring in a highly regulated environment (aerospace, nuclear, government, medical device, etc.)
Experience woring with software related to configuration management of complex product
Woring nowledge of configuration management principles and practices
Familiar with product lifecycle management (PLM) and/or data management tools
Possess high attention to detail and strong organizational/coordination sills
Proficient in Microsoft Office applications (Word, Excel, PowerPoint).
Experience in aerospace industry
Proficient in technical writing of process and procedure
Experience using Windchill, Creo, DOORS, Confluence, and Jira
Familiarity with Export Control regulations (EAR/ITAR)
About Protingent: Protingent is a niche provider of top Engineering and IT talent to Software, Electronics, Medical Device, Telecom and Aerospace companies nationwide. Protingent exists to mae a positive impact and contribution to the lives of others as well as our community by providing relevant, rewarding and exciting wor opportunities for our candidates.
Benefits Pacage: Protingent offers competitive salary, 100% paid health insurance, education/certification reimbursement, pre-tax commuter benefits, Paid Time Off (PTO) and an administered 401 plan.</t>
  </si>
  <si>
    <t>Overview
Cures Start Here. At Fred Hutchinson Cancer Research Center, home to three Nobel laureates, interdisciplinary teams of world-renowned scientists see new and innovative ways to prevent, diagnose and treat cancer, HIV/AIDS and other life-threatening diseases. Fred Hutch's pioneering wor in bone marrow transplantation led to the development of immunotherapy, which harnesses the power of the immune system to treat cancer. An independent, nonprofit research institute based in Seattle, Fred Hutch houses the nation's first cancer prevention research program, as well as the clinical coordinating center of the Women's Health Initiative and the international headquarters of the HIV Vaccine Trials Networ. Careers Start Here.
The Statistical Center for HIV/AIDS Research and Prevention (SCHARP) at Fred Hutch is a full service statistical and data management center focused on HIV prevention research. SCHARP has an annual budget of over 40 million, more than 180 employees and is currently managing over 40 active phase I - III clinical trials in over 150 clinical sites around the world. SCHARP is seeing a Data Standards Analyst.
Under general supervision, the Data Standards Analyst contributes to the coordination and management of clinical data standards and production of standard datasets within SCHARP. The incumbent provides subject matter expertise in CDISC data standards, supports coordination efforts with SCHARP staff and networ partners to standardize the collection and tabulation of clinical trials data, coordinates and/or leads CDISC woring groups, drafts SDTM and ADaM metadata and conversion specifications as well as CRF Global Library form content, maintains awareness of publication updates from CDISC and other data standards or regulatory agencies that impact SCHARP data standards, and configures data transformations to provision SCHARP SDTM data tables from CRF and other data pipelines to SCHARP Programmers and Statistical Research Associates via a clinical data warehouse.
Core to the role is a deep understanding of data standards and data transformations, the ability to communicate effectively, wor collaboratively with colleagues and be responsive to the needs of both internal and external customers within an environment of mutual cooperation and respect.
Responsibilities
Reviews study builds to ensure they are following Global Library specifications and review and/or approve of the changes as necessary
Stays informed of updates to CDISC data specifications; incorporates new versions of SDTM into SCHARP SDTM and advises to others in SCHARP on CDASH, SDTM and ADaM
Wors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Qualifications
Minimum qualifications:
Reviews study builds to ensure they are following Global Library specifications and review and/or approve of the changes as necessary
2yr experience woring on SDTM
Stays informed of updates to CDISC data specifications; incorporates new versions of SDTM into SCHARP SDTM and advises to others in SCHARP on CDASH, SDTM and ADaM
Wors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Preferred qualifications:
Experience as a member of a team completing regulatory submissions
5yrs experience woring on SDTM
Experience building transformation pipelines using modern ETL tools such as IBM
InfoSphere DataStage, Pentaho/ettle, SQL Server Integration Services, or other
nowledge of relational database structures and complex data systems
Experience programming with a modern procedural, declarative, or statistical programming language such as SAS, Perl, Python, Shell or SQL
Experience woring in an environment governed by Good Clinical Practices, Good Clinical Data Management Practices, or other FDA guidelines
Experience with Electronic Data Capture (EDC) systems
Our Commitment to Diversity
We are proud to be an Equal Employment Opportunity (EEO) and Vietnam Era Veterans Readjustment Assistance Act (VEVRAA) Employer. We are committed to cultivating a worplace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bacgrounds to apply and desire priority referrals of protected veterans. If due to a disability you need assistance/and or a reasonable accommodation during the application or recruiting process, please send a request to our Employee Services Center at (see application details) or by calling (see application details).</t>
  </si>
  <si>
    <t>Required Sills:
Java, SQL
Experience with developing
and productionizing data processing pipeline using tools lie Apache Beam, Spar and/or Flin
Data visualization and dashboard creation
Experience with statistical modeling approaches.
Experience implementing software to mae data accessible through simple Web and APIs.
Preferred sills:
Experience with query development and data management tools lie PLX.
Experience with creating effective data visualizations using tools lie Google Data Studio and Tableau
Experience using Flume Java
Tech
The job role would require nowledge/ability to learn the following technologies:
Frontend: Angular Dart
Bacend : Java
Tools : Plx, Google Data Studio
Call Delivery
Audio Quality
System Latency
Resource Utilization efficiency
Correlate system performance Vs Performance Trend Analysis.</t>
  </si>
  <si>
    <t>irland, WA</t>
  </si>
  <si>
    <t>Nintendo of America Inc.
The worldwide pioneer in the creation of interactive entertainment, Nintendo Co., Ltd., of yoto, Japan, manufactures and marets hardware and software for its Nintendo Switch(c) system and the Nintendo 3DS(c) family of portable systems. Since 1983, when it launched the Nintendo Entertainment System(c), Nintendo has sold more than 4.7 billion video games and more than 740 million hardware units globally, including Nintendo Switch and the Nintendo 3DS family of systems, as well as the Game Boy(c), Game Boy Advance, Nintendo DS(c) family of systems, Super NES(c), Nintendo 64(c), Nintendo GameCube(c), Wii(c) and Wii U(c) systems. It has also created industry icons that have become well-nown, household names, such as Mario, Doney ong, Metroid, Zelda and Poemon. A wholly owned subsidiary, Nintendo of America Inc., based in Redmond, Wash., serves as headquarters for Nintendo's operations in the Americas. For more information about Nintendo, please visit the company's website at http://www.nintendo.com.
DESCRIPTION OF DUTIES
Provides descriptive, diagnostic, predictive and prescriptive analytics.
Conducts advanced data analysis on testing projects using leading analytical, statistical, and qualitative techniques.
Performs data mining, trend/predictive analysis and statistical analysis to generate research outcomes.
Interprets and communicates complex research outcomes and provides understandable recommendations to game developers through written, verbal, and visual methods.
Creates reporting that is used to generate data driven stories that inform and influence game developers, QA testing companies, and internal staeholder teams
Utilizes problem solving methodology to identify root causes and recommend alternative options to deliver high quality games.
Wors with various staeholders across the globe to gather data from proprietary systems.
Utilizing data visualization techniques which will influence ey decisions.
Communicates effectively cross culturally.
Assists in the design and deployment of database table structures, reports, queries, and communicates functional and technical issues.
Creates and maintains comprehensive documentation on analyses and methodologies.
Assists supervisor with projects.
May provide project coordination support upon request.
SUMMARY OF REQUIREMENTS
Minimum 5 years' experience in a hands-on analytical role with focus predictive and prescriptive analysis
A minimum of 3 years' wor experience involving data manipulating, data visualization, query and report writing.
Strong business acumen and proven trac record of driving positive business change with data story telling
Proficient in Microsoft Excel(R), Power point, SQL, and data visualization tools such as Tableau.
Excellent organizational and project management sills
Experience in video game testing
nowledge of video games
Undergraduate degree in Research, Statistics, Engineering, or related field preferred
Project Management certification preferred
Passport required
We are an equal opportunity employer of individuals with disabilities and protected veterans....valuing diversity...celebrating strengths.</t>
  </si>
  <si>
    <t>yoto, Japan</t>
  </si>
  <si>
    <t>The Amazon Web Services (AWS) Special Programs, Evaluations, Assessments, &amp; Response (SPEAR) Operations Support &amp; Services (OS2) Team is rapidly expanding to support the exponential growth of our data facilities and related security functions. AWS is looing for an independent, passionate, highly talented, and motivated physical security analyst to join us. This detailed, physical security-obsessed analyst will assist with customer data stewardship, managing data analytics processes and metrics, finding solutions to empower data-driven decision-maing, and supporting process improvements. The successful candidate must be nowledgeable and passionate about physical security, data aggregation, driving analytical methodologies, and advanced tooling and automation.
AWS has a culture rooted in data-baced operations management requiring timely, accurate, and actionable information that delivers significant business value. The creative, dynamic and results-driven analyst will add substantial benefit to AWS SPEAR teams and their customers. Successful attributes include the ability to communicate effectively with various audiences, remain flexible and adept at learning new tools, and implement new systems within a team atmosphere. Our environment is deadline driven and fast paced, and requires detail-oriented individuals comfortable woring with multiple business and technical teams.
ey Responsibilities:
Develop analytics or metrics on ey business drivers for customers, partners, and internal audiences based on analysis and research;
Create and automate data models to drive team scheduling and priorities;
Interact with internal staeholders to evaluate ey Performance Indicators (PIs) and provide in-depth analysis of out-of-band results;
Own and execute ad-hoc project wor supporting initiatives related to continuous improvement of SPEAR processes;
Enable effective decision-maing by retrieving and aggregating data from multiple, sometimes isolated, data sources and compiling it into a digestible and actionable format;
Identify and drive process and system improvement opportunities by monitoring existent metrics, analyzing data, and partnering with internal teams;
Liaise with various AWS security managers to create and execute security enhancement projects based on actionable metrics;
Design new metrics and enhance existing metrics to support future business processes and ensure sustainability;
Use and apply analytical insights to collaborations with various staeholders to understand business drivers, goals, and actionable outcomes;
Drive business decision-maing based on analytical findings;
Assist in determining the strategic direction of the AWS Physical Security Program based on customer interaction and demonstrative metrics;
Wor with other internal and external security partners to create insightful, impactful ris-based data sets;
Identify, gather, and manipulate data from internal and external sources to provide a more complete understanding of our operations; and
Ability to travel 20% of the time to domestic and international locations.
Basic Qualifications
4 + years of specialized industry or professional experience in analytics, business analytics, or physical security; or a relevant college degree and at least three (3) years of industry experience;
2+ years of experience developing and monitoring analytics or metrics, analyzing BIG Data, and partnering with internal teams to identify and drive process and system improvement opportunities;
Experience with data analytics tools such as Tableau, PowerBI, and/or QuicSight;
Experience with SQL queries and aggregating mass data from internal sources;
2+ years of experience managing small scale projects;
2+ years of experience woring in a fast paced environment with competing objectives; and
Strong verbal and written communication and data presentation sills, including the ability to effectively communicate with both business and technical teams.
Amazon is committed to a diverse and inclusive worplace. Amazon is an equal opportunity employer and does not discriminate on the basis of race, national origin, gender, gender identity, sexual orientation, protected veteran status, disability, age, or other legally protected status. For individuals with disabilities who would lie to request an accommodation, please visit https://www.amazon.jobs/en/disability/us.</t>
  </si>
  <si>
    <t>Title : Data Analyst/Developer
Location : Redmond, WA
To be responsible for managing technology in projects and providing technical guidance / solutions for wor completion .
To develop and guide the team members in enhancing their technical capabilities and increasing productivity.
To ensure process compliance in the assigned module| and participate in technical discussions/review. To be responsible for providing technical guidance / solutions
To prepare and submit status reports for minimizing exposure and riss on the project or closure of escalations.
Required Sills :
7-8 years of relevant wor experience as a Data Analyst/Dev and driving business insights.
Strong experience in business requirements analysis and associated metrics and data requests.
Experience in the design, development, and testing using SQL, T-SQL
Experience in data profiling &amp; quic understanding of new data sources.
Experience on Data engineering activities to pull data from multiple source systems and Integration of various data sources.
Good experience in creating worflows and pipelines for data processing.
Strong SQL Query experience with large data sets from multiple sources.
Experience on creating data streams in Cosmos and Data Sets in SQL Server.
Strong experience on creating Scope script to push &amp; pull Cosmos data.
Sqlize the Cosmos streams data through XML
Good experience in creating visualizations using Power BI
Strong debugging capabilities for faster bug fixing.
nowledge of VSO / GIT would be preferable.
Provide correct and accurate response to queries.
Nice to have nowledge on C# , power shell and .Net sills.</t>
  </si>
  <si>
    <t>This is an environment unlie anything in the high-tech world and the secret of Costco's success is its culture. The value Costco puts on its employees is well documented in articles from a variety of publishers including Bloomberg and Forbes. Our employees and our members come FIRST. Costco is well nown for its generosity and community service and has won many awards for its philanthropy. The company joins with its employees to tae an active role in volunteering by sponsoring many opportunities to help others. In 2018, Costco contributed over 39 million to organizations such as United Way and Children's Miracle Networ Hospitals.Costco IT is responsible for the technical future of Costco Wholesale, the second largest retailer in the world with wholesale operations in twelve countries. Despite our size and explosive international expansion, we continue to provide a family, employee centric atmosphere in which our employees thrive and succeed. As proof, Costco consistently rans in the top five of Forbes "America's Best Employers".The role of each Information Security team member is to support the overarching values and business goals of Costco, including meeting legal, ethical and regulatory obligations; protecting member privacy; and maintaining a secure technology environment for our operations.The Analysts perform monitoring and auditing of information system activities utilizing multiple security related tools to ensure security best practices are enforced; create and maintain documentation related to policies, standards and procedures; and provide consultative services to teams and staeholders to improve their environments. Also wors with vendors for product consideration and recommendation.Additionally, this Analyst will possess some of the following nowledge and sills. The Analyst should have some woring experience and nowledge of Data Loss Prevention (DLP) methodologies and tools such as Symantec, Netsope, or Proofpoint. They should have sills and understanding of varying data protection regulations including but not limited to PCI-DSS, HIPAA, GDPR, CCPA, and have some nowledge and wor experience with security best practices.If you want to be a part of one of the BEST "to wor for" companies in the world, simply apply and let your career be reimagined.ROLE* Wors analytically to solve tactical problems within the DLP program.* Plans, develops, and executes DLP scans of a wide variety of global corporate and business information systems.* Collects and aggregates information from a wide variety of sources and formats for relevance to our environment; monitors and provides metrics on threat level of data.* Establishes rapport with other IS teams to mature the DLP program and efficiently scan the environment.* Is an active and contributing member of the Security Operations team, actively participates in team activities and planning in regards to improving team sills, awareness, communication, reputation and quality of wor.* Effectively collaborates and communicates with Compliance, Internal Audit, the Business teams and others to identify, analyze and communicate ris and provide support around DLP management within their business requirements.* Identifies and implements mechanisms to detect sensitive data and how they may lead to corporate incidents in order to enhance compliance with and support of security standards and procedures.* Responds to ticets and incidents in a proactive manner.* Coordinates with the Incident Response team to remediate discovered security incidents as needed.* Understands compliance requirements that may impact security and effectively collaborate with business areas and project teams to develop security solutions that address these requirements.* Wors with information systems owners and administrators to understand their security needs and assist with implementing practices and procedures consistent with Costco's security policies.* Maintains vendor partnerships to further Costco's mission and goals.* Maintains updated environmental documentation.* Analyzes and responds to data loss incidents/alerts via enterprise console and other sources.* Manages and tunes data loss prevention platforms to ensure optimal coverage, thresholds, and worflows.* Innovates to build upon data loss prevention foundation to begin development of an insider threat behavioral analysis capability.* Implements an assurance program to support third-party interactions such that sensitive data is only transmitted with transparency and accountability through a defined process.* Wors on dashboard/metrics reporting to help identify repeat offenders, understand trends and propose possible process changes.REQUIRED* Minimum of 2 years' experience in security in an enterprise environment.* Basic understanding of data loss prevention technologies covering data at rest, data in use, and data in motion.* Experience with both Windows and Linux environments.* Woring nowledge of information systems security standards/practices (e.g., access control and system hardening, system audit and log file monitoring, security policies, and incident handling).* Ability to clearly communicate Information Security matters to executives, auditors, end users, and engineers, using appropriate language, examples, and tone.* Ability to quicly understand security systems in order to identify and validate security requirements.* Demonstrate a logical and structured approach to time management and tas prioritization.* Demonstrate a high level of communication sills, verbal and written.* Proactively pursue professional growth in areas of technology, business nowledge, Costco policies and platforms.* Strong analytical sills, documentation sills and awareness of change management.* Ability to adapt to a changing environment &amp; effectively perform in a team environment.* Ability to handle highly confidential information in a strictly professional manner.* Willingness to wor outside of regular business hours, as required.* nowledge of internal Costco business and warehouse/depot/regional/data center networ environments.* Familiarity with load balancers, networ security, firewalls, and cloud based platforms (Azure, Google Drive).* Experience with deploying applications in a production environment and creating change requests in CARTS/Servicenow.* Experience with operational monitoring of app environment, resources, troubleshooting, &amp; post deployment issues or errors.* Experience writing documentation, nowledge base articles, and training materials.Recommended* Bachelor's Degree with 3-5 years' experience in a security operations center environment.* Ability to prioritize incident response activities based on intae queues and SLAs.* Strong experience using Symantec Data Loss Prevention and other DLP tools.* Strong experience with file share and policy-based email encryption* Demonstrated technical proficiency in various endpoint and networ security controls.* Understanding of behavioral analysis and anomaly hunting tactics.* Understanding of varying data protection regulations including but not limited to PCI-DSS, HIPAA, GDPR, and CCPA.* nowledge of data classification solutions.* Ability to relate technical issues to non-technical associates / business owners.* Solid understanding of how TCP/IP networs function (understand ports, protocols, IP ranges, DNS).* CISSP, CISA, CEH, OSCP, or other industry recognized security certifications preferred.* DLP implementation, management and expansion experience.* strong technical nowledge of DLP architecture, system policies, rules, etc.* Proven experience creating DLP rules to satisfy complex business requirements.Required Documents* Cover Letter* ResumeApart from any religious or disability considerations, open availability is needed to meet the needs of the business. If hired, you will be required to provide proof of authorization to wor in the United States. Applicants and employees for this position will not be sponsored for wor authorization, including, but not limited to H1-B visas.</t>
  </si>
  <si>
    <t>Title: Data Analyst/PM (German)
Location: Redmond, WA
Job Description:
‚Ä¢ Basic nowledge of SQL would be good.
‚Ä¢ Some coding experience would be good.
‚Ä¢ nowledge of HTML would be good.
‚Ä¢ Ability to clearly communicate in English is needed.
‚Ä¢ PM abilities, so able to wor and prioritize wor independently, so experience is needed and the ability to present them self confidently would help them pass inspection.
Position 1:
Job Description
‚Ä¢ WPSBS measurement submissions on en-US and international marets
‚Ä¢ Feature score V2 (problem classification)
‚Ä¢ Wor on improving rules of a rule-based model
‚Ä¢ Wor on UHRS for judge quality
‚Ä¢ Help on TCX Core tas review on en-GB
‚Ä¢ Help on TCX tas parameter preparation on en-GB
Requirement
‚Ä¢ Strong project management
‚Ä¢ Senior enough to be able to independently execute on a plan(wor, and technical enough to wor along with Devs
‚Ä¢ Good nowledge on SQL, BingDAT, UHRS
‚Ä¢ Have coding sills that can modify the model rules in the code
‚Ä¢ Native speaer for de-DE (German)</t>
  </si>
  <si>
    <t>Amazon Web Services provides a highly reliable, scalable, low-cost infrastructure platform in the cloud that powers hundreds of thousands of businesses in 190 countries around the world. To meet the growing demand for AWS Services across the globe, we need exceptionally talented, bright, and driven people. If you have excellent organizational and communication sills, a passion for woring in a fast paced, dynamic environment and a desire to provide exceptional customer service, we'd lie to spea with you! Here's your chance to join our Training &amp; Certification team woring as a Partner Training Operations Manager.
The successful candidate will possess the ability to tae the initiative to complete complex tass and projects quicly and autonomously, react with appropriate urgency to situations that require a quic turnaround, switch gears at a moment's notice, and tae effective action without having to now the total picture. This role will be pivotal in supporting the AWS training of partners in the AWS Partner Networ (APN), which is the global partner program. It is focused on helping partners build a successful AWS-based business by providing great business, technical, professional services, mareting, and GTM support. This role will focus on the business analytics for sills development and training plans for these APN partners.
In this role, you will wor closely with our regional Partner Enablement managers, Partner Training Managers, and APN staeholders to support training programs that will drive adoption and usage of AWS services. You will assist them by creating tools, reports, resources and processes to understand partner training requirements and manage the flawless execution of training plans. This is a great opportunity to combine your passion for business development, learning and technology.
You will have excellent communication and proven data analytic sills, ideally in the IT Training sector. To be successful in this position, you must be a self-starter who is prepared to Thin Big and Dive Deep.
There is a strong preference for this role to be based in Seattle, WA or Denver, CO
Responsibilities:
Engage Partner Enablement Managers globally by turning data into actionable insights and providing support for strategic initiatives.
Establish mechanisms to scorecard regional tracing against training goals, program utilization, and revenue.
Create global resources, tools and communications to support regional Partner Training Managers.
Support APN and Partner Training teams with customized reporting.
Proactively collaborate with AWS Partner Organization and capture requirements in the region that can be developed into scalable training programs; be a voice for the partner team and their partners.
Gain a comprehensive nowledge of Partner training programs, T&amp;C (Training and Certification) training offerings, course roadmap, funding programs, Partner programs, and course objective/overview to be a trusted advisor to partners.
Use data analytics and reporting to mae business decisions and coordinate schedules for ILT events, manage event planning, woring closely with partner teams.
Drive awareness of new or updated Partner training information for AWS Partner facing teams and AWS Partner community through established platforms.
Basic Qualifications
Bachelor's degree in Mathematics, Computer Science, Technology, or a similar discipline with analytical bias
2+ years of relevant wor experience as a data scientist, statistician, or similar position requiring analysis, statistics, machine learning, and data science.
3+ years demonstrated project management sills across multiple projects
Experience with business intelligence and data visualization and reporting tools (e.g. Tableau)
Ability to distill problem definitions, models, and constraints from informal business requirements
Amazon is committed to a diverse and inclusive worplace. Amazon is an equal opportunity employer and does not discriminate on the basis of race, national origin, gender, gender identity, sexual orientation, protected veteran status, disability, age, or other legally protected status. For individuals with disabilities who would lie to request an accommodation, please visit https://www.amazon.jobs/en/disability/us.</t>
  </si>
  <si>
    <t>Are you someone with a passion for data, analytics, insights and technology? Do you want to be part of a team lighting up actionable insights to help the organization mae business decisions? If you excel in blending quantitative analysis with strategy development and want to influence the future of Core Services at Microsoft, then this position is for you.The Data team in Shared Services (part of Core Services Engineering) is looing for a passionate, creative, analytical data analyst who loves big data, curious to explore and unveil insights to create a business story and reporting to impact ey business decisions. Our team plays a ey role in providing data and analytics within Core Services Engineering and owns the end to end decision sciences charter that includes:* bringing the relevant data together to deliver high value business scenarios* creating ey metrics, reports and dashboards to support business health* building advanced analytical models (behavior segmentation, churn prediction, recommendation engine, etc.) that spans over sales, mareting, supply chain, finance, HR and engineering areas.This position is for a Data Analyst within Core Services Engineering, a role driving insights about the internal services that we provide the company, the health of our engineering systems / business processes and the impact they mae. The scope includes understanding and monitoring ey metrics and ongoing analysis to inform overall strategy for enabling the company to accelerate its digital transformation.You are driven, self-directed, entrepreneurial and focused on delivering the right results. To be successful in this role, you must have strong sills in written and oral communications, a can-do attitude and the willingness to tacle hard problems in innovative ways.Required - ‚Ä¢ 5+ years hands on analytics experience with proven quantitative orientation* Bachelor or Master's Degree in Statistics/Math/Computer Science/Economics/Business or Engineering* Exceptional problem solving, technical and data analysis sills* Advanced woring nowledge of large data manipulation and data mining* Strong programming nowledge (proficient in SQL)* Advanced dashboard design &amp; development (e.g. PowerBI), and visualization sills* Advanced Excel and PowerPoint sills* Exceptional written and verbal communication and presentation sills* Be self-driven, and show ability to deliver on ambiguous projects with incomplete or dirty data* Ability to wor in a team environment that promotes collaboration and succeed in a matrix structure by influencing new thiningPreferred - ‚Ä¢ Experience with big data technologies such as Azure Data Lae, HD Insight, Spar, Hive, etc.* Business domain expertise in areas of product development, sales, mareting, supply chain, finance and/or HRMicrosoft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form.Benefits/pers listed below may vary depending on the nature of your employment with Microsoft and the country where you wor.Driving insights about the internal services that we provide the company, the health of our engineering systems / business processes and the impact they mae. The scope includes understanding and monitoring ey metrics and ongoing analysis to inform overall strategy for enabling the company to accelerate its digital transformation.</t>
  </si>
  <si>
    <t>Job Description
Primary Sills: Epic data, HL7, SQL, SSAS, Python
Duration: 6-12 Months + Possible Extension/Conversion Based on Performance*
Contract Type: W2 Only
Job Description:
Looing for Sr. Data Analyst for the startup company based out of Seattle and was built by doctors and data scientists to help providers and payers intervene earlier, at lower costs. Client's ris prediction platform helps uncover clinical, operational and financial riss by aggregating data from existing sources such as EMR, ADT, Claims and Financial data. They wor extensively with hospitals, also have some sort of partnership with Microsoft.
Requirement:
The HM is looing to hire someone who has:
Deep understanding of healthcare data along with experience woring with large data sets (SQL, SSAS, Python).
Someone with epic data and HL7 data nowledge within healthcare would be great.
To follow up with any questions, please contact Sagar @ 408-907-7680
Araya is an award-winning IT staffing firm and the staffing partner of choice for many leading companies across the US. We offer comprehensive benefits including Health Insurance (medical, dental, and vision), Cafeteria Plan (HSA, FSA, and dependent care), 401() (enrollment subject to eligibility), and Sic Pay (varies based on city and state laws).
If this position is not quite what you're looing for, visit araya.com, and submit a copy of your resume. We will get to wor finding you a job that is a better fit for one of our many amazing clients.
Araya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Araya is an equal opportunity employer; committed to a community of inclusion, and an environment free from discrimination, harassment, and retaliation.</t>
  </si>
  <si>
    <t>Are you passionate about solving problems and woring with customers? Do you want to help mae enterprises more secure as the move to the Azure cloud? Join the Security Health and Analytics team as a security data analyst and help us bring customer and business insights to our security monitoring and baseline data. In this role, you will analyze and action various security monitoring logs and configuration settings for cloud services for the Azure Platform and also enabling security analytics for our Azure customers via Azure Security Center. You will have the opportunity to wor with internal and external customers, looing for opportunities to harden their configuration and wor with the program managers and engineers to implement security monitoring changes to improve the security monitoring and configuration of our services. Responsibilities * Analyze networ security groups, firewalls, operating system settings, Azure Policy insights, and other dimensional data to identify insecure configurations and defense in depth improvements * Understand common networ environments to customize networ baseline settings * Providing actionable intelligence and analytics that will mae our products and services better and grow our business * Prototype environment specific security monitoring detections * Be able to tell a story from the security monitoring data through enriching with other data sets and dimensional data * Provide trend analysis, variance analysis, findings, and insights and then then wor with staeholders to articulate what actions are needed or being taen on each scenario to drive or improve our security baseline service profiles * Become a subject matter expert in the C+AI services, the security monitoring space, and the business and underlying data ecosystem for security monitoring, including woring with compliance and security assurance. * Collaborate with product and program owners across the organization to understand objectives, identify opportunities, and prioritize projects to maximize business impact. * Ensure the ongoing documentation of analysis methodologies and results. * To be successful in this role, you must have nowledge of securing cloud services and strong sills in written and oral communications, a can-do attitude and the willingness to tacle hard problems in innovative ways. You must also thrive in a team environment that values cross team collaboration and building on the success of others Qualifications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Benefits/pers listed below may vary depending on the nature of your employment with Microsoft and the country where you wor. Required Qualifications: * 2 + years experience hand on analytics experience with proven quantitative orientation * 1+ years experience woring nowledge of large data manipulation and data mining using SQL * Excellent Technical writing and excellent written and verbal communication sills * nowledge of Cloud services * Ability to wor in a team environment that promotes collaboration * This position requires verification of US Citizenship to meet Federal Government Contract Security requirements. * Candidates must have an active Top Secret clearance and be willing to upgrade to TS/SCI with Full Scope Polygraph or have an active TS/SCI and be willing to upgrade to TS/SCI with FSP . This role will require candidates to maintain the TS/SCI (with polygraph) clearance. * This position will be required to pass the Microsoft Cloud bacground chec upon hire/transfer and every two years thereafter. Preferred Qualifications: * Bachelor's degree a related discipline such as Computer Science or Computer Information Systems highly preferred * Passion for evaluating detailed settings in Windows and Linux and how those settings inter-operate * Be self-driven, and show ability to deliver on ambiguous projects with incomplete or dirty data preferred * nowledge of security monitoring preferred #AzureSecCSS #AzureSecOpen Ability to meet Microsoft, customer and/or government security screening requirements are required for this role. These requirements include but are not limited to the following specialized security screenings: Microsoft Cloud Bacground Chec: This position will be required to pass the Microsoft Cloud bacground chec upon hire/transfer and every two years thereafter.</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</si>
  <si>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29h6xcF1ru</t>
  </si>
  <si>
    <t>You absolutely love data (unstructured and structured), testing hypotheses, and arriving at data-driven recommendations that have an immediate impact on the business. You have a strong business insight and exceptional critical thining that you employ to turn data insights into strategic action. You are passionate about communicating insights as much as you are about discovering them in the first place. You constantly as questions about how to use analytics to improve the business and constantly mae impactful strategic decisions. You have a passion for mareting and a desire to use data to optimize performance. You enjoy collaborating with teams across digital and traditional channels to understand and support their goals. RESPONSIBILITIES Perform data analysis activities and wor closely with end users (both internal and external clients) to translate requirements into data-driven applications and data visualization solutions (e.g. reporting and dashboards) Create near real-time reporting solutions blending data from various sources Assist the team in the production of analytic products (e.g., reports, data analyses) Interpret data using statistical techniques Maintain and monitor reporting tools in Power BI, Spotfire etc. Wor with management to prioritize business information needs Collaborate effectively with Engineers, Data Scientists, and Product Owners to implement project wor and develop predictive models. Craft and maintain technical documents Participate in on-call rotation for off-hours support Engage in product roadmap creation for BI to define the capabilities of the platforms and services and delivery timelines Identify and drive initiatives for improving team performance QUALIFICATIONS 10+ years of experience in data analysis, data visualization, ETL, and analytics. Hands-on experience with BI tools and reporting software (e.g. MicroStrategy, Tableau, Power BI, Excel) Strong analytical sills with the ability to collect, prioritize, analyze, and disseminate significant amounts of information with attention to detail and accuracy Understanding of dimensional database modeling. Excellent data presentation sills, utilizing dashboards and other technologies. Excellent verbal and written communication sills. Ability to design and implement projects with minimal guidance. Experience with Agile methodologies. Adept at querying, report writing and presenting findings PREFERRED EXPERIENCE M.S. in Computer Science, Mathematics or equivalent Experience woring with SQL Server, Azure, and Snowflae Experience writing and debugging complex SQL queries Experience with source control ( git preferred )</t>
  </si>
  <si>
    <t>Job Description
Exciting space exploration engineering company in Puget Sound is seeing to hire an experienced Configuration/Data Management Analyst. You will participate in the development and implementation of configuration management systems for spaceflight systems. We are seeing an experienced individual with excellent oral, written, interpersonal, and analytics sills who can thrive in a fast-paced environment. You will be primarily responsible for the team that implements and executes the configuration and data management systems used by business unit. You will ensure the implementation is consistent with company policies. In this hands-on position, you'll wor to increase the speed and efficiency of the program by supporting the timely delivery, quality, and transparency of data to support program activity and business systems. The right personality will be a proactive, service-oriented individual with excellent oral, written and interpersonal sills who thrives in a fast-paced environment.
Location: ent, WA
Duration: 6-18+ months, long term opportunity
Pay: DOE
RESPONSIBILITIES:
Execute the spaceflight documentation and configuration management strategy.
Manage the Business Unit data consistent with the company policies. Implement / improve systems as required to enable our teams to move quicly while meeting requirements.
Train users on the proper use of configuration management tools and systems.
Ensure configuration management requirements are met and are compliant with all applicable regulatory requirements and standards.
Establish new processes and implement effective change management as required, communicating cross-business as necessary.
Establish product and processes metrics that effectively measure and improve performance of documentation and configuration management processes as required.
QUALIFICATION REQUIREMENTS:
AA/AS or BA/BS in a related technical or liberal arts discipline
5-7 years of direct product configuration management experience (Product structure, parts, drawings and requirements management experience highly desired).
3+ years of experience woring in a highly regulated environment (security systems, medical device, aerospace, etc.).
Deep experience with world-class toolsets for configuration management in complex products
Proven ability to communicate effectively both in writing and verbally with staff at all levels of the organization and external staeholders, including regulatory agencies, customers and suppliers.
Excellent technical writing and presentation sills.
Proficient with configuration management principles and practices
Proficient with product lifecycle management (PLM) and/or data management tools
Proficient in Microsoft Office applications (Word, Excel, PowerPoint)
Familiarity with export control (EAR/ITAR) regulations
Must be a U.S. citizen or permanent resident (current Green Card holder), or lawfully admitted into the U.S. as a refugee or granted asylum.
DESIRED:
CMII certification/training
Experience in aerospace or aviation
Experience with Windchill, Creo, ERP/MES systems
Experience with DOORS Next Generation
Experience with Confluence &amp; JIRA
Database sills with SQL, queries, etc
Company Description
We've been one of Washington's Top 100 Best Worplaces in Washington for five consecutive years. We‚Äôre in the business of building great teams that meet individual needs and help grow thriving companies to reach their goals. That means we understand more than most that your people are your culture. We strategically create industry-specific teams that foster a close-nit start-up feel within our own company. This ensures we have a deep nowledge of every sector we serve while allowing us to build unique teams that wor (and play) well together. We‚Äôre honored to be recognized as one of Washington‚Äôs Top 100 Best Places to Wor for five years running, and have applied those same strategies to find the absolute best matches for our clients and candidates to grow happily and successfully.</t>
  </si>
  <si>
    <t>Job Description
Intro: We have been retained by our fast-growing Downtown Seattle client (a hot web SAAS provider of advanced healthcare services). Our client needs a Strong Business Data Analyst with great experience in the healthcare industry
Required Experience:
Strong Business and Data Analyst (several years experience leveraging data and analytics to solve healthcare oriented business problems)
Strong SQL and DBMS experience
Some Python experience
Experience with tools such as Tableau or Hadoop
Healthcare and HIPAA experience strongly preferred
degree in - technical field such as Data Science, Computer Science, Information Science, Mathematics, Statistics,
A startup mindset (fast moving, teaming).
Location and Compensation: Staff role with a fast-growing company nown for treating its employees exceptionally well. Our client is in downtown Seattle and is high accessible.. Excellent compensation and great benefits. Candidates should be local Settle or willing to relocate quicly and at low/reasonable cost for the opportunity.
About TechTalent: TechTalent specializes in recruiting for Media and Web Services / Mobile Software clients. Reach out to Jon - I am a unique recruiter: heavy tech bacground (CS and MSEE degree from Georgia Tech) with 15 years of technical experience as a software engineer, and over 8 as a senior technical manager (VP level) for companies that deployed digital media systems. I own and run a truly technical recruiting practice. I can help you get the best job and a great offer.</t>
  </si>
  <si>
    <t>Position Big Data Quality AnalystHadoop Testing analyst(Big DataHadoop Tester) Location Seattle, WA Duration 10+ Months middot Hands on testing experience on Hadoop systems and Web Services. middot Hands on experience on accessing files in HDFS, Data fabrication data compares middot Strong woring experience on SQL, Joints and ETL middot nowledge on Java, Test Data and Test methodologies Additional sills middot Experience in High Volume Data Testing middot nowledge on ETL and Abilities concepts middot Any Experience on Talent Micro Strategy</t>
  </si>
  <si>
    <t>Product Mareting &amp; Business/Data Analyst</t>
  </si>
  <si>
    <t>******Previous employment with Microsoft Corporation either as a full time employee or vendor required******
Are you someone with a passion for mareting insights, data analysis and technology? Are you searching for an area where you can have broad impact across one of the biggest software businesses in the world? Ostendo Solutions is the place for you. We are a consulting firm, and a longstanding vendor at Microsoft Corporation responsible for providing the highest quality insights into the Modern Worplace business.
Role Bacground - We are searching for an experienced product mareting manager and business analyst to focus on providing data analysis for mareting programs, providing analysis on performance, reporting, and forecasting. This includes the ownership of all elements of business insights, nowledge of Microsoft reporting systems, reporting on business health across this customer base and our Sales Field reporting. Our specific goal is to drive ey insights into the business. Wor will be fully remote.
This Wor Includes
Providing holistic, Microsoft 365-wide customer and business insights
Woring with a wide array of audiences (Engineering, Mareting, Finance, Sales) and woring in a consultative manner to provide insights and clear actions
Providing clear data/reporting to determine the current performance and future outloos for our scorecard metrics
Providing actionable intelligence and analytics that will mae our products and services better and grow our business
Responsibilities
Partner with specific functions of the Microsoft 365 Business, Engineering, Finance, and Sales in collaboration on business processes
Wor with these staeholders to define clear signals of success, which translate into simple, easily understood metrics
Creating and maintaining PowerBI reports/dashboards from a variety of bac end servers or flat files
Your team will be responsible for defining these data sets, woring with our engineers to build these data sets, building reports, tracing progress and maing recommendations across staeholders for areas of improvement.
You will be the primary liaison for these staeholders and will need an excellent ability to influence executive staeholders
Lastly, success depends on having a common view of health across all internal audiences (Finance, Engineering, Mareting, Sales)
Qualifications
Great communicator
5+ years hands on data driven mareting, business insights or analytics experience with heavy quantitative orientation
Advanced woring nowledge of data manipulation
Exceptional problem solving, technical and data analysis sills
Ability to wor in a team environment that promotes collaboration
Experience with data visualization tools (PowerBI)
Minimum of a Bachelor‚Äôs degree
Preferred Qualifications/Sills
Data driven Mareting or Finance bacground
Degree in Statistics/Math/Computer Science/Economics/Business or Engineering
Experience with Microsoft reporting systems
Great attention to detail
Experience woring as a consultant or an operations bacground are greatly valued
Prior experience with Microsoft Corporation as a full time employee or vendor
Ostendo Solutions is an equal opportunity employer and all qualified applicants will receive consideration for employment without regard to race, color, religion, sex, national origin, disability status, protected veteran status, or any other characteristic protected by law
Job Types: Full-time, Contract
Schedule:
Monday to Friday
Education:
Bachelor's (Required)
Wor authorization:
United States (Required)
Application Question:
How many years have you wored at or for the Microsoft Corporation in Redmond?
Full Time Opportunity:
Yes
Wor Location:
Fully Remote</t>
  </si>
  <si>
    <t>What are they doing: Building a UI out that district managers can interact with and potentially store managers. They are moving the store data exchange from an old legacy system that is IBM and integrating with other systems. Data is currently coming from multiple places and they are woring to consolidate it and have more effective data.
Reason:Currently stores are opening/closing without a lot of notice due to COVID or might only have a drive thru open. This data exchange is going to benefit customers real time updates on store addresses, phone numbers, and open/closed status.
SOFT SILLS:
Strong influencing sills
Great communication
Ability to wor independently from the immediate team to be able to gather requirements
Must be able to handle ambiguity. This is a moving piece with changes coming often
Top 3:
Experience with master data management systems: if they have built a new one bigger bonus
now their way around querying a database
Dealing with Ambiguity-change directions quicly in this project
Details about wor: Define the new terminology and get everyone to agree on this. Pulling together data that has been around for 20 years. Has needs to be cleaned up. Open to non-local candidates. Have a preference towards local.
Retail experience not required. Not necessary for this role. Easy data to get your head around. Common nowledge of design, doesn't have to be an expert.
Need to as questions of business partners on what they are doing with some of that data.
60-90 day roadmap.ramping them up: sit down with all ey players to understand it from everyone's angle. Wal them through the structure. PM is very organized running anBan board showing everyone what their assignment is. Wal through it a few times a we with the team. eeps trac of upcoming interviews in discovery mode. Visibility calendar of what is coming up and how it is assigned out. Structured platform</t>
  </si>
  <si>
    <t>Amazon is a fast paced, dynamic, high-tech company based in Seattle. Amazon's tax team sees an exceptionally capable and motivated Senior Data Analyst to help deliver the Tax Technology support for our Indirect Tax function.
The Tax Technology team enables solutions that support the automation of our Tax team's processes. ey to the position are the abilities to analyze highly complex data, define data dependencies and flows, articulate tax business requirements, drive technical programs across Amazon, manage project timelines, and enable global scale for data solutions.
The right individual should demonstrate exceptional data sills to wrangle Amazon's highly complex data ecosystem, solid business judgment to ensure the delivery of the right results, and the ability to operate successfully in a fast-paced, results-oriented environment. The position requires the capacity to wor in a distributed team environment, build effective woring relationships inside and outside of the group, and execute on critical process improvement and technology projects.Basic Qualifications
BS degree in Data, Computer Science, Mathematics, Accounting, or a related field or equivalent experience
5+ years' experience woring in tax, accounting, business analysis, or related field
Amazon is committed to a diverse and inclusive worplace. Amazon is an equal opportunity employer and does not discriminate on the basis of race, national origin, gender, gender identity, sexual orientation, protected veteran status, disability, age, or other legally protected status. For individuals with disabilities who would lie to request an accommodation, please visit https://www.amazon.jobs/en/disability/us.</t>
  </si>
  <si>
    <t>Title BIData Analyst- Configuration Lead Location IRLAND ,WA Java, SQLExperience with developing and productionizing data processing pipeline using tools lie Apache Beam, Spar andor FlinData visualization and dashboard creation Experience with statistical modeling approaches.Experience implementing software to mae data accessible through simple Web and APIs. Preferred sills Experience with query development and data management tools lie PLX.Experience with creating effective data visualizations using tools lie Data Studio and Tableau Experience using Flume Java Tech The job role would require nowledgeability to learn the following technologiesFrontend Angular DartBacend JavaTools Plx, Data Studio</t>
  </si>
  <si>
    <t>Active Directory Data Migration Analyst - Seattle, WA 6 - 12 Months Contract We are looing to hire a Data Analyst to join our AD Migration team. You will tae responsibility for managing our master data set, developing reports, and troubleshooting data issues. To do well in this role you need a very fine eye for detail, experience as a data analyst, and deep understanding of the popular data analysis tools and databases. Responsibilities Managing master data, including creation, updates, and deletion. Managing users and user roles. Provide quality assurance of imported data, woring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Providing technical expertise on data storage structures, data mining, and data cleansing. Requirements Bachelor's degree from an accredited university or college in computer science. Wor experience as a data analyst or in related field. Experience woring with Exchange and Active Directory. nowledge of MySQL databases. Experience developing scripts, debugging and deploying software preferred. nowledge of email, networing topology, LDAP, SMTP, TCPIP protocol Strong understanding of architecting and configuring Microsoft Windows OS technology (client and server) including AD Federation, Forests, Domains, Trusts, DNS, DHCP, Group Policy and Organizational Units. Creation of Azure AD cloud solution. nowledge of file and print server management and troubleshooting. Strong nowledge of domain controller configuration and migration. Experience with designing and deploying group policies. Strong problem solving and leadership sills. Self-starter and self-motivated a must. Experience with Exchange on-prem and cloud configuration and deployment a plus. Ability to wor with staeholders to assess potential riss. Ability to analyze existing tools and databases and provide software solution recommendations. Ability to translate business requirements into non-technical, lay terms. High-level experience in methodologies and processes for managing large scale databases. High-level written and verbal communication sills. If you or anyone you now is interested in this role, then please feel free to reach out directly to Vidhi undalia at 720-201-3798 or vidhi.undaliaellyit.com Why elly Registered ? By partnering with ellyRegistered IT, you'll have direct connections to top companies around the globe-giving you the chance to put your tech sills to wor on some of today's most intriguing, innovative, and high-visibility projects. In a world where change is the only constant, our unparalleled connections and IT maret expertise help you tae your sills exactly where you want to go. We're here to help you gain experience, eep learning, and move your career forward. About elly Registered At elly, we're always thining about what's next and advising job seeers on new ways of woring to reach their full potential. In fact, we're a leading advocate for temporarynontraditional worstyles, because we believe they allow flexibility and tremendous growth opportunities that enable a better way to wor and live. Connecting great people with great companies is what we do best, and our employment opportunities span a wide variety of worstyles, sill levels, and industries around the world. elly is an equal opportunity employer committed to employing a diverse worforce, including, but not limited to, minorities, females, individuals with disabilities, protected veterans, sexual orientation, gender identity. Equal Employment Opportunity is The Law.</t>
  </si>
  <si>
    <t>*General Summary/Purpose:**
The Poverty Inequality Research Lab (PIRL) is seeing a Sr. Research Data Analyst to support the research team in the management, analysis, and reporting of datasets varying in size, complexity, and scope. The individual will wor closely with other research team members to support the conduct of trials and coinciding studies. The individual may also be responsible for liaising with external collaborative groups independently of the PI to present research updates and facilitate research with external collaborators.
*Specific Duties &amp; Responsibilities:**
+ Extensive data collection, fieldwor and travel.
+ Data management including data checing and cleaning.
+ Merging data, creating and recoding variables to prepare data for analyses.
+ Analyzing data using a variety of standard statistical techniques.
+ Presenting and summarizing analyses in various formats including raw output, tables, and graphics, oral and written reports. This includes internal presentations within the group as well as external communications to collaborators across institutions.
+ Supervise trainees at the undergraduate and graduate level.
+ Contributes to publications.
*Essential Job Functions**
+ Analyzing longitudinal, cross-sectional, and clustered data.
+ Analysis of above data types using a variety of statistical techniques including linear and logistic regression, mixed effects models, principal component analysis, and potentially more rigorous methods lie functional concurrent regression, and others if needed.
+ Ris factor analysis, growth modelling, and survival analysis.
+ Data management, which includes, but is not limited to, creating strategies for capturing, cleaning, and quality control checs for new and existing studies.
+ Merging data, creating, and recoding variables to prepare data for analyses.
+ Support the design of data entry systems using MAXQDA, STATA, R and other software.
+ Interpreting, presenting and summarizing analyses in various formats including tables, graphics, oral reports, and written reports. This includes internal presentations within the center as well as external communications to collaborators across institutions and conferences.
+ Contributes to and/or leads the preparation of manuscripts and other publications.
+ Occasionally provides statistical advice to faculty, staff &amp; graduate students in regards to study design, sample size and power analysis, etc.
+ All other responsibilities as assigned.
*Minimum Qualifications (Mandatory):**
+ Minimally require Master's degree in related discipline.
+ One year related experience.
+ Demonstrated ability on significant graduate project or additional doctoral education may substitute for experience to the extent permitted by the JHU equivalency formula.
*Preferred Qualifications:**
+ Two year of professional experience as a data analyst or similar quantitative position.
*Special nowledge, Sills, and Abilities:**
+ Proficiency in R statistical analysis software pacage as well as Microsoft Office software and MAXQDA required.
+ Programming sills in additional software pacages (STATA, SAS, etc.) desirable but not required.
+ Excellent organizational, communication and writing sills required.
+ Candidate must be detail oriented and able to wor independently on assigned tass.
*Technical Qualifications or Specialized Certifications:**
+ Required: All IRB-required courses, appropriate study related certifications/training.
*Communication:**
+ Excellent oral and written communication sills.
+ The qualified candidate must demonstrate the ability to communicate on a professional level, act appropriately and effectively with all levels of staff, exercise good judgment. Maintains utmost confidentiality.
*Supervisory Responsibility:**
+ Wor directly under the supervision of the Principal Investigator.
+ Will supervise or oversee the wor of others engaged in data collection.
Classified Title: Sr. Research Data Analyst
Woring Title: Sr. Research Data Analyst
Role/Level/Range: ACRP/04/MD
Starting Salary Range: 52,495 to 72,210 per year
Employee group: Full Time
Schedule: M-F 8:30-5
Exempt Status: Exempt
Location: 01-WA:Washington
Department name: 10001377-Sociology
Personnel area: School of Arts &amp; Sciences
The successful candidate(s) for this position will be subject to a pre-employment bacground chec.
If you are interested in applying for employment with The Johns Hopins University and require special assistance or accommodation during any part of the pre-employment process, please contact the HR Business Services Office at jhurecruitment@jhu.edu . For TTY users, call via Maryland Relay or dial 711.
*The following additional provisions may apply depending on which campus you will wor. Your recruiter will advise accordingly.**
During the Influenza ("the flu") season, as a condition of employment, The Johns Hopins Institutions require all employees who provide ongoing services to patients or wor in patient care or clinical care areas to have an annual influenza vaccination or possess an approved medical or religious exception. Failure to meet this requirement may result in termination of employment.
The pre-employment physical for positions in clinical areas, laboratories, woring with research subjects, or involving community contact requires documentation of immune status against Rubella (German measles), Rubeola (Measles), Mumps, Varicella (chicenpox),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
*Equal Opportunity Employer**
Note: Job Postings are updated daily and remain online until filled.
*EEO is the Law**
Learn more:
https://www1.eeoc.gov/employers/upload/eeoc_self_print_poster.pdf
Important legal information
http://hrnt.jhu.edu/legal.cfm
Equal Opportunity Employer:
Johns Hopins University is an equal opportunity employer and does not discriminate on the basis of race, color, gender, religion, age, sexual orientation, national or ethnic origin, disability, marital status, veteran status, or any other occupationally irrelevant criteria. The university promotes affirmative action for minorities, women, disabled persons, and veterans.</t>
  </si>
  <si>
    <t>Johns Hopins University
4.1</t>
  </si>
  <si>
    <t>Job Qualifications:BA/BS in a related technical or liberal arts discipline
2+ years of direct product configuration management experience (Product structure, parts, drawings and requirements management experience highly desired).
Experience woring in a highly regulated environment (security systems, medical device, aerospace, etc.).
Experience in toolsets for configuration management in complex products
Experience in configuration management principles and practices
Experience with configuration and product data management tools, preferably Windchill
Proficient in Microsoft Office applications (Word, Excel, PowerPoint)
Familiarity with export control (EAR/ITAR) regulations
Responsibilities:
Support the development and advancement of configuration management systems specific to HLS
Train users on the proper use of configuration management tools and systems
Ensure configuration management requirements are met and are compliant with all applicable regulatory requirements and standards
Support the configuration control and delivery of contract deliverable data items as defined in the Data Procurement Document (DPD)
Maintain the information and data management systems used by the program
Provide product and processes metrics that effectively measure and improve performance of documentation and configuration management processes as required.</t>
  </si>
  <si>
    <t>The Specialty Recruiting Programs and Operations team builds innovative programs, drives the business operations, and develops standard operations for the Executive, Principal Engineering, and Senior Science and Design Recruiting Teams who help Amazon business teams worldwide find diverse, bar-raising and talented leaders.
The team is looing for a business analyst to support operational planning, business results reviews, and worforce capacity planning and load balancing. A successful candidate is able to roll-up their sleeves and dive deep into an ambiguous environment and instill proper levels of structure and control. They will be passionate about their wor, detail-oriented, analytical, and have excellent problem-solving abilities. They will use Excel, SQL, and Amazon QuicSight to build customer-centric, sustainable, and scalable tools that empower internal staeholders with data to drive decisions and initiatives
In this role the candidate will need to collaborate effectively with internal end-users and cross-functional data teams to solve problems, implement new reporting solutions, and deliver successfully against high standards. They will have excellent business acumen and communication sills in order to be able to wor with business leaders and across geographies, to develop and define ey business questions, wor with teams to set up the right data structure and collect information, and design the analysis model that answers these questions.
Basic Qualifications
Masters with 2+ years of experience or a Bachelors with 5+ years of experience in business intelligence, analytics, or related field
Advanced Excel expertise
Experience SQL and data visualization tools such as Tableau/QuicSight/PowerBI
Trac record of diving into data to discover hidden patterns and of conducting error/deviation analysis.
Proficiency with quantitative analysis and databases.
Strong verbal/written communication &amp; data presentation sills, including an ability to effectively develop and communicate clear, thoughtful, and comprehensive analyses.
Proven records in managing customers expectations in the field of analytics.
Amazon is committed to a diverse and inclusive worplace. Amazon is an equal opportunity employer and does not discriminate on the basis of race, national origin, gender, gender identity, sexual orientation, protected veteran status, disability, age, or other legally protected status. For individuals with disabilities who would lie to request an accommodation, please visit https://www.amazon.jobs/en/disability/us.</t>
  </si>
  <si>
    <t>Amazon is a fast paced, dynamic, high-tech company based in Seattle. Amazon's tax team sees an exceptionally capable and motivated Senior Data Analyst to help deliver the Tax Technology support for our Indirect Tax function.
The Tax Technology team enables solutions that support the automation of our Tax team's processes. ey to the position are the abilities to analyze highly complex data, define data dependencies and flows, articulate tax business requirements, drive technical programs across Amazon, manage project timelines, and enable global scale for data solutions.
The right individual should demonstrate exceptional data sills to wrangle Amazon's highly complex data ecosystem, solid business judgment to ensure the delivery of the right results, and the ability to operate successfully in a fast-paced, results-oriented environment. The position requires the capacity to wor in a distributed team environment, build effective woring relationships inside and outside of the group, and execute on critical process improvement and technology projects.
Basic Qualifications
BS degree in Data, Computer Science, Mathematics, Accounting, or a related field or equivalent experience
5+ years' experience woring in tax, accounting, business analysis, or related field
Amazon is committed to a diverse and inclusive worplace. Amazon is an equal opportunity employer and does not discriminate on the basis of race, national origin, gender, gender identity, sexual orientation, protected veteran status, disability, age, or other legally protected status. For individuals with disabilities who would lie to request an accommodation, please visit https://www.amazon.jobs/en/disability/us.</t>
  </si>
  <si>
    <t>Job Description
Position Title: Configuration/Data Management Analyst III
Position Description: Protingent has an opportunity for a Configuration Analyst in ent, WA.
Job Qualifications:
AA/AS or BA/BS in a related technical or liberal arts discipline
5-7 years of direct product configuration management experience (Product structure, parts, drawings and requirements management experience highly desired).
3+ years of experience woring in a highly regulated environment (security systems, medical device, aerospace, etc.).
Deep experience with world-class toolsets for configuration management in complex products
Proven ability to communicate effectively both in writing and verbally with staff at all levels of the organization and external staeholders, including regulatory agencies, customers and suppliers.
Excellent technical writing and presentation sills.
Proficient with configuration management principles and practices
Proficient with product lifecycle management (PLM) and/or data management tools
Proficient in Microsoft Office applications (Word, Excel, PowerPoint)
Familiarity with export control (EAR/ITAR) regulations
CMII certification/training
Experience in aerospace or aviation
Experience with Windchill, Creo, ERP/MES systems
Experience with DOORS Next Generation
Experience with Confluence &amp; JIRA
Database sills with SQL, queries, etc
About Protingent: Protingent is a niche provider of top Engineering and IT talent to Software, Electronics, Medical Device, Telecom and Aerospace companies nationwide. Protingent exists to mae a positive impact and contribution to the lives of others as well as our community by providing relevant, rewarding and exciting wor opportunities for our candidates.
Benefits Pacage: Protingent offers competitive salary, 100% paid health insurance, education/certification reimbursement, pre-tax commuter benefits, Paid Time Off (PTO) and an administered 401 plan.</t>
  </si>
  <si>
    <t xml:space="preserve">32-56 </t>
  </si>
  <si>
    <t>Posting Number G/R02218P
Woring Title Student Data Analyst
Department Auxiliary Paring Admin
About the University of Georgia
The University of Georgia (UGA), a land-grant and sea-grant university with statewide commitments and responsibilities is the state‚Äôs oldest, most comprehensive, and most diversified institution of higher education (http://www.uga.edu/). UGA is currently raned among the top 20 public universities in U.S. News &amp; World Report. The University‚Äôs main campus is located in Athens, approximately 65 miles northeast of Atlanta, with extended campuses in Atlanta, Griffin, Gwinnett, and Tifton. UGA was founded in 1785 by the Georgia General Assembly as the first state-chartered University in the country. UGA employs approximately 1,800 full-time instructional faculty and more than 7,600 full-time staff. The University‚Äôs enrollment exceeds 36,000 students including over 27,500 undergraduates and over 8,500 graduate and professional students. Academic programs reside in 17 schools and colleges, as well as a medical partnership with Augusta University housed on the UGA Health Sciences Campus in Athens.
About the College/Unit/Department
College/Unit/Department website
Employment Type Employee
Additional Schedule Information
Advertised Salary
Anticipated Start Date 09/30/2019
Posting Date 09/19/2019
Closing Date
Open Until Filled Yes
Special Instructions to Applicants
Please upload a copy of your current class schedule from Athena as part of your Supporting Applicant Documents.
Location of Vacancy Athens Area
EOO Statement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Duties/Responsibilities
Please approximate the percentage of time spent on each tas (out of 100%) during a typical wor wee. List these tass in order of importance, with the most critical tas coming first. Do not list more than 6 entries ‚Äì do not go below 5% time per assigned duty.
Duties/Responsibilities
Perform a variety of repetitive reporting tass daily to include:
APC report from buses using the Syncromatics Trac Application
Recording data from the Syncromatics Trac application into the Daily NTD Log
Review ARMOR system videos and log descriptions
Verify and record paring vehicle fuel receipts.
Percentage of time 20
Duties/Responsibilities
Bi-Weely and Monthly tas include:
Tracing Transit Student Worer Hours Log
Writing and distributing the UGA PD Safety Report
Updating and summarizing the monthly NTD Logs
Percentage of time 15
Duties/Responsibilities
Updating lot drawing, APC verification using REI video records, fuel reporting, tas instructions, and special event bus maps as advised
Percentage of time 15
Duties/Responsibilities
Respond to requests for special studies. Collect data from existing systems or initiate date collection by other means to include direct observations and recording. Prepare written analyses and written summaries for events requiring management action.
Percentage of time 40
Duties/Responsibilities
Assist the Paring Services department during pea service demand period by providing customer support for service inquiries.
Percentage of time 10
Position Details
Classification Title Student Assistant
FLSA Non-Exempt
UGA Job Code
Job Family
FTE 0.47
Minimum Qualifications
Position Summary
Perform data collection and analysis tass for the Transportation and Paring Services department to measure and report on business process effectiveness and customer satisfaction. Apply standard business and quality assurance practices under professional guidance and supervision in a small business environment with advanced electronic equipment, automated data collection and serving thousands of customers. Perform daily data collection, analysis and reporting tass, prepare the monthly statistical report for the department and perform specialized statistical studies as assigned. Strictly adhere to data security and privacy protection rules and guidelines.
Relevant/Preferred Education, Experience, Licensure, Certification in Position
All majors welcomed, but preferred majors in Business, Statistics, Mathematics, Engineering
nowledge, Sills, Abilities and/or Competencies
Physical Demands
Sitting for long periods of time.
Is this a Position of Trust?
Does this position have operation, access, or control of financial resources? No
Does this position require a P-Card? No
Is having a P-Card an essential function of this position? No
Is driving a requirement of this position? No
Does this position have direct interaction or care of children under the age of 18 or direct patient care? No
Does this position have Security Access (e.g., public safety, IT security, personnel records, patient records, or access to chemicals and medications) No</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</si>
  <si>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5yFUnwF5AQ</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</si>
  <si>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NGrFVUZHDO</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</si>
  <si>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YIeLtS1wpI</t>
  </si>
  <si>
    <t xml:space="preserve">36-67 </t>
  </si>
  <si>
    <t>Focal Systems is a fast-growing Computer Vision AI startup in Silicon Valley. We have doubled in size every year since we were founded 3 years ago.
We are looing for someone to:
√¢¬¢ Manage a team of data annotators
√¢¬¢ Build tools to ensure high data quality
Requirements:
√¢¬¢ Must have studied engineering (BS or MS)
√¢¬¢ Must be willing to wor 40-60 hours a wee
√¢¬¢ Must have 3+ years experience in management
√¢¬¢ Must be able to present to the Executive Team
Benefits:
We care deeply about the health, happiness, and wellbeing of all of our employees.
Health Insurance
Catered Lunches
Paid Sic Leave
Dental Insurance
Vision Insurance
Quarterly Team Retreat
Powered by JazzHR</t>
  </si>
  <si>
    <t>Burlingame, S</t>
  </si>
  <si>
    <t>Travel requirement up to 60 in U.S. and Canada. Summary Our client is seeing multiple SAP Data Analysts for a large global IT SAP implementation project. The SAP Data Analyst role oversees data conversion activities for one or more SAP deployment projects at a time. They possess SAP and data conversion subject matter expertise along with efficient communication sills. Requirements 5+ years of experience woring within SAP data. Recent and efficient experience creating and building Bill of Materials (BOM) in SAP PP and MM modules to support Supply Chain and Operations teams. Experienced in completing full data chain, collectingcleansing data, and constructing data from multiple ERP sources for uploading into SAP. Effective communication sills, as they will be woring directly with business units.</t>
  </si>
  <si>
    <t>Topea, S</t>
  </si>
  <si>
    <t>Job title : SAP Data analyst
Location: Topea, S
Duration : 6+ months
Summary
Our client is seeing multiple SAP Data Analysts for a large global IT SAP implementation project. The SAP Data Analyst role oversees data conversion activities for one or more SAP deployment projects at a time. They possess SAP and data conversion subject matter expertise along with efficient communication sills.
Requirements
5+ years of experience woring within SAP data.
Recent and efficient experience creating and building Bill of Materials (BOM) in SAP PP and MM modules to support Supply Chain and Operations teams.
Experienced in completing full data chain, collecting/cleansing data, and constructing data from multiple ERP sources for uploading into SAP.
Effective communication sills, as they will be woring directly with business units.</t>
  </si>
  <si>
    <t xml:space="preserve">57-67 </t>
  </si>
  <si>
    <t>¬≠¬≠As a member of the company‚Äôs information technology team, the Data Analyst is responsible for organizing, analyzing and presenting information to be consumed by the business. The position will participate in requirement specifications with the business and will contribute to the overall design and implementation of the evolving data analytic solutions including dashboards, reports and other systems.
Duties:
Deliver innovative solutions that provide value to both internal and external end users
Develop and maintain productive woring relationships with internal clients and other team members
Participate and lead in data governance discussions and activities
Report status to staeholders, sponsors and leadership across the organization
Facilitate change management in areas affected by analytics/development activities. Prioritize and trac all issues to resolution, escalating issues as needed
Comply with Software Development Lifecycle (SDLC) methodology and compliance obligations
Train on and support the use of various applications/software, reporting and dashboard systems
Participate in quality assurance and quality control practices, standards, methodologies and metrics associated with assignments
Ability to quicly understand and use proposed third-party vendor tools
Promote and demonstrate the behaviors consistent with CoreSite‚Äôs culture and 8 Guiding Principles
Other projects and duties as assigned
Requirements
nowledge, Sills &amp; Abilities:
Excellent communication and inter-personal sills including: communicating at technical and business levels, and the ability to interact with people from all organizational levels
Self-starter and fast learner
Ability to collect and analyze data to assist in decision maing
Strong problem solving, analytical and decision maing sills
Hands on experience with Einstein Analytics platform a plus
Hands on experience with machine learning and artificial intelligence approaches and tools a plus
Experience with multiple reporting and dashboard platforms a plus
Experience with Salesforce a plus
Experience with MS SQL Server a plus
Experience with Python and R a plus
Accomplished in using best practices for gathering and documenting complete and detailed requirements
Strong documentation sills
Ability to adapt to new software applications and products
Education/Experience:
Bachelor‚Äôs Degree in math/statistics, computer science or related studies
5+ years supporting a variety of business units related to data analytics and reporting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occasionally required to stand; wal; sit; use hands to handle, or feel objects; reach with hands and arms; climb stairs; balance; stoop or neel; tal and hear. The employee must occasionally lift and/or move up to 25 pounds.
Benefits
Not only does CoreSite have a fun, team-focused wor environment, but we also offer great benefits!
Medical and Vision coverage through Cigna Heath Care
Telemedicine through MDLive
Dental Insurance through Delta Dental
Life Insurance and Short-Term &amp; Long-term Disability Insurance fully paid by the company
Voluntary coverage benefits for Life and AD&amp;D, Critical Illness, Accident Coverage, and Hospital Indemnity
Medical and Dependent Care Flexible Spending Account (FSA) Plans and Health Saving Account (HSA) Plans
401() retirement savings plan with a generous company contribution
Free paring or a company contribution toward a public transit pass
16 days of Personal Time Off (PTO)
10 paid Holidays
Wellness program with annual incentive
Applicant Privacy Notice: CoreSite is committed to protecting the privacy and security of personal information submitted by applicants. The California Consumer Privacy Act (CCPA) requires us to provide you information about our personal information handling practices. As a result, we‚Äôre providing this Privacy Notice that describes how we collect, use, share, and update personal information from individuals who wish to be considered for employment with CoreSite. To read the Applicant Privacy Notice, please go to https://www.coresite.com/applicant-privacy-notice.</t>
  </si>
  <si>
    <t>Job Requisition ID #
20WD40934
Position Overview
As the Sales Insights Analyst, Americas your mission is to partner with the Inside Sales organization to enable the achievement of sales targets selling into Autodes territory customers. Inside Sales Operations contributes to sales success through process optimization, best practice sharing, and delivering ey business insights for decision maing. We have the end to end business nowledge to lin cross functional teams and build scalable solutions that fuel sales productivity and growth.
Your job is to put your strong analytical sills to wor drawing conclusions and maing recommendations to the Denver based Americas Inside Sales Director and sales leadership team. You must be a curious, passionate, energetic and self-motivated sales analyst with the ability to support multiple inside sales roles and teams to drive growth. You will primarily use pipeline, billings, and activity data to analyze and recommend business strategies and corresponding tactics.
Reporting directly to the Global Sales Analytics &amp; Insights Manager, you will have an opportunity to directly influence the direction of sales productivity strategy while creating an operationally excellent sales organization. You must be intellectually curious, detail-oriented, and able to identify solutions to complex problems then roll-up your sleeves to drive implementation and trac your wor‚Äôs impact.
If you‚Äôre excited about the opportunity to effect revenue growth through creating compelling recommendations to drive better sales performance based on using data and analytics- we‚Äôd love to hear from you!
Global Sales Insights and Analytics @ Autodes
You will join Global Sales and Success Operations (GSSO) which is part of Autodes‚Äôs 2000+ person Worldwide Sales and Services organization. Operations is the crew that plans, builds and runs the sales engine that helps sales reps and partners drive business. We are all about improving sales productivity and performance. We define sales processes, build sales talent, recognize and reward high performance, design and build sales systems, and more. Our wor environment is fast-paced and always evolving. In GSO, we value professional development, strategic thining and innovation. We are fearless in taing on new challenges that will deliver awesome results.
Responsibilities
Wor directly with Sales Leaders to achieve sales goals by providing timely sales analytics and insights including pipeline analysis, activity, and sales results
Develop, generate, and present ey performance indicators (PIs) and ey analysis for sales leadership on a weely, quarterly, and annual basis including specific sales coverage and performance analytics
Pro-actively identify issues and solutions to mae business and performance data flow better for the sales teams
Proactively assess and execute opportunities to improve data usage
Wor on problems of moderate to complex scope where analysis of situations or data requires a review of a variety of factors (often with incomplete information)
Wor closely with the Sales Insights Analysts for EMEA and APAC to share nowledge, best practices and facilitate standardization across the global sales organization
Trac and report on assigned account performance - measurement set by business units, sales, and mareting attribution
Contribute to planning and implementation projects for account and territory selection to optimize the sales team for next year planning
Build and maintain relationships with cross-functional partners such as sales, mareting, finance, compensation, and data engineering
Support ad-hoc reporting and analytics request with an eye for creating scalable self-service or automated solutions
Minimum Qualifications
3-5 years‚Äô experience in Sales Analytics, Sales Operations, Business Operations or a related field, in a complex and fast-paced environment
Demonstrated success in the analysis, design and implementation of reports and dashboards
Strong analytical, quantitative, and problem-solving abilities
Comfort with providing data driven guidance and recommendations
English Language- Native level proficiency √¢‚Ç¨‚Äú spoen and written
Excellent communication and storytelling sills: must be able to covey a compelling argument using data and analytics
Proficient with Business Intelligence Tools (BI) and Analysis tools: Einstein, Power BI, Tableau, etc. is a plus
Experience with SFDC reporting and dashboards is ideal
CRM experience is a must
Intellectual curiosity and a ‚Äòcan do‚Äô attitude
Excellent communication sills
Impeccable organization sills and attention to detail
Fast learner with a strong belief in continuous learning
Comfortable woring with a remote, global team of peers
You are currently located in Denver Metro Area
Preferred Qualifications
You are passionate about efficiency and productivity- You want to help others perform better.
You loo for ways to mae smart use of new technologies or innovative approaches to providing business insights
You get stuff done - smart and fast
You lie to tae initiative
You enjoy woring with a diverse group of opinionated people to pursue a common goal- You listen extremely well to uncover business requirements that will help drive better decision maing
You wor fast, maing sure that your ey staeholders are with you all the way
You aren‚Äôt afraid to challenge the way things are done- You have a nac for looing at things from new or different perspectives
You are willing to challenge how things are done and tae the best of the past to build something new for the future
You wor well with others You now the nuances of when to let others spea, and when/how to insert yourself ‚Äòwithout ego‚Äô, always staying focused on identifying and solving the business problems at hand
As an effective communicator, you understand that influencing requires winning both hearts and minds
You also have experience woring at all levels of the company, including senior managers and VPs
You now how to tap into your networ, be consultative, and marshal resources to accomplish goals
At Autodes, we're building a diverse worplace and an inclusive culture to give more people the chance to imagine, design, and mae a better world. Autodes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 Please search for open jobs and apply internally (not on this external site). If you have any questions or require support, contact Autodes Careers.</t>
  </si>
  <si>
    <t>Position Type: Permanent
Compensation: Commensurate w/experience
Location: Denver, CO
We are looing for a passionate Data Analyst who will be primarily responsible for thining critically about our game data, investigating and querying issues, and communicating thorough reports of findings and implications.
This position is located at our Denver studio. Must be willing to relocate.
Responsibilities
Monitor game data and identify problem areas.
Guide data requests from translation to query, and query to analysis.
Validate that systems and reports are performing to spec.
Wor with customers to identify improvements and potential iterations.
Develop positive relationships with a variety of internal and external customers.
Comprehend and troubleshoot complex and nuanced data questions.
Desired Sills &amp; Experience
Qualifications
Bachelor degree or equivalent analytical experience.
Strong communication sills and ability to collaborate cross-functionally.
Self-starter mentality with a deep interest in understanding complex groups of players.
Highly experienced with SQL.
A passion for data and analysis.
Pluses
Experience with game data.
Experience and passion for TCGs.
Conversant in scripting languages (e.g., Python).
Bacground in high level mathematics and/or statistics.
Technical experience with data design and management.
Experience with big data and/or Redshift.
To apply, send an email with your cover letter and resume attached to: info@direwolfdigital.com</t>
  </si>
  <si>
    <t>Because you belong at Twilio
The Who, What, Where and Why
Twilio is growing rapidly and seeing Sr. Sales Compensation Data Analyst to join our Sales Compensation team. This is a great role for a compensation / operations professional looing to further develop their career in a fast pace, high growth company. The person in this role will contribute their analytical sills, woring with various data sources to provide business insights and solve complex problems.To be successful, the person will need attention to details, experience as a compensation data analyst and deep understanding of the popular data analysis tools
Who?
Twilio is looing for a person who lives the Twilio Magic and has a demonstrated trac record of managing, analysing and automating large data sets.. They also have:
3-5 years of experience as data or business analyst in sales operations, finance or similar discipline in software / technology industry
Prior experience with SQL, Python or similar technologies; ability to maintain and optimize code, focusing on accuracy and quality
Prior experience with administering SFDC data objects
Solid understanding and experience in data collection, processing, governance, reporting and analytics of large data sets
Proven trac record in automating data processes using industry standard tools
Experience with Github/logging/documentation; FTP experience is a plus
Understanding of sales compensation and commission calculations; capable of developing and improving sales compensation data related processes
Solid project/program management sills
Excellent communication sills: verbal and written
Bachelor's Degree
What?
As a Senior Sales Compensation Data analyst, you will live the Twilio Magic values:
BE AN OWNER: Understand various data sources used in sales compensation calculations
NO SHENANIGANS: Collect, validate, analyze, manage sales compensation data to support commission processes and analyze sales performance results
DON'T SETTLE: Automate commissions processing by connecting disparate data sources, developing and managing data models and creating scripts
BE INCLUSIVE: Collaborate with Operations, Finance, IT and other functions to implement,improve and automate data processes
WEAR THE CUSTOMERS SHOES: Support the team in calculating monthly, quarterly and annual payouts based on achievement
WRITE IT DOWN: Contribute to the development and improvement of systems to effectively capture, trac and present compensation data.
Why?
The Sales Compensation team is crucial to the success and scalability of our sales organization and its supporting teams. This important role focuses on managing, analyzing and automating sales compensation data, closely cooperating with the team members, staeholders and supporting functions
Twilio is a company that is empowering the world's developers with modern communication in order to build better applications. Twilio is truly unique; we are a company committed to your growth, your learning, your development, and your entire employee experience. We only win when our employees succeed and we're dedicated to helping you develop your strengths. We have a cultural foundation built on diversity, inclusion, and innovation and we want you and your ideas to thrive at Twilio.
Where?
This position will be located in our Denver office. Around the world, Twilio offers benefits and pers to support the physical, financial, and emotional well being of you and your loved ones. No matter where you are based, you will experience a company that believes in small teams for maximum impact; sees well-rounded talent to ensure a full perspective on our customers' experience, understands that this is a marathon, not a sprint; that continuously and purposefully builds an inclusive culture that empowers everyone to do their best wor and be the best version of themselves.
About us:
Millions of developers around the world have used Twilio to unloc the magic of communications to improve any human experience. Twilio has democratized communications channels lie voice, text, chat, video and email by virtualizing the world's communications infrastructure through APIs that are simple enough for any developer to use, yet robust enough to power the world's most demanding applications. By maing communications a part of every software developer's toolit, Twilio is enabling innovators across every industry ‚Äî from emerging leaders to the world's largest organizations ‚Äî to reinvent how companies engage with their customers.
Twilio is proud to be an equal opportunity worplace and is an affirmative action employer. We are committed to equal opportunity regardless of race, color, ancestry, religion, gender, gender identity, parental or pregnancy status, national origin, sexual orientation, age, citizenship, marital status, disability, or Veteran status and operate in compliance with the San Francisco Fair Chance Ordinance.</t>
  </si>
  <si>
    <t>The Data Analyst is responsible for the all data management activities, reporting and analytics. The Data Analyst will be responsible for building on and evolving the current state of reporting and analytical capabilities to a proactive state. The Data Analyst is responsible for establishing data policies, standards, organization and enforcement. Responsibilities Building and executing People Data strategy Lead data reporting, analytics and interpretation for HR lifecycle of events succession planning, worforce planning, talent review, etc. Champion a data-driven culture, and organize and implement data governance policies, procedures, roles and responsibilities for the effective management of HR information Identify, analyze, and interpret trends or patterns in complex data sets Interpret data, analyze results using statistical techniques and provide ongoing reports and mine data insights that are valuable to the organization Acquire data from primary or secondary data sources and maintain databasesdata systems Filter and ldquocleanrdquo data by reviewing computer reports from multiple sources Locate and define new process improvement opportunities including providing data and tools targeting more proactive analysis Requirements The requirements listed above and below are representative of the nowledge, sill, andor ability required. Reasonable accommodations may be made to enable individuals with disabilities to perform the essential functions. Job qualifications and requirements include 2-4 years of woring experience as a data analyst, experience in people analytics preferred Intermediate to advanced proficiency with reporting and analysis applications (Excel and Tableau) Strong analytical sills httpsresources.worable.comanalytical-sills-interview-questions with the ability to collect, organize, analyze, and disseminate significant amounts of information with attention to detail and accuracy Technical expertise httpsresources.worable.comdata-scientist-analysis-interview-questions regarding data formatting and visualization, preferred experience with Alteryx. Strong nowledge of and experience with reporting pacages, databases and tools Experience analyzing datasets Strong ability to communicate information and analyses verbally and through written and graphical means using modern presentation tools Bachelorrsquos Degree. Preferably in Data Science, Mathematics, Economics, Computer Science or Information Management Highly organized with strong project management sills, and drive to meet organizational and departmental objectives ability to manage projects on interrelated timelines. Demonstrated ability to communicate with and wor well with all levels within an organization</t>
  </si>
  <si>
    <t>LONG TERM ASSIGNMENT WITH OPPORTUNITY TO BE EXTENDED OR GO PERMANENT BASED ON PERFORMANCE
DUE TO COVID-19 CANDIDATE WILL WOR FROM HOME UNTIL Client OFFICES ARE RE-OPENED. CANDIDATE WILL BE REQUIRED TO BE ONSITE DAILY ONCE FACILITIES RE-OPEN.
Monday-Friday; 8am-5pm
Interview schedule: Initial 1 hour video interview. Selected candidates will then be scheduled for a panel interview.
The Data Analyst wor assignments are varied and frequently require interpretation and independent determination of the appropriate courses of action. The Data Analyst will leverage operational and strategic decision maing thru assorted reporting tass,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thining, independent problem solving and woring collaboratively with the team
Required Qualifications
Bachelors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comfortable woring independently to accomplish components of a larger program
Strong organizational and time management sills
Demonstrated excellence in problem solving/critical thining</t>
  </si>
  <si>
    <t>Title Data Analyst Location Denver, CO (Downtown) Duration 6+ Months (Perm) ey Sills Database, ETL sills with SQL Server, T-SQL stored procs, Power BI (Matrix dashboard design nowledge) Data Analysis and documentation Strong business-facing communication sills Exposure to JSON ( Strongly desirable) Exposure to Python scripting (desirable) Power BI andor Azure ML</t>
  </si>
  <si>
    <t>Designation Data Analyst Location Denver, CO Job Type Fulltime Comfortable woring with massive datasets in real time and batch processing with superior analytics sills Apply data mining techniques, do statistical analysis, and build high quality prediction systems integrated with our product. Doing ad-hoc analysis and presenting results in a clear manner. Processing, cleansing, and verifying the integrity of data used for analysis Enhancing data collection procedures to include information that is relevant for building analytic systems Data mining using state-of-the-art methods. Create automated anomaly detection systems and constant tracing of its performance. MUST HAVE Tableau or other visualization tool experience Strong SQL experience EL Stac HDFS Hadoop Hive Linux AWS Big Data Tools S3, inesis, Red Shift, Athena Java, Python, R, SQL Predictive Analytics afa Confluent CI CD and Cloud Native Computing (Docer, ubernetes, Consul, Vault)</t>
  </si>
  <si>
    <t>Job Description
LONG TERM ASSIGNMENT WITH OPPORTUNITY TO BE EXTENDED OR GO PERMANENT BASED ON PERFORMANCE
CORRECT LOCATION: CENTENNIAL, CO
6300 S. Syracuse Way, Ste 555
Centennial CO 80111
*DUE TO COVID-19 CANDIDATE WILL WOR FROM HOME UNTIL HUMANA OFFICES ARE RE-OPENED. CANDIDATE WILL BE REQUIRED TO BE ONSITE DAILY ONCE FACILITIES RE-OPEN.
Monday-Friday; 8am-5pm
Interview schedule: Initial 1 hour video interview. Selected candidates will then be scheduled for a panel interview.
The Data Analyst wor assignments are varied and frequently require interpretation and independent determination of the appropriate courses of action. The Data Analyst will leverage operational and strategic decision maing thru assorted reporting tass, data interpretation, education, and consultation/collaboration with partners across the enterprise. The candidate should be able to build analysis and tools from multiple data sources that end users can easily learn and maintain.
Responsibilities:
‚Ä¢ Data collection and manipulation from numerous sources (Oracle, SQL, Excel, etc.) with an understanding of database structure design
‚Ä¢ Analyze data to solve a wide variety of business problems and creation of data visualizations that drive strategic vison
‚Ä¢ Passion for contributing to a cross-functional team focused on continuously improving member experiences and clinical outcomes though data analysis and interpretation
‚Ä¢ Ensure data quality, timeliness and accuracy
‚Ä¢ Process thining, independent problem solving and woring collaboratively with the team
Required Qualifications
‚Ä¢ Bachelor‚Äôs Degree or equivalent experience
‚Ä¢ 3+ years of technical experience in data reconciliation
‚Ä¢ Expert level MS Excel and highly efficient in SQL
‚Ä¢ Proficiency in compiling, analyzing, and interpreting data trends
‚Ä¢ The ability to communicate effectively across levels and functions
‚Ä¢ Self-starter ‚Äì comfortable woring independently to accomplish components of a larger program
‚Ä¢ Strong organizational and time management sills
‚Ä¢ Demonstrated excellence in problem solving/critical thining
Company Description
The staffing solutions division of GDN is a leading provider of end-to-end solutions in the temporary staffing space. With companies across the globe laying critical emphasis on their human resources management, demand for temporary staffing is rapidly growing because it improves focus on core/critical activities and can be adapted to the seasonal nature of business, addresses business uncertainties and the demand for rapid growth. In short, temporary staffing creates a very nimble human capital platform which allows organizations to maximize their productivity and flexibility at all times.</t>
  </si>
  <si>
    <t>GDN
3.2</t>
  </si>
  <si>
    <t>My top tier client in Boulder is hiring a Data Analyst on a contract to hire basis ASAP to transfer data visualization into Domo!
Job Title: Data Analyst
Location: Boulder, Colorado
Duration: Contract to hire
Rate: DOE
Start Date: ASAP!!!
Job Description
As the newest member of our revenue operations team, you will be analyzing, modeling, and interpreting data to help us mae strategic business decisions. You are a data analyst with a slant towards engineering - some might describe you as a data superhero, and that's what we want. You have in-depth experience with data visualization and a communication style that gives you the ability to deliver your message clearly and concisely to staeholders. If you've been woring in a SaaS, MarTech, or mobile app company and are ready to tae on a new challenge, let's tal!
Responsibilities:
Utilizing Gainsight, Salesforce, Google Analytics,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championing a metrics driven culture and outcomes
Collaborating with Mareting, Product, Sales, Support, Systems, Data Science, and Engineering to coordinate solutions and bring ideas to life
Requirements:
Domo / RedShift
Salesforce
Quicsite
Nice to Have :
Google App scripts
Javascript
Gainsight &amp; Google Analytics
If qualified and interested please email your most updated resume to aylyn at aylyn.Gerwig@Mondo.com</t>
  </si>
  <si>
    <t>Strive Health
Role: Analyst, Data Strategy &amp; Analytics
Location: Denver, CO
Contact: Jon Collins jon@strivehealth.com
Strive Overview:
Founded in 2018, Strive Health is creating a new standard of idney care to cut inpatient utilization, increase the adoption of home dialysis, and significantly improve patient outcomes and experience. Strive Health is woring to reinvent how chronic idney disease patients are engaged and treated before they reach the need for dialysis.
Leveraging comparative and predictive data and analytics to identify patients at ris, Strive Healths interventions significantly reduce the rate of emergent dialysis crash with pre-ESRD care and education. Strive sees to get CD and ESRD patients the care they need, via a comprehensive clinical model utilizing clinician extenders to engage and treat patients along their care journey.
Based in Denver, CO, Strive Health is baced by New Enterprise Associates, Town Hall Ventures, Echo Health Ventures, and Ascension Ventures.
Analyst, Data Strategy &amp; Analytics
The Analyst will wor across the organization to support new and ongoing initiatives. This person will be an early member of a highly experienced and passionate team and will play a ey role in defining the future of the organization. The associates primary focus will be supporting and advancing initiatives across analytics and operational performance in collaboration with both the new maret &amp; business development team, as well as the organization overall.
Responsibilities:
¬∑ Research, hypothesize and develop analytical approaches for identifying, analyzing, and interpreting trends or patterns in complex data sets, particularly in healthcare claims &amp; lab data
¬∑ Ability to conceptualize and design innovative models to assess viability of new and ongoing initiatives and clinical programs
¬∑ Collaborate with team members from strategy, clinical and new maret functions to identify data driven opportunities to add value to existing and potential partners
¬∑ Perform ad-hoc analysis for internal and external staeholders
¬∑ Design and build self-service dashboards to measure performance and assist in directing teams efforts towards initiatives with the largest impact
¬∑ Identify, communicate and lead the resolution of data gaps that impede the fulfilment of operational reporting and oversight
Qualifications:
¬∑ Bachelors degree with strong academic achievement
¬∑ Located in Denver, or willing to relocate
¬∑ 2-3 years experience in healthcare data analysis
Woring nowledge of analyzing medical claim, lab data, EMR data and clinical data
¬∑ High degree of proficiency in Microsoft SQL, Excel &amp; PowerPoint
¬∑ Entrepreneurial spirit and comfort in ambiguity; desire to be a self-starter</t>
  </si>
  <si>
    <t>Greenwood Village, Colorado
Sills : sql
Description :
Required Qualifications:
3-5+ years of data analyst experience
Hive, ibana, and/or Splun
Strong investigative sills and highly analytical mindset
Troubleshooting API calls
SQL
Bonus Sills:
Experience with connected devices such as Xbox, Rou, PlayStation, etc. (this doesn‚Äôt have to be professional, this could be in spare time)
Interest in cord-cutting technologies
Cable/telecom bacground
Responsibilities:
Wor on a data platform team responsible for conducting client investigations through data in order to solve customer issues
Triage customer feedbac from applications
Test and certify products for release to application stores
Wor on customer issues and outages
Document product/testing changes
Wor in a cross-functional environment with several internal staeholderssql</t>
  </si>
  <si>
    <t>Gloo provides a personal growth platform that enables service providers, our ‚ÄúChampions,‚Äù to exchange better insights, resources, and technology to serve their people. Our company name reflects the trusted bond between people that serves as the foundation for growth, and everything we build strengthens that bond. We‚Äôre leveraging the same exponential tech that‚Äôs driving success in other industries and maing it available through personal growth resources such as custom assessments, growth plans, and more. As one of Boulder‚Äôs most innovative and growing tech companies, Gloo needs more talented professionals who are driven to mae a positive impact.
As the newest member of our revenue operations team, you will be analyzing, modeling, and interpreting data to help us mae strategic business decisions. You are a data analyst with a slant towards engineering - some might describe you as a data superhero, and that‚Äôs what we want. You have in-depth experience with data visualization and a communication style that gives you the ability to deliver your message clearly and concisely to staeholders. If you‚Äôve been woring in a SaaS or mobile app company with your hands on mareting analytics and are ready to tae on a new challenge, let‚Äôs tal!
What You'll Be Doing:
Utilizing Salesforce, Google Analytics and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evangelizing metrics and outcomes
Collaborating with Mareting, Product, Sales, Support, Systems, Data Science, and Engineering to coordinate solutions and bring ideas to life
What We're Looing For:
BS in Data Science, Information Management, Computer Science, or a related discipline
At least 4 years of experience analyzing, modeling, and interpreting data in the maret intelligence, MarTech or mobile/web platform space
Proficiency with analysis and query languages ‚Äì SQL, R, Python
Experience with data visualization and BI tools lie Tableau and Domo
Ability to identify opportunities for product optimization by tracing user behavior using Google Analytics, Hotjar, and Google Tag Manager
Creative, articulate, and competent communication style ‚Äì you deliver your message clearly, concisely, and confidently every time
Intellectual curiosity ‚Äì you are always looing for new ways to extract, analyze and use data to further our mission
The Pers/Benefits
Compensation and bonus commensurate with experience
Plenty of time off to help you stay balanced
Medical with HSA contribution
A dynamic, talented team, dedicated to changing the world and building an incredible business
Beautiful office space in downtown Boulder on Pearl Street, steps from coffee shops and blocs from hiing trails
Company Happy Hour Fridays
Fresh fruit, snacs, coffee and sodas
Applications welcomed from those who are US Citizens or hold a Green Card.</t>
  </si>
  <si>
    <t>LONG TERM ASSIGNMENT WITH OPPORTUNITY TO BE EXTENDED OR GO PERMANENT BASED ON PERFORMANCE
CORRECT LOCATION: CENTENNIAL, CO
6300 S. Syracuse Way, Ste 555
Centennial CO 80111
DUE TO COVID-19 CANDIDATE WILL WOR FROM HOME UNTIL *** OFFICES ARE RE-OPENED. CANDIDATE WILL BE REQUIRED TO BE ONSITE DAILY ONCE FACILITIES RE-OPEN.
Monday-Friday; 8am-5pm
Interview schedule: Initial 1 hour video interview. Selected candidates will then be scheduled for a panel interview.
The Data Analyst wor assignments are varied and frequently require interpretation and independent determination of the appropriate courses of action. The Data Analyst will leverage operational and strategic decision maing thru assorted reporting tass, data interpretation, education, and consultation/collaboration with partners across the enterprise. The candidate should be able to build analysis and tools from multiple data sources that end users can easily learn and maintain.
Responsibilities:
" Data collection and manipulation from numerous sources (Oracle, SQL, Excel, etc.) with an understanding of database structure design
" Analyze data to solve a wide variety of business problems and creation of data visualizations that drive strategic vison
" Passion for contributing to a cross-functional team focused on continuously improving member experiences and clinical outcomes though data analysis and interpretation
" Ensure data quality, timeliness and accuracy
" Process thining, independent problem solving and woring collaboratively with the team
Required Qualifications
" Bachelor's Degree or equivalent experience
" 3+ years of technical experience in data reconciliation
" Expert level MS Excel and highly efficient in SQL
" Proficiency in compiling, analyzing, and interpreting data trends
" The ability to communicate effectively across levels and functions
" Self-starter comfortable woring independently to accomplish components of a larger program
" Strong organizational and time management sills
" Demonstrated excellence in problem solving/critical thining</t>
  </si>
  <si>
    <t>Hotel Engine (https://www.hotelengine.com) is a high-growth, Denver-based tech company that is innovating the business travel industry with a free, private hotel booing management platform. With over 300,000 hotel properties globally, Hotel Engine offers up to 60% off publicly available hotel rates for small-to-medium businesses, large enterprises, and government travelers.
Serving industries lie construction, transportation and logistics, healthcare, retail, and more, Hotel Engine has customized hotel reservation management solutions built for the control, transparency, billing, and support needs of organizations of any size and industry.
Hotel Engine has experienced tremendous growth and is building a data science and engineering function to support this trajectory. Establishing and maintaining high-quality data assets, data infrastructure, and data science capabilities is critical for the companys continued success. We are looing to add a Data Analyst to the team to lead high-impact projects that will directly impact product and business decisions. You will join as one of the teams early members with an opportunity to design, build, and scale ey analyses from the ground up.
Your responsibilities will include:
Partnering with staeholders across product, finance, sales and mareting to lead metrics definition, reporting and executive dashboards creation
Lead ey analytics projects and derive actionable insights to drive better product and business performance
Design and build statistical analyses to both answer specific business questions and power some ey product functionalities
Participate in product and growth experiments
Build relevant ETL pipelines to generate and trac performance metrics
Partner with data engineers to establish data assets and feature stores for process automation and advanced analytics
Manage the companys business intelligence reporting dashboards
Requirements:
Bachelors degree in Economics, Statistics, Operations Research or related quantitative field
2+ years of relevant wor experience as a Data or Business Analyst with a trac record of manipulating, and extracting value from datasets
Experience building complex SQL queries
Strong fundamentals in statistics and econometrics (e.g. regressions, hypothesis testing)
Excellent communication sills with the ability to distill complex issues and analyses
Fluency in Python or R preferred
Experience with AWS technologies, Looer and Tableau is a plus
Prior experience in experimental design is a plus
Benefits list:
Medical, dental, vision, and supplemental insurance
Free 'Employee Only' healthcare coverage
401 plan
Unlimited vacation
Paid holidays, sic time, and volunteer opportunities
Discounted hotel rates
Paid parental leave
Craft brews and ciders on tap
Company-sponsored social events and happy hours
Free organic fruit, snacs, and beverages
Relaxed office and dress code
Free on-site paring and bicycle storage
Unmatched views of the Rocy Mountains</t>
  </si>
  <si>
    <t>Description:
PROLIM Global
Corporation (www.prolim.com) is currently seeing Data Analyst in Denver, CO with one of
our top client
Description/Comment:
Perform physical and/or logical data modeling
and analysis. Will develop dashboards to trac ey business metrics, including
sales results, branch/FC partnership, rep activities, trading results, online
page visits, etc. Required to have strong statistics and data analysis
bacground. Ability to wor in a fast-paced, technical, cross-functional
environment and be able to produce with minimal direction. Excellent written
and verbal communication sills. Experience with Tableau.
Apply
online for immediate consideration, please send your updated resume and contact
info via email rohit.sheelvant@prolim.com or Contact (214) 919-4138.
About PROLIM Corporation
PROLIM
is a global company focused on product innovation by leveraging IT and PLM
Technologies. PROLIM has more than a decade of PLM Service history ‚Äì serving
Automotive, Aerospace, High Tech and Industrial Machinery companies throughout
the world.
Our
Product Lifecycle Management (PLM) practice is powered by a team of consultants
who provide comprehensive end-to-end service offerings. We have a PLM
Center-of-Excellence (CoE) that enables our customers to build innovative
solutions to the most-pressing PLM challenges. The CoE is supported by the
right sills, resources, technologies and methodologies and helps develop
customized solutions to better manage the entire product lifecycle.</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</si>
  <si>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U3aEJwA5dt</t>
  </si>
  <si>
    <t>Location(s): CO - Henderson
Do you want to start your career at a leading energy company with lots of room to grow? If you‚Äôre ready to wor hard in an environment where you‚Äôll be challenged, respected, and encouraged to develop your sills and talents, an entry-level job at Xcel Energy is your first step.
Position Summary
Responsible for the day to day updates and maintenance of the SAP Vendor Master. The position will focus on timely and accurate processing of change requests for vendor master and vendor hierarchies. Coordinate with data owners to collect data for vendor master. Ensure all ey fields are accurately populated before releasing vendor data. Assist in overseeing data governance process for vendor master i.e. ensure Business users adhere to specified standard. Review data quality issues. Assist with ad-hoc data maintenance and analysis tass. Focus on continuous improvement.
Essential Responsibilities
Transactional: Accurately process day to day standard vendor set up and changes using approved process and procedures. Demonstrates nowledge of linages between Vendor Master, Purchasing, Receiving, and Supplier invoices to identify how to classify vendors for accurate set up. Ensure that documents meet corporate and regulatory standards (SOX, IRS, FERC).
Customer/System Support/Problem Resolution: Perform analysis and research on internal/external customer questions, software, system or transactional problems. Provide customer service support as a technical and informational resource in order to resolve questions/issues to improve corporate or business unit results. Assist with data governance to ensure Business users adhere to standards. Review and analyze Payment Failures, 1099 and B Notices in collaboration with Disbursement team to determine corrective action.
Analysis/Reporting: Identify opportunities to gather and interpret data (cost, productivity, trends, etc.) to drive continuous improvement opportunities. Analyze, prepare and present reports to ensure data accuracy and resolve identified issues. Support analysis and research of audit questions. Generate or develop reports from various data sources to trac and graph data.
Other duties as assigned.
Minimum Requirements
High school diploma or equivalent and minimum 3 years' experience or equivalent combination of education and experience.
Excellent customer/communication and teamwor sills.
Results-oriented with ability to learn new tass, tools, systems, and processes and develop sills quicly.
Experience in accounting or supply chain field preferred.
Intermediate-level sills and experience in Excel or statistical analysis or equivalent data analysis pacages preferred.
As a leading combination electricity and natural gas energy company, Xcel Energy offers a comprehensive portfolio of energy-related products and services to 3.4 million electricity and 1.9 million natural gas customers across eight Western and Midwestern states. At Xcel Energy, we strive to be the preferred and trusted provider of the energy our customers need. If you‚Äôre ready to be a part of something big, we invite you to join our team.
Posting Notes: CO - Henderson || CO - Henderson || United States (US) || CFO Organization || 75280:Accounts Payable || Full-Time || Non-Bargaining ||
Requisition Number: 23953
Equal Opportunity Employer: Minority/Female/Disability/Veteran
Individuals with a disability who need an accommodation to apply please contact us at recruiting@xcelenergy.com</t>
  </si>
  <si>
    <t>Systems &amp; Data Analyst
Company:
Jeppesen Sanderson Inc
Job ID:
00000203185
Date Posted:
2020-06-30-07:00
Location:
USA - Englewood, CO
Job Description Summary:
Researches and performs basic analysis of processes, applications, systems and data to identify functional requirements for application or system design. Assists customers to clarify basic requirements. Interprets and translates routine requirements into functional specifications. Assists in the development and execution of moderately complex tests to validate system functionality against specifications.
Boeing is the world's largest aerospace company and leading manufacturer of commercial airplanes and defense, space and security systems. We are engineers and technicians. Silled scientists and thiners. Bold innovators and dreamers. Join us, and you can build something better for yourself, for our customers and for the world.
Relocation:
No relocation available
Export Control Requirement:
Safety Sensitive:
This is not a safety sensitive position
Contingent Upon Award Program
This position is not contingent upon program award
Job Description Qualifications:
Employer: Boeing Digital Solutions, Inc. (d/b/a Jeppesen) subsidiary of (BGS) Boeing Global Services
Job Title: Systems &amp; Data Analyst
Job Location: 55 Inverness Drive East, Englewood, CO 80112
Duties:
Responsibilities include: Researching and performing basic analysis of processes, applications, systems and data to identify functional requirements for application or system design; assisting customers to clarify basic requirements; interpreting and translating routine requirements into functional specifications; and, assisting in the development and execution of moderately complex tests to validate system functionality against specifications.
Requirements:
Employer requires a Bachelor‚Äôs degree (or foreign equivalent) in Data Analytics Engineering, Technology, Computer Engineering, Computer Science, or related field and 2 years of wor experience in job offered or 2 years of systems and data analysis experience.
In lieu of the above, employer will accept a Master‚Äôs degree (or foreign equivalent) in Data Analytics Engineering, Technology, Computer Engineering, Computer Science, or related field and 6 months of wor experience in job offered or 6 months of systems and data analysis experience.
Position also requires experience with each of the following:
1. Data science and analytics;
2. Testing data requirements;
3. Data system architecture; and,
4. Translating business requirements into written functional specification.
Employer will accept full-time or part-time experience.
Drug Free Worplace:
Boeing is a Drug Free Worplace where post offer applicants and employees are subject to testing for marijuana, cocaine, opioids, amphetamines, PCP, and alcohol when criteria is met as outlined in our policies.
At Boeing, diversity, equity, and inclusion are enduring company values. We strive to live these values every day not only because it‚Äôs the right thing to do, but because our success depends on it. The company‚Äôs commitment to diversity and inclusion means providing a wor environment for all employees that is welcoming, respectful and equitable, with opportunities for personal and professional development.
Experience Level:
Individual Contributor - 2
Job Type:
Regular
Job Code:
BAMAI2 (B38)
Equal Employment Opportunity: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Request an Accommodation - Requesting Interview Accommodations
Applicant Privacy - Applicant Privacy
EEO is the law Poster - EEO is the law
Boeing Policy on EEO - Boeing EEO Policy
Affirmative Action and Harassment - Boeing Affirmative Action and Harassment
Boeing Participates in E ‚Äì Verify
English - E-Verify (English)
Spanish - E-Verify (Spanish)
Right to Wor Statement
English - Right to Wor (English)
Spanish - Right to Wor (Spanish)</t>
  </si>
  <si>
    <t>Job Description
If you are interested then please share your updated CV at Sachin.S@infotreeglobal.com
Job Title: Data Analyst
Contract Duration: 12+ Months
Location: CENTENNIAL, CO 6300 S. Syracuse Way, Ste 555 Centennial CO 80111
The Data Analyst wor assignments are varied and frequently require interpretation and independent determination of the appropriate courses of action. The Data Analyst will leverage operational and strategic decision maing thru assorted reporting tass, data interpretation, education, and consultation/collaboration with partners across the enterprise. The candidate should be able to build analysis and tools from multiple data sources that end users can easily learn and maintain.
Responsibilities:
‚Ä¢ Data collection and manipulation from numerous sources (Oracle, SQL, Excel, etc.) with an understanding of database structure design
‚Ä¢ Analyze data to solve a wide variety of business problems and creation of data visualizations that drive strategic vison
‚Ä¢ Passion for contributing to a cross-functional team focused on continuously improving member experiences and clinical outcomes though data analysis and interpretation
‚Ä¢ Ensure data quality, timeliness and accuracy
‚Ä¢ Process thining, independent problem solving and woring collaboratively with the team
Required Qualifications
‚Ä¢ Bachelors Degree or equivalent experience
‚Ä¢ 3+ years of technical experience in data reconciliation
‚Ä¢ Expert level MS Excel and highly efficient in SQL
‚Ä¢ Proficiency in compiling, analyzing, and interpreting data trends
‚Ä¢ The ability to communicate effectively across levels and functions
‚Ä¢ Self-starter comfortable woring independently to accomplish components of a larger program
‚Ä¢ Strong organizational and time management sills
‚Ä¢ Demonstrated excellence in problem solving/critical thining
Best regards,
Sachin Sondhiya
Associate Technical Recruiter
Infotree Global Solutions Inc.
You see, We Deliver.
+1734-335-8252 (D)
(734) 256-7515 (Text Now)
Sachin.S@infotreeglobal.com
LinedIn: https://www.linedin.com/in/sachin-sondhiya-819499164/
Mailing Address: 215 Ann Arbor Rd, Suite 304, Plymouth, MI 48170
Qualifications
null
Additional Information
All your information will be ept confidential according to EEO guidelines.</t>
  </si>
  <si>
    <t>Wanted Passionate Innovators!! Leaders with zeal to succeed!! Looing for a change in your current job? Do you wish to join a company that is outperforming the Industry with a strong growth momentum? If your answer is yes, you might be the one CitiusTech is looing forhellip About us CitiusTech is a leading provider of healthcare technology services and solutions to medical technology companies, providers, payers and life sciences organizations. With over 3500+ professionals, we serve over 110+ leading healthcare organizations worldwide. We offer our clients a wide range of services and solutions including healthcare software development, healthcare interoperability, regulatory compliance, consumer engagement, care coordination and population health management. With extensive capabilities in healthcare technology, we have consistently delivered best-in-class solutions at an unmatched cost advantage to its healthcare clients across the world. CitiusTech is closely associated with industry organizations lie HIMSS, HL7 and CHIME Foundation. CitiusTech employs over 3500+ professionals globally including 700+ HL7 Certified Professionals and 1,200+ Software Product Engineering Professionals For more information on us, please visit our website www.citiustech.com HealthCare Data Analyst - SQL and Python Location Denver, CO Exp ndash 5 to 7 yrs ey Sill Python, SQL Job Description Expertise in data analyst and SQL, Creative thiner Strong with SQL Preferably with some Python experience Ideally someone who is very strong on the Data Analysis side Slice and dice data Wor closely with Data Scientists Interested Candidate may directly email their resume to roshin.ollannoorcitiustech.com</t>
  </si>
  <si>
    <t>Job Description
Job #: 1067357
Apex Systems Inc. in Denver, Colorado is looing for several Technical Data/Business Intelligence Analysts who are interested in taing on a new and exciting job! If you have a desire to learn new processes, systems, and grow with this organization please send us your resume. We're excited to tell you more about these new career opportunities!
Analyst Requirements:
Exceptional analytical and conceptual thining sills.
A solid understanding of SQL, rational databases, and normalization.
Experience with Tableau
The ability to influence staeholders and wor closely with them to determine acceptable solutions.
Excellent documentation sills.
If you are interested in hearing more, please apply to this posting or reach out to Amber Yatteau, Technical Recruiter, ayatteau@apexsystems.com or at 702-522-6108.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</si>
  <si>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Job Description
Job description
‚Ä¢ Interpret data, analyze results using statistical techniques and provide ongoing reports
‚Ä¢ Develop and implement databases, data collection systems, data analytics and other strategies that optimize statistical efficiency and quality
‚Ä¢ Acquire data from primary or secondary data sources and maintain databases/data systems
‚Ä¢ Identify, analyze, and interpret trends or patterns in complex data sets
‚Ä¢ Filter and ‚Äúclean‚Äù data by reviewing computer reports, printouts, and performance indicators to locate and correct code problems
‚Ä¢ Wor with management to prioritize business and information needs
‚Ä¢ Locate and define new process improvement opportunities
Requirements
‚Ä¢ Proven wor experience as a data analyst or business data analyst
‚Ä¢ Technical expertise regarding data models, database design development, data mining and segmentation techniques
‚Ä¢ Strong nowledge of and experience with reporting pacages (Business Objects etc), databases (SQL etc), programming (XML, Javascript, or ETL framewors)
‚Ä¢ nowledge of statistics and experience using statistical pacages for analyzing datasets (Excel, SPSS, SAS etc)
‚Ä¢ Strong analytical sills with the ability to collect, organize, analyze, and disseminate significant amounts of information with attention to detail and accuracy
‚Ä¢ Adept at queries, report writing and presenting findings
‚Ä¢ Master's in Computer Science or Engineering Management or Project Management or Information Systems/Technology (Preferred)
Powered by JazzHR
CybIu8l0YW</t>
  </si>
  <si>
    <t>Full Time - Laewood, Colorado
We are seeing an entry-level Business Data Analyst to wor at our federal customer site in Laewood, Colorado and to join our collaborative, innovative, customer-centric culture. If you have basic nowledge in technical fields including but not limited to finance, accounting, information technology, research and analysis, or other program support fields, then please read on!
Specific tass include but are not limited to the following
Wors in support of the general management and business operation of a particular program, department, or office.
Provides analysis and research for specific projects.
Supports managers and a variety of tass and projects to meet deadlines.
Continuously exercises discretion and independent judgment on the analysis, planning, and/or implementation of important program initiatives.
Qualifications
Your Experience
Must be a U.S. Citizen
Associate‚Äôs Degree or equivalent experience. Equivalent experience includes:
4+ years‚Äô experience supporting program analysis activities with no related degree; OR
2+ years‚Äô experience supporting program analysis activities with related Associate‚Äôs Degree; OR
No experience with a related BA or BS degree.
Specializes in one or more of the following areas: tax; finance; accounting; budgeting; auditing; quality control; research; legal and regulatory compliance; administration, and other similar management and operational activities.
Superior customer service, interpersonal, and communication sills.
Ability to tae the initiative and use independent judgment.
Preferred
Has a Public Trust Clearance
Why Consider This Opportunity
Great benefit pacage with benefits that start on date of hire.
401 () employer match, with 100% immediate vesting.
Wor environment where you have a lot of independence.
Ability to wor with a purpose and mae an impact.
Wor with a Manager and peers that are passionate about customers.
Wor for an employer where core values are not just written on paper but lived.</t>
  </si>
  <si>
    <t>Laewood, CO</t>
  </si>
  <si>
    <t>Job Description
The Role
Come help our customers learn more about the world. Below is a small sample of the questions we‚Äôve ased of our data over the last year.
Did Lyft‚Äôs prospects improve in politically progressive areas in the aftermath of Uber‚Äôs press woes?
Is Amazon‚Äôs revenue growth in the fourth quarter primarily driven by customers in rural areas?
How did the path of the solar eclipse affect hotel booings across the United States?
As part of the client-focused function on the data team, you will be responsible for helping industry-leading companies understand how purchase and travel behavior is changing in America. You will become an expert in our dataset and answers questions from prospects, customers, and internal staeholders to help extract value from our data.
You
You creatively wor through problems with statistically sound thining and have the natural itch to follow obstacles to their root cause. You thin deeply about the problems ahead and are comfortable moving between tools in your toolbelt. And you are quic to learn, implementing new approaches when facing questions that demand it. You are a sticler for quality and pay careful attention to the details that matter.
You are a gifted communicator and are passionate about helping others mae sense of data. You are comfortable juggling multiple projects at one time and relish the opportunity to empower leaders in finance, technology, and consumer goods with data to shape their long term strategy.
Requirements
1+ years of SQL experience
Ability to communicate findings to non-experts
Desire to learn data modeling technologies (python, spar) and build on statistical nowledge
Bachelors in social science (Economics, Sociology, ...), related discipline or equivalent experience
Excited by a high learning curve
Excellent written and oral communicator
Compensation and Benefits
Highly competitive salary and benefits
Stoc grants pre-IPO at a company baced by top investors
Tae unlimited, responsible vacation
About Us
Edison provides intelligent email solutions for users and competitive intelligence for businesses. The largest, most valuable and as yet untapped data on earth is in mail; 3x larger than the worldwide web. Through our user base of more than 3 million users, we empower investors, brands, and technology companies to understand trends in the maretplace and gain deep insights into consumer behavior patterns.
As a team, we‚Äôre collaborative, engaged, and committed to continually improving as we serve our mission. None of us are on an island-- we trust our teammates to lend a hand when we‚Äôre stuc and our egos tae a bacseat to figuring out the best approach to tacling problems. We‚Äôre energized by tough problems and are excited to now that a challenge ahead of us does not have a textboo solution. Finally, we‚Äôre always in a posture of learning-- there is a lot we do not now but that does not hold us bac from maing an attempt at solutions. We lead thorough blameless postmortems to become better analysts, scientists, and leaders.</t>
  </si>
  <si>
    <t>The Motley Fool is looing for a Data Analyst to own the data strategy for one of our newest (and coolest) business lines - Soapbox Financial Networ.
The Motley Fool's mission is to mae the world smarter, happier, and richer, and Soapbox is tased with taing that to the next level. We're providing readers with valuable financial information beyond The Motley Fool‚Äôs traditional coverage of the stoc maret. Soapbox is acquiring blogs from an array of smart, insightful, expert storytellers on finance-related topics from budgeting to travel hacs to the FIRE movement and beyond. Our goal is to help readers improve their financial lives and raise up exciting voices who are aligned with our mission.
Our small team has an exciting startup feel with the confidence and capital of an established and beloved brand. In this role, we‚Äôre looing for someone who is entrepreneurial, an expert data storyteller, and motivated to dig deeper and uncover the why behind any meaningful data trend. And the ideal candidate isn't interested in data for the sae of data, rather he or she thrives on maing real-world differences for the team and its business strategy and direction. This role is responsible for:
Informing the acquisition process through analysis, valuation, and modeling
Uncovering the top optimization opportunities across our networ of sites
Building reporting and alerting tools that eep us updated on our ey metrics and what‚Äôs moving them
Collaborating with the other members of the Soapbox team to implement A/B tests and new initiatives based on your data-driven recommendations
You might be a good fit if you:
Have a trac record of growing traffic to content sites from opportunities that you‚Äôve found in web analytics data
Love to set up A/B tests to see your insights in action
Are a total Google Analytics nerd and can clearly communicate the difference between bounce rate and exit rate. Big Query experience is a plus!
Build actionable reports and dashboards that your team uses regularly to mae data-driven decisions
Understand SEO and are comfortable using SEO tools for reporting and analysis
Sound lie you? Then let‚Äôs chat! Send us your resume and cover letter that describe who you are, what you've done, and why you're excited about this role.</t>
  </si>
  <si>
    <t>Morningstar, Value Line, Banrate</t>
  </si>
  <si>
    <t xml:space="preserve">49-91 </t>
  </si>
  <si>
    <t>Ibotta is seeing a Senior Data Quality Analyst to help us build data assets that help mae every purchase rewarding for millions of shoppers.. We're looing for a leader who has a passion for maing sure critical data pipelines are producing data and analytics of the highest quality.
Here is what you'll be doing:
Serve as a data quality champion at Ibotta, driving a quality strategy and priorities across various teams and functions
Become an expert in Ibotta's data, data pipelines, and business processes
Identify, analyze, and drive remediation of root cause data quality issues
Develop active data quality monitoring and measurement procedures, establishing and publishing PIs and SLAs, and developing reporting strategies for the company including for senior leadership
Wor in close partnership with business, technology, and product leaders to identify, document, tier, and prioritize critical data pipelines
Design, implement, and maintain data quality controls in critical Ibotta data pipelines
Manage company-wide data quality issue reporting and tracing tools and procedures
Develop and maintain tools, templates, and methodologies to support the execution and implementation of Ibotta's data quality policies and standards
Focus on driving on-going technology and process improvements and evolution to ensure continuous data quality improvements to Ibotta's data assets
Here is what we're looing for:
Change agent comfortable with woring/driving change in a matrix organization
Systems thiner, with the ability to analyze, document, and improve complex processes across many actors, disciplines, and modes of operation
Excellent communication and presentation abilities with obsessive attention to detail
Self-starter with "data detective" sensibilities and ability to manage multiple threads and priorities
5+ years of data and data analysis experience
Advanced nowledge of SQL
High degree of proficiency in a scripting language such as Python
Experience extracting data from both structured and unstructured sources using traditional data technologies such as SQL but also Big Data technologies such as Hive, Presto, and Spar
About Us:
Headquartered in Denver, CO, Ibotta ("I bought a...") is a free app that's transforming the shopping experience by maing every purchase rewarding. The company partners with leading brands and retailers to offer real cash bac on groceries, travel, electronics, clothing, gifts, home and office supplies, dining out, and much more. Ibotta is the ultimate starting point for savings, and having paid out more than 500 million in cash rewards to its Savers, it's no surprise why Ibotta is one of the most downloaded shopping apps in the United States
Learn more about Ibotta here: https://liferewarded.ibotta.com/press-and-media/
To learn more about what our Tech teams are doing day to day, visit Building Ibotta on Medium.com.
Additional Details:
This position is located in Denver, CO and includes competitive pay, benefits pacage (including medical, dental, vision), 401, commuter stipend, Unlimited PTO and equity.
Ibotta provides equal employment opportunities (EEO) to all employees and applicants for employment without regard to race, color, religion, sex, national origin, age, disability, and genetics.
Applicants must be currently authorized to wor in the United States on a full-time basis.</t>
  </si>
  <si>
    <t>Checout 51, RetailMeNot, shopic</t>
  </si>
  <si>
    <t>*DUE TO COVID-19 CANDIDATE WILL WOR FROM HOME UNTIL CLIENT OFFICES ARE RE-OPENED. CANDIDATE WILL BE REQUIRED TO BE ONSITE DAILY ONCE FACILITIES RE-OPEN.
The Data Analyst wor assignments are varied and frequently require interpretation and independent determination of the appropriate courses of action. The Data Analyst will leverage operational and strategic decision maing thru assorted reporting tass, data interpretation, education, and consultation/collaboration with partners across the enterprise. The candidate should be able to build analysis and tools from multiple data sources that end users can easily learn and maintain.
Responsibilities:
‚Ä¢ Data collection and manipulation from numerous sources (Oracle, SQL, Excel, etc.) with an understanding of database structure design
‚Ä¢ Analyze data to solve a wide variety of business problems and creation of data visualizations that drive strategic vison
‚Ä¢ Passion for contributing to a cross-functional team focused on continuously improving member experiences and clinical outcomes though data analysis and interpretation
‚Ä¢ Ensure data quality, timeliness and accuracy
‚Ä¢ Process thining, independent problem solving and woring collaboratively with the team
Requirements
Required Qualifications
‚Ä¢ Bachelor‚Äôs Degree or equivalent experience
‚Ä¢ 3+ years of technical experience in data reconciliation
‚Ä¢ Expert level MS Excel and highly efficient in SQL
‚Ä¢ Proficiency in compiling, analyzing, and interpreting data trends
‚Ä¢ The ability to communicate effectively across levels and functions
‚Ä¢ Self-starter ‚Äì comfortable woring independently to accomplish components of a larger program
‚Ä¢ Strong organizational and time management sills
‚Ä¢ Demonstrated excellence in problem solving/critical thining
About us:
TA Digital is the only global boutique agency that delivers the ‚Äúbest of both worlds‚Äù to clients seeing to achieve organizational success through digital transformation. Unlie smaller, regional agencies that lac the ability to scale or large organizations that succumb to a quantity-over-quality approach, we offer resource diversity while also providing meticulous attention to the details that enable strategic success.
Over the past 20 years, TA Digital has positioned clients to achieve digital maturity by focusing on data, customer-centricity and exponential return on investment; by melding exceptional user experience and data-driven methodologies with artificial intelligence and machine learning, we enable digital transformations that intelligently build upon the strategies we set into motion. We are nown as a global leader that assists mareting and technology executives in understanding the digital ecosystem while identifying cultural and operational gaps within their business - ultimately ushering organizations toward a more mature model and profitable digital landscape.
Recognized in 2013, 2014, 2015, and 2019 Inc. 5000 list as one of the most successful technology companies in the United States, TA Digital is pleased also to share high-level strategic partnerships with world class digital experience platform companies lie Adobe, SAP and Salesforce and possess global partnerships with industry leaders such as Sitecore, Episerver, Elastic Path, BigCommerce, AWS, Azure and Coveo.
TA Digital has offices in US, Canada, U and India. For more information, visit: www.tadigital.com
EOE &amp; OFCCP Compliant regardless of: Minority / Female / Veteran / Disabled / Sexual Orientation / Gender Identity / National Origin</t>
  </si>
  <si>
    <t>Department InformationThe Colorado Department of Revenue (CDOR) employs approximately 1,600 hard-woring and dedicated employees throughout Colorado. We can be seen performing functions as varied as auditing and collecting taxes, issuing driver licenses and motor vehicle titles, mareting lottery products, and regulating liquor, gaming, horse racing, marijuana, and the auto industry in order to assist the citizens of our state.CDOR VisionTo empower businesses and individuals through quality customer service, innovation and collaboration.CDOR MissionTo become a trusted partner to every Coloradan to help them navigate the complexities of government so they can thrive.The Department of Revenue offers 10 paid holidays per year, paid vacation and sic leave, discounted RTD Eco-Pass, BenefitHub program (discounted merchandise, food and travel, etc), CafeWell, employee wellness program and a great benefit pacage.Description of JobThe Driver Control section exists to administer motor vehicle statutory requirements affecting driver's privileges, and to compile and house motor vehicle related data and documents through data entry, electronic imaging, and filing. The section also provides copies, reports, and information pertaining to motor vehicle data and documents upon request from law enforcement, governmental agencies, and the public.The Data Services Analyst position is responsible for enterprise system (DRIVES) information analysis, research, project implementation, process and project testing. Including assisting with compiling data and information for evaluation, creating reports pursuant to legislative requests, and detailing potential outcomes of legislative implementation in the DRIVES system. The position assists in all functions related to Driver Control section data reporting to internal and external staeholders.System Management - responsible for DRIVES system management data analysis, database research, master file cleanup, quality control, and management of test screens to solve immediate and long-term problems. Prepares detailed analysis and supports management on system operating and security requirements. Facilitates the resolution of technical issues affecting data access, entry, or manipulation for the Driver Control Section partnering with OIT, Production Support Team, and the DRIVES Technical Support Team. Understands and supports the worflow process of new DRIVES proposals including detailed analysis of specifications. Researches and maes recommendations regarding system functionality, maintenance, and development. Monitors visual production status and metrics displays for accuracy and completion.Data Access / Exchange - responsible for assessments on metric/report validity, tests proposed fixes, and researches outcomes. Communicates with internal and external agencies, including Driver Portal (3PA) users, Interface partners, on projects evolving data exchange procedures that affect DRIVES operations. Validates and processes approved end-user agreements and assists in the management of ongoing access to DRIVES. Investigates causes for inaccuracies in the system data to determine their source; provides research and proposes solutions to prevent future inaccuracies. Supports the documentation of changes, additions or deletions for communication to all impacted end users. Trains end users on functionality of the interface or the Driver Services Portal in written communication or on the phone.Driver Control Reporting - responsible for DRIVES system reporting data on driver records, traffic records, driver restraints, and driver notification processes. Assists in the identification of required changes to DRIVES as a result of statutory, regulatory or policy changes, new AAMVA or industry standards, court cases, etc. Compiles data for reports for internal and external users. Gathers and compiles data for reports. Data-mine DRIVES system to determine new and useful reports. Conduct systematic analysis of performance measures to ensure metrics reported daily/weely/monthly are both correct and an accurate representation of productivity.Minimum Qualifications, Substitutions, Conditions of Employment &amp; Appeal RightsMinimum Qualifications:Education and Experience:* Bachelor's degree from an accredited college or university in business, mathematics, statistical analysis, demography, research design and methodology, economics, information systems or in a field of study related to the wor.AND* One year of professional experience in Research Analysis, and/or Database Administration (with reporting responsibilities), and/or Database Reporting (with data analysis responsibilities).Substitutions:* Additional appropriate experience will substitute for the degree requirement on a year-for-year basis.* Additional appropriate education will substitute for the required experience on a year-for-year basis.* Experience and how it relates to the minimum qualifications, preferred qualifications, and any necessary special requirements must be clearly documented in your application. Your submitted application materials will reviewed to determine the top group of applicants moving forward in the selection process. Resume and cover letter are required to be submitted along with your online-application.* "See Resume" statements will not be accepted in lieu of a complete application* Late submissions will not be accepted* Part-time experience will be proratedPREFERRED QUALIFICATIONS AND COMPETENCIES:* Advanced 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nowledge of predictive analytical models* nowledge of Microsoft Access* nowledge of relational databasesCDOR Special Requirements* All employees must be current with their income tax filings and payments with the State of Colorado. This includes successfully passing a pre-employment evaluation of your tax records/accounts.* Employees are in a position of public trust in the performance of their job duties and must operate in a manner that maintains the highest standards of honesty, integrity, and public confidence. All job finalists require successful completion of a bacground investigation and reference chec prior to appointment. Bacground checs may include national criminal, financial, traffic, civil, education, and/or experience checs or any other checs related to the job assignment. Fingerprint bacground checs and pre-employment drug testing may also be required for some positions.Appeal RightsIf you receive notice that you have been eliminated from consideration for the position, you may protest the action by filing an appeal with the State Personnel Board/State Personnel Director within 10 days from the date you receive notice of the elimination.Also, if you wish to challenge the selection and comparative analysis process, you may file an appeal with the State Personnel Board/State Personnel Director within 10 days from the receipt of notice or nowledge of the action you are challenging.Refer to Chapters 4 and 8 of the State Personnel Board Rules and Personnel Director's Administrative Procedures, 4 CCR 801, for more information about the appeals process. The State Personnel Board Rules and Personnel Director's Administrative Procedures are available at www.colorado.gov/spb.A standard appeal form is available at: www.colorado.gov/spb. If you appeal, your appeal must be submitted in writing on the official appeal form, signed by you or your representative, and received at the following address within 10 days of your receipt of notice or nowledge of the action: Colorado State Personnel Board/State Personnel Director, Attn: Appeals Processing, 1525 Sherman Street, 4th Floor, Denver, CO 80203. Fax: 303-866-5038. Phone: 303-866-3300. The ten-day deadline and these appeal procedures also apply to all charges of discrimination.EQUITY, DIVERSITY, and INCLUSION COMPLIANCEThe State of Colorado believes that equity, diversity, and inclusion drive our success, and we encourage candidates from all identities, bacgrounds, and abilities to apply. The State of Colorado is an equal opportunity employer committed to building inclusive, innovative wor environments with employees who reflect our communities and enthusiastically serve them. Therefore, in all aspects of the employment process, we provide employment Guidelines for EDI Compliance for Job Announcements in CO-Jobs Prepared by: Department of Personnel &amp; Administration Division of Human Resources, Consulting Services Page 1 of 3 January 29, 2020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Coordinator, Jacqueline Brown-Tremble at jacqueline.brown-tremble@state.co.usSupplemental InformationE-MAIL ADDRESS:All correspondence regarding your status in the selection/examination process will be conducted via e-mail. Include a woring email address on your application; one that is checed often as time sensitive correspondence such as exam information or notification will tae place via email. Please set up your e-mail to accept messages from "state.co.us" and "info@governmentjobs.com" addresses. It is your responsibility to ensure that your email will accept these notices and/or review your jun mail and spam filtered email.APPLICANT CHECLIST:Only complete applications submitted by the closing date for this announcement will be given consideration. Failure to submit properly completed documents by the closing date of this announcement may result in your application being rejected.Complete Applications must include the following documents:1) A complete CDOR Application for Announced Vacancy (Submit online using the lin in this announcement)2) A complete Supplemental Questionnaire (Submit online as part of your application)3) A chronological resume (Attach to your online application, late submissions will not be accepted)4) A Cover Letter with a Written Narrative. The written narrative should describe your interest in this position and specifically how your education, abilities, sills and experience relate to the requirements, responsibilities and competencies listed in the job announcement. (Attach to your online application, late submissions will not be accepted)MINIMUM QUALIFICATIONS AND COMPARATIVE ANALYSIS:Part of, or the entire comparative analysis for this position, may involve a review of the information submitted in the application material, including the answers to the supplemental questions. Therefore, it is paramount that in the experience portion of the application, the applicant describes the extent to which they possess the education, experience, competencies and bacground as they relate to the duties outlined in the job announcement, as well as the special and/or preferred qualifications. List your employment history starting with the most recent job, including part-time, temporary, and volunteer jobs. If more than one job was held with a given organization, list each job held as a separate period of employment. Under "Duties," describe clearly the tass you performed and the nature of your supervisory, technical, or other responsibilities as they relate to the job for which you are applying. Be complete and specific in detailing of duties. Information must be accurate, including dates of employment. If it is found that information provided is falsified, you will not be considered for a job with the State of Colorado and/or may be removed from a job after hire. Failure to include adequate information or follow instructions may affect the applicant's score and/or prevent them from competing in any subsequent measures used to arrive at a top group of applicants. Factors to be assessed are those outlined in the requirements, competencies, and preferred qualifications.Years will be expressed in terms of full-time equivalent service with full-time worload equal to one (1) Full-Time Equivalent (FTE) year. No more than 1.00 FTE year may be credited in any twelve (12) month period. Positions woring 40 hours or less per wee will be pro-rated (30 hrs/w=0.75 FTE=9 mos credit; 20 hrs/w=0.5 FTE=6 mos credit; 10 hrs/w=0.25 FTE=3 mos credit)The State of Colorado is an equal opportunity employer. We are committed to building wor environments that are inclusive and reflect our communities and the diverse talents of all people. We strongly encourage candidates from all bacgrounds and abilities to apply.HOW TO APPLY: Than you for your interest. Submit an on-line application by clicing the lin below or submit a State of Colorado Application for Announced Vacancy and all supplemental questions according to the instructions provided below. Failure to submit a complete and timely application may result in the rejection of your application. Applicants are responsible for ensuring that application materials are received by the appropriate Human Resources office before the closing date and time listed above.TRANSCRIPTS REQUIRED: An unofficial copy of transcripts must be submitted at the time of application. Transcripts from colleges or universities outside the United States must be assessed for U.S. equivalency by a NACES educational credential evaluation service. This documentation is the responsibility of the applicant and must be included as part of your application materials. Failure to provide a transcript or credential evaluation report may result in your application being rejected and you will not be able to continue in the selection process for this announcement.</t>
  </si>
  <si>
    <t>Greenwood Village, Colorado
Sills : SQL,ETL,Linux,Data Managent
Description : Telecommunications Industry
Insights Engineer
6 Month Contract; extensions possible
Greenwood Village, CO 80111
Required Qualifications:
5-7+ years data experience
SQL
ETL
Linux
AWS
Tableau or PowerBI
Bonus Sills:
Cable/telecom bacground
Spar
Hadoop
GIT
PIG
YAML
Responsibilities:
Wor alongside other Insights Engineers as well as Data Engineers
Main tass will include performing detailed requirements analysis, documenting processes, woring cross functionally with multiple groups and performing some user acceptance testing.
To succeed in this role, the ideal candidate should have strong organizational sills; an analytical way of thining; and be able to explain difficult concepts to non-technical users.
Evaluate business features, anticipating requirements, uncovering areas for improvement, and handing off requirements to be developed/ implemented.
Lead ongoing reviews of requirements, roadmaps, and developing optimization strategies.
Wor with multiple groups to identify metrics, then determine and prioritize wor into a baclog.
Effectively communicating your insights and plans to cross-functional team members and management.
Gather critical information from meetings with various staeholders to create actionable improvements to analytics.
Ensure solutions meet business needs and requirements by testing and woring with testing group for high quality implementations.
Manage multiple projects, developing plans, and monitoring performance.
Update, implement and maintain procedures.
Prioritize initiatives based on business needs and requirements.
Serve as a liaison between staeholders to manage expectations and wor through competing priorities.
Monitor deliverables and ensuring timely completion of projects.
Ad hoc Support ‚Äì proficient in SQL (Hive)
Responsible for Developing, maintaining, and managing advanced reporting, analytics, dashboards and other BI solutions.
SQL,ETL,Linux,Data Managent</t>
  </si>
  <si>
    <t>Charles Schwab is looing for a candidate excited about technology and looing to join an organization focused on strong customer service. The GDT Assistance in Data (AID) team provides technology solutions and data support for Schwab employees. The AID team is the first point of contact for internal customers with data questions, issues, or requests sourced from our analytic and big data systems. The AID team‚Äôs goal is to deliver an exceptional customer experience to maximize Schwab‚Äôs ability to leverage data as an asset for competitive advantage. This role is to act as the lead analyst designing the help des engagement model, processes and tools. This role will also guide other staff members in service completion, process adherence and professional development.
In this newly created strategic role, the ideal candidate will define support process, procedures, and performance metrics whiling learning about our big data and data warehouse ecosystem.
You will have the opportunity to delight Schwab‚Äôs internal customers by empowering them with self-service data exploration tools and elevate Schwab‚Äôs data IQ level by connecting with end users, providing education opportunities about GDT data assets and delivering customer support services related to their data needs.
Putting the customer first; empathizing with the customer
Exercising patience during stressful situations
Developing processes/procedures for request intae, triage and assignment, escalation, and communication
Coaching junior team members on processes and service mindset
Strong oral and written communication sills
Having a friendly presence and helpful attitude; strong interpersonal sills and ability to wor well with others
Demonstrating professional etiquette in the use of phones, chat, and email
Communicating complex technical issues in an easy to understand manner to customers with minimal technical nowledge
Multi-tasing and using our organizational tools effectively in a constantly changing environment
Executing the defined Service Des processes with a strong attention to detail
Receiving constructive feedbac and demonstrating improvement
Answering incoming requests, tracing information in the IT ticeting system, and resolving requests in a timely manner
Escalating unresolved issues to the proper escalated support team
Troubleshooting basic end user issues on various software applications,
Providing outstanding customer service and follow through on all issues to distributed GDT Team members
Triaging new issues and requests from inbound Service Des and customer created incidents, providing immediate support according to the escalation process.
Troubleshooting end user query issues
Woring nowledge of Data platforms such as Teradata, and Big Data platforms, Tableau, Collibra, Informatica and Business Objects
Intermediate sills in SQL
Ability to provide remote technical support over chat and phone
Troubleshoot moderate data issues
Strong communication sills
Strong customer focus
Strong trouble shooting &amp; problem solving sills
Minimum 2 year technical development or support experience
nowledge of Business Intelligence, Data Warehousing and Big Data tools
Bachelor s Degree in Computer Science, Information Systems.
1-4 years of progressive IT support experience.
Bacground in IT ticeting systems.</t>
  </si>
  <si>
    <t>Quicsilver is a pioneer in the natural health industry. Our mission is to deliver on the promise of natural medicine, delivering products that help individuals achieve mind and body health through nature inspired innovation. Our growth is fueled by individuals who share our passion. Currently, we have an opening for a Data Analyst in our Louisville, CO location.
The Data Analyst will be responsible for managing data sources, developing reports, and troubleshooting data issues for all business units, woring closely with management to prioritize business and information needs. Maing recommendations about methods and ways to obtain and analyze data to improve quality and efficiency of data systems.
Core Responsibilities include:
Wor with staeholders to identify reporting needs and create reports utilizing multiple reporting tools.
Wor closely with internal business units (Finance, Sales and Mareting), IS staff and external partners/vendors.
Responsible for handling data migrations and verifying data integrity.
Communicate effectively with non-technical staff to as questions and understand needs translating business requirements into non-technical lay-terms.
Help teams mae well-informed decisions by translating analytics.
Comfortable woring across multiple applications and determining appropriate reporting tool to achieve best result.
Responsible for quality assurance of data ensuring accuracy prior to delivering results.
Train end users on new reports and dashboards.
Qualifications:
Qualified candidates must have a Bachelor's degree in data analytics related field and 2-3 years of experience in data analytics or related field. Must be proficient in MS Office Suite - specifically advanced Excel sills. Must have a proficiency in a SQL query language and be familiar with Business Intelligence tools (ex., Tableau, MS Power BI, Domo).
Ideal Candidates have the following traits:
Master's degree in data analytics related field.
5+ years of professional experience in business intelligence or data analysis.
Wor-related experience within Science or Pharmaceutical industry.
Proficiency in MySQL.
ERP implementation experience.
Quicsilver offers a competitive benefits pacage including:
Employer paid Medical, Dental and Life insurance, including Short-term and Long-term Disability.
401 with company matching.
Paid vacation and sic time.
Paid company holidays.
Fitness Center membership.
Generous employee discount program on all QS products.
Quicsilver Scientific is an equal opportunity employer. All qualified applicants will receive consideration for employment without regard to race, color, religion, gender, gender identity or expression, sexual orientation, national origin, genetics, disability, age, or veteran status.</t>
  </si>
  <si>
    <t>Quicsilver Scientific, Inc
3.1</t>
  </si>
  <si>
    <t>Description:The coolest jobs on this planet or any other are with Locheed Martin Space
At the dawn of a new space age, Locheed Martin is a pioneer, partner, innovator and builder. Our amazing men and women are on a mission to mae a difference in the world and every day we use our unique sills and experiences to create, design and build solutions to some of the worlds hardest engineering problems. Our culture encourages employees to dream big, perform with excellence and create incredible products. We provide the resources, inspiration and focus and if you have the passion and courage to dream big, we want to build a better tomorrow with you.
Going to space is just the beginning. Its what you do when you get there that matters. Locheed Martin builds the satellites and spacecraft that do amazing things in space for government and commercial customers. Connecting people. Advancing discovery. And protecting what matters most. Locheed Martin-built satellites give earlier warning of severe weather, connect troops on the battlefield, and deliver GPS directions to a billion people worldwide.
As we loo to the future, were driving innovations to help our customers do even more in orbit. Thats why were crafting smarter satellites that operate lie smartphones in the sy, with apps that can be updated in orbit so they can adapt as mission needs on the ground change. Your mission is ours. And as that mission evolves, well be ready. Will you?
Did you ever thin that you could wor for a company and actually have an impact on programs that are woring on putting astronauts on Mars, creating 3D printed satellites, launching payloads that learn in orbit, or that are developing national defense systems? Locheed Martin Space technology connects millions of people around the world and were accelerating tomorrows breathroughs to help our customers stay ahead in an ever-changing world. Were shaping the space technologies of tomorrow, today. At Space, we are driven by innovation and integrity.
What does this role loo lie?
Supply Chains vision is to enable customer and mission success through supply chain strategies and execution that deliver superior operational program performance and create competitive advantage through continuous improvement. It is our mission to deliver affordable supply chain solutions that meet all program requirements and manage supply chain riss to ensure positive supplier performance through all phases of the program life-cycle from capture to sustainment.
This role will offer you the following daily challenges:
You will compile and analyze statistical data to determine feasibility of buying products and to establish price objectives
You will evaluate areas of opportunity to leverage material acquisitions and monitor performance of suppliers
You will trac data to eep informed on price trends and manufacturing processes as well as negotiate with suppliers and analyze suppliers' operations to determine factors that affect prices and to determine lowest cost consistent with quality, reliability, and ability to meet required schedules
Who will you collaborate with?
You will wor with a team of talented engineers to oversee activities throughout the facility and assist in the development of new projects and changes.
Basic Qualifications:
To be successful as a Procurement Data Analyst, you will need to possess these basic qualifications:
‚Ä¢ High level of proficiency with Excel statistical &amp; data analysis tools (Experience creating macros is a plus)
‚Ä¢ Ability to translate data into meaningful graphic representations for presentations
‚Ä¢ Experience with SAP / ERP Reporting
‚Ä¢ Experience with, or a desire to learn about, the material procurement process
‚Ä¢ Be highly organized &amp; employ strong time management sills
‚Ä¢ Proactive / strategic thining
‚Ä¢ Possess excellent English communication sills, both written, verbal, and presentation, to effectively communicate business cases to all levels of peers, suppliers, as well as program and executive management.
Desired Sills:
To be successful, ideally, you should also have:
‚Ä¢ Bachelors degree from an accredited college in a related discipline, or equivalent experience/combined education, with 3 years of professional experience; or 1 year of professional experience with a related Masters degree.
‚Ä¢ Experience with database creation / manipulation
‚Ä¢ Demonstrated trac record for meeting deadlines
‚Ä¢ Demonstrated sustained high performance
‚Ä¢ Strong written and verbal communications sills including executive communications brevity
‚Ä¢ Strong presentation sills
‚Ä¢ Professional maturity and awareness to manage sensitive information and maintaining a level of trust with Leaders
‚Ä¢ Ability to eep information confidential and willingness to exercise confidentiality
‚Ä¢ Ability to prioritize multiple projects and competing priorities and produce superior results under deadline pressure
‚Ä¢ Ability to learn quicly and engage at the executive level to broaden career perspective
‚Ä¢ Ability to build effective relationships and balance interests of multiple staeholders
‚Ä¢ Persuasion and influence sills
‚Ä¢ Demonstrated leadership abilities
‚Ä¢ Ability to wor independently
‚Ä¢ Strong reasoning and judgment
‚Ä¢ Strong social acumen sills
PLEASE NOTE: Applicants selected must be able to successfully pass to a bacground investigation and drug test.
Benefits of Employment:
To promote the sharing of ideas, Locheed Martin champions an inclusive wor environment that urges differences and big-picture thining.
Our employees play an active role in strengthening the quality of life where we live and wor by volunteering more than 850,000 hours annually. Here are some of the benefits you can enjoy:
‚Ä¢ Medical {many choices of plans; some LM locations have on-site medical}
‚Ä¢ Dental
‚Ä¢ 401 {with generous matching}
‚Ä¢ Paid time off including, {we have a 9x80 schedule which means: 25 three-day weeends}
‚Ä¢ Wor/life balance, family-friendly environment
‚Ä¢ Career development, career-growth, and lots of learning opportunities for aspiring minds
‚Ä¢ Fun, talented and witty teammates
‚Ä¢ nowledgeable, supportive and engaged leadership
‚Ä¢ Diverse, inclusive and community-minded organization
‚Ä¢ Mentorship opportunities
‚Ä¢ Rewards &amp; recognition
‚Ä¢ Generous Tuition Reimbursement
Learn more about Locheed Martins competitive and comprehensive benefits pacage.
At Space we value your sills, training, and education. We believe that by applying the highest standards of business ethics and visionary thining, everything is within our reach and yours as a Locheed Martin Space employee. Come, join us and experience your future!
The Coolest Jobs are in Space!
Join us at Locheed Martin, where your mission is ours. Our customers pursue the hardest missions. Those that demand exceptional amounts of courage, resilience and precision. Theyre dangerous. Critical. Sometimes they even provide an opportunity to change the world and save lives. Those are the missions we care about.
just to name a few reasons to join Locheed Martin Space!
BASIC QUALIFICATIONS:
job.Qualifications
Locheed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Locheed Martin, where your mission is ours. Our customers tacle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Locheed Martins vast team wors with partners around the world to bring proven performance to our customers toughest challenges. Locheed Martin has employees based in many states throughout the U.S., and Internationally, with business locations in many nations and territories.
EXPERIENCE LEVEL:
Experienced Professional</t>
  </si>
  <si>
    <t>Company Description
Broadridge, a global fintech leader with over 4 billion in revenue, provides communications, technology, data, and analytics. We help drive business transformation for our clients with solutions for enriching client engagement, navigating ris, optimizing efficiency, and generating revenue growth. Broadridge employs over 10,000 full-time associates globally with a significant presence in North America, Europe, and Asia. Please visit our website at www.broadridge.com to learn more.
Job Description
Broadridge is growing! We are seeing a new Mutual Fund Data Analyst. In this role, you will serve as the primary liaison between Broadridge and our clients during the contract renewal (15c) process, and build ad hoc requests as needed. Your wor deeply influences our corporate reputation as the top tier third-party provider of fiduciary reports in the mutual fund industry. You will communicate our methodology to clients as well as act as project manager to ensure reports are crafted accurately and on-time.
This is a long term temporary contract role
General Responsibilities:
You will supply specialized analysis of funds and fund advice to corporate and/or institutional clients in assessment of performance of a fund manager, specifically related to Section 15(c) of the Investment Company Act of 1940
Performs due diligence, statistical analysis and documentation in support of 15(c) client needs
You'll implement and explain Broadridge‚Äôs 15(c) methodology to both internal and external partners
Assists all phases of production and pacaging of 15(c) materials
You will serve as the primary contact for all internal and external inquires related to client projects
Perform quality control checs on completed projects, as needed
ey Competencies
Ability to run projects with flexibility to handle frequently changing deadlines
Strong written and oral interpersonal sills
Thrives in a rapidly changing environment
Willing and able to wor with a team
Excel, Word, InDesign, PowerPoint, Acrobat experience preferred
Presentation sills preferred
Statistical sills
Detail-oriented
Critical thining and analytical sills, i.e. the ability to mae decisions and assess ris
Highly organized
Able to build and maintain positive relationships both internally and with clients
Experience required
College degree required
Mutual fund or finance industry experience preferred
Proven successful project management sills
Ability to combine information from various sources
#LI-AH1</t>
  </si>
  <si>
    <t>Our Government and Large Commercial high-profile clients are high-tech organizations with programs in science, technology, engineering and math. For these positions, they are asing for us to provide data analysts that are passionate about transforming and maing data usable for new services, business models, and to help economic development. We are looing for people that believe data is the new gold.
We are looing for data analysts, data engineers, data scientists with excellent leadership, technical, and subject matter expertise qualities. We have projects lining up developing research-grade science data algorithms from in-situ sensors to bringing together data sources from disparate sub-agencies into enterprise platforms to mae available on open-data platforms. Our projects vary: creating data and bigdata prototypes whether it be on CartoDB geospatial, D3 Saneys and various libraries, feeding and harvesting RDF Triplets into catalogs, or integrating into SEO environments. Admittedly, we have some less sexy data wrangling and janitor tass that will require more ETL sills to hone in on.
To boot, we want our analysts to be natural change agents and passionate about change while empathetic to the clients environment on how they leverage, mature, and incorporate data products, services, and new capabilities. We want leaders who can both support the influence of the right change direction while managing the technical and business analysis and design, and are silled and self-motivated with solid domain/subject matter expertise.
Our analysts will be on teams that, through facilitated analysis, wor shoulder-to-shoulder with teammates to come up with the conceptual and logical design and architecture. Analysts will also be woring very closely with client staff or system integrators to rapidly implement changes or agile release. Furthermore, we devise and craft strategies and communications solutions to broadcast and brag about their change efforts and results. This is what we do ‚Äì we bring transformations to life.
Position Requirements:
You will be expected to rapidly ramp-up on client lingo, proactively mae observations of patterns, anomalies, problems, and be customer service focused. You will be expected to be highly self-motivated and understand you will be held accountable to commitments. We loo for decisive individuals able to rapidly respond to change requests and able to communicate, trac, and escalate ris. We expect you to be proactive, efficient, and ready to learn quicly in response to all client and team member needs. This is a bootcamp-type position setup for growth.
We want you to not only gain technical sills, but also grow your interactive and client facing sills. All roles will require strong communication and interactive sills - oral, written, visual especially for triaging conflict, ideation barriers, mitigating ris, foster thought diversity and team environment. We expect all our roles to have a mastery of their technical level at their role whether that be in architectural methods, languages, wor products, consulting techniques, and client culture. If they are not, they need to demonstrate how they are VERY fast learners.
Career Path Tech - Depending on the role: data analysts, data engineers, data scientists, here are some example tech stacs depending on the project). When you interview, the position will specify the tech level and re-validate your interest. What we will want to learn is which path you want to start at, grow in, and move towards. When you apply, let us now your interest and which paths you bring experience to.
Data Analyst Tech - Maing Analytics for End Use
Data Engineer Tech ‚Äì Cleaning and Integrating Dirty Data
Data Scientist Tech- Developing Advanced Algorithms and Models to support analytics
Geospatial Data Scientist Tech ‚Äì Layering in Geospatial into Data Analysis
Data Analytics App Tech ‚Äì Developing Analytics Platforms and tools
Data Analytics DB Tech ‚Äì Developing database solutions to support analytics
Requirements:
1 year of consulting experience ‚Äì higher compensation for additional 3 more years in related analytical wor products and additional 2 more years in subject matter
Could pass ad-hoc technical and whiteboard test given various data ETL and other patterns of real-time, large data, data cleanup, etc. scenarios
For public sector wor, our wor is traditionally unclassified, but will require certain amount of bacground, reference, and other checs
Travel will be maximum 20%
We emphasize a balance of wor and life and target 40-50 hour wees with ample times to refresh with great paid-time off.
Opening expected: Summer
We review our requirements quarterly and this could change. We lie to plan ahead in finding amazing talent.
About Xentity
We are a fast-growing data consulting and support services firm - focused on large data programs in data types such as geospatial, open, big, and IoT data. Chec out www.xentity.com to learn about our focus, services, clients, missions, values as well as our excellent benefits pacage and career information.
We have high profile clients and projects that our staff really delivery for, as well enjoy nowing they mae a large difference.
Our President has a vision to continue to focus on solutions that transform the Next Generation. Using data integration, nowledge solutions, and amazing increases in computing to impact energy, geosciences, land management, we can bring quality and simplifications to existing and new data flow! Imaging being on a team that brings advanced concepts lie high performance computing, AI, data science, fuzzy logic, changing interfaces human-computer points mobile or augmented reality and many more disruptions. This truly can put the I bac in IT and GIS.... by concentrating on pragmatic nowledge-first data designs, leadership and management, and the all too forgotten focus on outreach and engagement strategies and solutions.
More can be found at careers.xentity.com</t>
  </si>
  <si>
    <t>THIS IS NOT A SALES POSITION!
NO EXPERIENCE NECESSARY! PAID TRAINING! NO WEEENDS!
We are currently looing to fill several Full-Time positions. No experience is necessary. We will train candidates. Entry level compensation begins at 13.00/hour base pay as well as annual merit compensation increases. Hours are 7:00 am to 3:30 pm Monday through Friday, with the possibility of overtime.
Further details regarding the responsibilities of the position will be provided during the interview process. WE ARE THE #1 PROVIDER IN THE NATION FOR OUR INDUSTRY. So, if you are self-motivated and have an interest in moving up and establishing a long term career with a thriving company, please submit your resume.
Benefits include:
401(matching structure)
Performance Incentives
PTO (Holiday, Vacation and Sic time)
Medical Benefits
Overtime (Time and ¬Ω)
Advancement Opportunities
Long Term Job Security
Job Type: Full-time
Pay: 13.00 per hour
Benefits:
401()
401() Matching
Dental Insurance
Health Insurance
Paid Time Off
Vision Insurance
Schedule:
8 Hour Shift
Day shift
Monday to Friday
Benefit Conditions:
Waiting period may apply
Wor Remotely:
No</t>
  </si>
  <si>
    <t>RESPONSIBILITIES:
force has a client in search of a Data Analyst in Denver, CO.
Summary:
The candidate will provide data architectural leadership in developing enterprise data/process models, and logical/physical database designs. They will also provide data and database development, maintenance, and production support. The Data Analyst will participate in IT and Business project to define system requirements.
ey Tass:
Define and measure ey performance metrics and PIs
Collaborate with leadership to define performance goals/targets and quantify performance gaps (incl. time, volume and financially based metrics)
Build data/performance reports and dashboards (as needed); facilitate metrics reporting process
Analyst various types of system data to quantify baseline metrics and identify data trends
Present data findings in such a manner that is meaningful and actionable to management
Manage program budget vs. actual financial reporting
REQUIREMENTS:
Experience Level: 6-10 years
Business analysis
Business process modeling - enterprise to department level
Ability to interpret Entity Relationship Diagrams
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</si>
  <si>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This position is located in the Government Accountability Office (GAO), Contracting and National Security Acquisitions (CNSA) team. The CNSA team is responsible for helping Congress evaluate hundreds of billions of dollars in government spending each year for goods and services; including items the government buys to meet National Defense, Homeland Security, and Civilian space needs, among others.
There is no education requirement for this position.
Contributes to primary data collection and analysis by applying sound analytical concepts and methods to develop a thorough nowledge of relevant data sources and data files and interpret data to determine patterns or trends.
Assures data integrity of these databases. Performs electronic data testing to help assess accuracy and reliability of the data, submits programs for verification and peer review, and reviews and verifies programs done by others. As required, performs indexing and referencing tass.
Develops highly effective databases in a variety of applications such as SAS or Python. Manages the use and output of these databases and prepares documentation of analyses methods and interpretation of results to meet relevant standards.
Evaluates and analyzes findings to discern interrelationships and decides on thoroughness of information to be used in the report.
Applicants must have at least one year (52 wees) of specialized experience at the next lower band, equivalent to the PE-I, PT-II, or GS-12 level in the federal service. Specialized experience is defined as using data analysis software applications, such as Python and SAS to create, manage, and analyze large complex data files; applying data analysis concepts and practices to conduct the data collection, analysis and reporting; providing advice and guidance on data reliability or quality; and documenting analyses and interpreting results.
Note: Positions in GAO are covered under the agency's performance based compensation system, which is pay banded. This position is classified as a PE-0347-IIA, which is equivalent to the GS-13 level in the federal government.
You must meet all qualifications requirements before the announcement closes.</t>
  </si>
  <si>
    <t>Woring at Century Communities means building a career with a company driven by one simple objective: beautiful homes with lasting value, integrity, quality and service. As part of that mission, it also means support from a team dedicated to providing you with every opportunity for growth and success.
Since our founding in 2002, we‚Äôve become a top 10 U.S. public homebuilder, and in 2018 we were raned 61st among the Fortune 100 Fastest-Growing Companies. How did we get here? By focusing on our buyers, woring side by side with each one to build a home that achieves their goals and fulfills their dreams. To remain an industry leader, we need passionate self-starters, changemaers and thoughtful collaborators. Just as our motto is A Home for Every Dream‚Ñ¢, we‚Äôre committed to finding the right candidate for every dream job.
Our excellent benefits pacage includes medical, dental, vision, 401() and employer match, paid time off. We also offer competitive salaries with the potential for discretionary bonuses and/or commission structure (depending on the position). If you‚Äôre interested in a career with Century Communities, we‚Äôd love to hear from you!
Position Summary:
The IT Data Analyst ‚Äì SQL &amp; Business Intelligence is responsible for design and development of data products, as well as bidirectional data integration utilizing technologies such as APIs and SSIS. A successful candidate must be able to play multiple roles including data architect, report developer, data warehouse developer, metadata modeler, SQL programmer, database administrator and trainer/mentor. Candidate should have the ability to provide high level technical expertise for the planning, analysis, design, implementation, maintenance, and control of complex database and integration environments. Candidate should have strong experience in maing recommendations on scalable and repeatable processes, woring in a DevOps environment, and implementing tools/technology to proactively monitor the overall environment health.
Essential Functions and Responsibilities:
Author and modify MS SQL artifacts and SSRS reports.
Architecture and maintenance of organization DBMS production environment, both on-premises (MS SQL) and cloud (Azure).
Assist with ongoing database administration standards and policy development.
Wor closely with the Development &amp; Operations teams to provide technical guidance and recommend solutions.
Assist with ongoing information architecture planning and development efforts, including data marts, models, and warehouses.
Database administration activities on databases, including but not limited to: bacups, query maintenance and optimization, index maintenance, and monitoring.
Design and implement ETL procedures using SSIS and other tools for bidirectional integration with both internal and external sources.
Wor with third party vendors to develop and/or integrate their applications into company products, ensure applications and application performance are in accordance with company guidelines.
Provides consultation on the use of re-engineering techniques to improve process performance and data quality.
Provide senior level discovery, analysis, design, development, and implementation of emerging technologies and platforms, particularly in the data space.
Develop data products using Power BI, SQL, SSRS, SSIS, SSAS, Excel, Azure and other reporting and development tools.
Perform other duties as assigned
nowledge, Sills and Bacground;
Minimum 5 years' experience in database administration, data warehouse architecture development and business intelligence
2+ years' experience creating advanced reports using Microsoft SSRS and Power BI
2+ years‚Äô experience woring with Visual Studio 2015 or higher, SQL Server Data tools and SQL Server Management studio.
Expert at developing and testing SSIS pacages in SQL Server
nowledge of SQL with the ability to write complex SQL queries
Understanding of Business Intelligence solutions: operational and analytical, strong nowledge of relational and multi-dimensional database architectures
Strong Power BI application development, including visualization, parameters and report optimization
Database administration experience for SQL Server
Experience developing functions and applications in C#.
Experience developing solutions in source controlled environments such as Azure DevOps and Red Gate SQL Source Control.
Homebuilder industry experience
Experience with Newstar ERP, Newstar sales, Hyphen Solutions BuildPro and TM1 Cognos are a plus.
Educational Requirements:
Bachelor‚Äôs degree or commensurate experience</t>
  </si>
  <si>
    <t>Weston Solutions, Inc. is an Engineering and Environmental Consulting Firm that has been providing munitions response and range solutions to our federal, state and commercial clients for more than 2 decades. As a significant investor in advanced geophysical classification technologies, Weston strives to maintain a diverse self-perform capability and technological mindset. Our DoD accredited Geophysical Classification Organization is realizing rapid growth through our diverse portfolio of contract vehicles and tas order awards.
Our team has a position open for a Lead Geophysical Data Analyst. As the Lead Geophysical Data Analyst you will serve as Westons national technical leader for geophysical data processing and analysis. In this role, you will perform, direct or mentor other geophysicists in data processing and analysis for Westons munitions response projects. You will ensure project objectives are being achieved at a high level of quality and provide technically feasible, cost-effective solutions to our customers.
Additional duties related to this position include:
Serve in both Project Geophysicist and QC Geophysicist roles as needed.
Select and utilize various types of geophysical instruments and ancillary components to include high precision global positioning systems, inertial motion sensors and software to control and integrate the geophysical system as a whole.
Develop and/or expand operating procedures to standardize data management, processing, analysis, storage and reporting across multiple projects and programs.
Perform geophysical data processing and analysis for traditional digital geophysical mapping surveys and as part of advanced classification methods to include informed source selection/ screening during dynamic detection surveys and data collected as part of cued surveys.
Completes Data Usability Assessments.
Confirms companywide geophysical projects are being conducted in a manner to assure technical completeness, accuracy and ingenuity and identifies and secures additional expertise where needed.
Responsible for the overall technical quality and proficiency for data processing and analysis.
nowledge, Sills &amp; Abilities
Bachelors degree in geophysics, geology, closely related field or equivalent demonstrated proficiency with advanced geophysical methods and concepts related to munitions response.
Must have 5+ years, preferably 10+ years, of recent and directly related munitions response geophysical experience.
Must have demonstrated experience and a high level of proficiency for using Geosoft UX-Analyze and other accredited software to fully process and independently analyze a range of advanced EMI instrument survey data at a minimum to include MetalMapper 2x2.
Experience with the theoretical and practical aspects of detecting and selecting a wide range of targets of interest and non-targets of interest.
Should be familiar with current guidance for conducting munitions response geophysical surveys.</t>
  </si>
  <si>
    <t>Job Description
Voca Technology has immediate openings available for Data Analyst professionals in Centennial, CO! If you are interested, please forward your resume to Jamie Brough at jbrough@myvoca.com and call him at 952.777.1834. Thans!
Assignment Details
Job Description
The Data Analyst wor assignments are varied and frequently require interpretation and independent determination of the appropriate courses of action. The Data Analyst will leverage operational and strategic decision maing thru assorted reporting tass,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thining, independent problem solving and woring collaboratively with the team
Qualifications:
Required Qualifications
Bachelor‚Äô 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‚Äì comfortable woring independently to accomplish components of a larger program
Strong organizational and time management sills
Demonstrated excellence in problem solving/critical thining
Shift:
Monday-Friday; 8am-5pm
Voca: The Spirit of Wor
IND-IT</t>
  </si>
  <si>
    <t>Randstad, elly</t>
  </si>
  <si>
    <t>Job Description
RxRevu is hiring a mid-level professional to excel in a multi-faceted data analyst role aligned with supporting business development and client support initiatives at a growing healthcare IT company. The successful candidate will assist in data validation, report generation, and analysis of healthcare, maret intelligence, and web application data. The Data Analyst will wor closely with colleagues on the analytics, client services, mareting, and sales teams to provide insights for the provider, payer, and EHR marets.
Responsibilities include:
Generating statistical reporting by obtaining data from disparate sources ensuring the applicability and accuracy of information
Building dashboards and reports for payer/provider clients and internal teams: client services, mareting, and sales, to provide insights for the strategic goals of each staeholder
Review data to determine operational impacts and needed actions; elevate issues, trends, areas for improvement and opportunities for management to provide transparency for and increase client ROI
Supporting data access for revenue and growth models, as well as developing and implementing improvements in forecast methodology
Qualifications
2+ years of relevant data analysis wor experience
Experience with programming in relevant statistical languages such as Python/R
Advanced nowledge of data visualization and dashboarding tools such as Tableau
Experience with data querying and languages such as SQL
Willingness to challenge the status quo and drive creative and unique solutions
Adept at translating vague ideas into clear, defined goals aligned with revenue growth and customer satisfaction, and an ability to drive the execution of those goals
Strong attention to details, with excellent written and verbal communication sills
Strong interpersonal sills and an ability to build and maintain productive, positive relationships with other members of the RxRevu team
A bachelor‚Äôs degree in statistics, information sciences, information technology or other applicable concentration. Other relevant experience will also be considered in lieu of a formal degree.
The following qualifications are desirable but not required:
Familiarity with healthcare payer/provider value chain, value-based care models, and healthcare provider-facing software solutions
Familiarity with cloud storage and computing services/platforms
Company Description
Our mission is to help doctors help patients receive better medications at a better price, right when they need it. RxRevu‚Äôs technology platform (SwiftRx¬Æ) fully integrates with electronic health records and uses real-time, patient-specific data to deliver patient-specific drug costs and lower-cost alternatives at the point of care.</t>
  </si>
  <si>
    <t>Associate BA, Data Provisioning
Job Location: Denver, CO.
Reports to: Data Provisioning Manager
Position Overview:
The Associate Business Analyst will coordinate all data provisioning activities for Recondo Technology‚Äôs suite of revenue cycle management products.
We are interested in speaing with you if you can leverage exceptional collaboration, team-building, problem-solving, and analytical sills to drive customer success.
What You Will Do
The position is responsible for receipt and organization of data processing requests, processing them to completion for Recondo customers and Recondo internal staff.
Wor extensively with client services and operations teams to facilitate accurate rate calculation and customer satisfaction.
Requests will range from highly complex data processing for new builds to relatively simple data maintenance.
Respond to high priority incidences.
What We See:
A customer-focused individual who can collaborate with internal and external staeholders to drive high impact wor.
The position requires strong computer literacy with an emphasis on Excel analysis and modification.
Familiarity with payer networ participation contract terms and conditions is preferred.
Someone who has the‚Äúright stuff‚Äù. This means a commitment for growth and understanding that individual performance impacts our business.
An individual who can loo at the whole picture and provide a total solution.
Strong analytical and communication sills are required.
This position requires a high degree of attention to detail and the ability to wor under deadlines.
Preferences
At least 1 year of healthcare experience in claims, billing, coding or administration preferred.
Any familiarity with photo editing tools such as Photoshop or open source tools lie .
Travel Requirements
No travel will be required
Compensation and Benefits
Recondo offers competitive compensation and a dynamic, growing company environment. Benefits include stoc options, comprehensive coverage for medical, dental, life, disability, 401() savings plan, and vacations and holidays.
No agencies or phone calls, please. EOE
Recondo Technology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t>
  </si>
  <si>
    <t>Role Data Analyst Duration12+ months Location CENTENNIAL, CO DUE TO COVID-19 CANDIDATE WILL WOR FROM HOME UNTIL CLIENT OFFICES ARE RE-OPENED. CANDIDATE WILL BE REQUIRED TO BE ONSITE DAILY ONCE FACILITIES RE-OPEN. The Data Analyst wor assignments are varied and frequently require interpretation and independent determination of the appropriate courses of action. The Data Analyst will leverage operational and strategic decision maing thru assorted reporting tass, data interpretation, education, and consultationcollaboration with partners across the enterprise. The candidate should be able to build analysis and tools from multiple data sources that end users can easily learn and maintain. Responsibilities bull Data collection and manipulation from numerous sources (Oracle, SQL, Excel, etc.) with an understanding of database structure design bull Analyze data to solve a wide variety of business problems and creation of data visualizations that drive strategic vison bull Passion for contributing to a cross-functional team focused on continuously improving member experiences and clinical outcomes though data analysis and interpretation bull Ensure data quality, timeliness and accuracy bull Process thining, independent problem solving and woring collaboratively with the team Required Qualifications bull Bachelorrsquos Degree or equivalent experience bull 3+ years of technical experience in data reconciliation bull Expert level MS Excel and highly efficient in SQL bull Proficiency in compiling, analyzing, and interpreting data trends bull The ability to communicate effectively across levels and functions bull Self-starter ndash comfortable woring independently to accomplish components of a larger program bull Strong organizational and time management sills bull Demonstrated excellence in problem solvingcritical thining Venat Paidipala 510.359.4574 venateshwarlu.ptadigital.com mailtovenateshwarlu.ptadigital.com</t>
  </si>
  <si>
    <t>Technical Lead - I-Data Analyst 7 - 10 yrs US Brentwood TN partner Location Denver, CO Exp 7 yrs Plus Rate 55hr Sills SQL,Microsoft SQL Server,Python,SQL Server Location US Brentwood TN Positions 1 Experience 7.0 - 10.0 Years ey Sill Microsoft SQL Server Mandatory Sills SQL Desired Sills SQL, Python Job Description "Expertise in data analyst and SQL, Creative thiner bull Strong with SQL bull Preferably with some Python experience bull Ideally someone who is very strong on the Data Analysis side bull Slice and dice data bull Wor closely with Data Scientists"</t>
  </si>
  <si>
    <t>Position:Financial Data AnalystJob Description:Blac night is the premier provider of integrated technology, services, data and analytics that lenders and servicers loo to first to help successfully manage the entire loan life cycle. Our deep understanding of regulatory and compliance issues complements the nowledge, technology and solutions we offer to help our clients achieve their business goals. Blac night offers leading software systems; data and analytics offerings; and information solutions that facilitate and automate many of the business processes across the mortgage life cycle.JOB FAMILY DESCRIPTIONResponsible for performing in-depth data analysis and developing complex ad-hoc queries and conversion requirements to meet business needs. Deploy, troubleshoot and resolve data issues, conducting data research and ensure data quality.GENERAL DUTIES &amp; RESPONSIBILITIES* Identify, research and analyze data so that it can be accurately processed.* Perform analysis and document conversion requirements to translate data sets into standardized formats.* Perform data analysis functions for assigned business unit including design and development of critical ad hoc reports.* Perform structured quality assurance testing including the development of test plans and scripts.* Proactively identify data issues that need to be fixed and perform detailed data verification and analysis.* Responsible for the escalation and resolution of data issues.* Mae process and/or system improvement recommendations to assist the business unit in achieving its goals and objectives.* Wor across business units/teams to collect, aggregate, match, consolidate, and confirm data for quality and accuracy.* Gather reporting requirements for change requests and ad-hoc reports as requested.* May assist with acquisition, extraction, transforming and standing up of various data sets.* May design and/or develop and ensure the quality of specific databases for collection, tracing and reporting of research data.* Performs other related duties as assigned.EDUCATIONAL GUIDELINESA high school diploma or GED is required for this role.GENERAL NOWLEDGE, SILLS &amp; ABILITIES* Proficient written and oral communication sills in dealing with employees or external customers/clients* Proficiency in standard office software, such as MS Office, MS Access, MS Word, MS Excel, etc.* Demonstrated experience with data manipulation and analysis* Woring nowledge of relational databases a plus* Strong ad-hoc SQL query development, SAS or C++ sills* Experience woring with data analytics-driven solutions with sensitive data sources* High degree of creative, analytical and problem solving sills* Ability to gather and interpret information and to develop, recommend and implement solutions* Team oriented - ability to build departmental and cross-functional relationshipsData Analyst IIIAdvanced professional role. Highly silled with extensive proficiency. May oversee the area in the absence of the lead/supervisor. Develops large and/or complex solutions that require analysis and research. Writes and creates complex queries independently and has a strong understanding of the supporting database schema. Wors on multiple projects as a project leader or frequently as the subject matter expert. May monitor worflow. Mae recommendations for process improvements as appropriate. Coaches and mentors more junior staff. Wors under minimal supervision with wide latitude for independent judgment. Typically requires a minimum of six (6) or more years of demonstrated acquisition wor experience with at least four (4) years as of Data Analyst II.Blac night is an Equal Opportunity/Affirmative Action employer. All qualified applicants will receive consideration for employment without regard to race, color, religion, gender, gender identity or expression, sexual orientation, national origin, disability, age, and protected veteran or military family status. Our employees' diversity is our strength, and when we embrace our differences, it maes us better and brighter. Blac night's commitment to inclusion is at the core of who we are, and motivates us in how we do business each and every day.Location:Laewood, COTime Type:Full time</t>
  </si>
  <si>
    <t>Blac night Financial Technology Solutions</t>
  </si>
  <si>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Fully-qualified professional with a broad career level of understanding. Possesses detailed nowledge of one technology or professional discipline, or basic nowledge of several areas. Broad application of principles, theories, and concepts. Uses several techniques to solve complex problems where analysis of situations or data requires a review and analysis of several factors. May lead the implementation of tactical plans in support of strategic initiatives. Receives objectives and determines approach to achieving objectives. Maes decisions but may not have final authority for all aspects of resource commitment. Wors under limited supervision. Accountable for the achievement of operational goals in at least one department or wor area. Integrates customer/client needs and concerns with business issues. Serves as an advocate for client. Serves as a liaison on specific projects with other wor areas. Influences, inspires or persuades others in order to accomplish wor objectives.
Qualifications
Bachelor's degree or equivalent education and relevant experience. 2-4 years of experience
Additional Information
1 year Contract
Team player
Initiative taer and out of the box thiner
Hourly rate: 30-32/hr on W2</t>
  </si>
  <si>
    <t>Department Information
The Colorado Department of Revenue (CDOR) employs approximately 1,600 hard-woring and dedicated employees throughout Colorado. We can be seen performing functions as varied as auditing and collecting taxes, issuing driver licenses and motor vehicle titles, mareting lottery products, and regulating liquor, gaming, horse racing, marijuana, and the auto industry in order to assist the citizens of our state.
CDOR Vision
To empower businesses and individuals through quality customer service, innovation and collaboration.
CDOR Mission
To become a trusted partner to every Coloradan to help them navigate the complexities of government so they can thrive.
The Department of Revenue offers 10 paid holidays per year, paid vacation and sic leave, discounted RTD Eco-Pass, BenefitHub program (discounted merchandise, food and travel, etc), CafeWell, employee wellness program and a great benefit pacage.
Description of Job
The Driver Control section exists to administer motor vehicle statutory requirements affecting driver's privileges, and to compile and house motor vehicle related data and documents through data entry, electronic imaging, and filing. The section also provides copies, reports, and information pertaining to motor vehicle data and documents upon request from law enforcement, governmental agencies, and the public.
The Data Services Analyst position is responsible for enterprise system (DRIVES) information analysis, research, project implementation, process and project testing. Including assisting with compiling data and information for evaluation, creating reports pursuant to legislative requests, and detailing potential outcomes of legislative implementation in the DRIVES system. The position assists in all functions related to Driver Control section data reporting to internal and external staeholders.
System Management ‚Äì responsible for DRIVES system management data analysis, database research, master file cleanup, quality control, and management of test screens to solve immediate and long-term problems. Prepares detailed analysis and supports management on system operating and security requirements. Facilitates the resolution of technical issues affecting data access, entry, or manipulation for the Driver Control Section partnering with OIT, Production Support Team, and the DRIVES Technical Support Team. Understands and supports the worflow process of new DRIVES proposals including detailed analysis of specifications. Researches and maes recommendations regarding system functionality, maintenance, and development. Monitors visual production status and metrics displays for accuracy and completion.
Data Access / Exchange ‚Äì responsible for assessments on metric/report validity, tests proposed fixes, and researches outcomes. Communicates with internal and external agencies, including Driver Portal (3PA) users, Interface partners, on projects evolving data exchange procedures that affect DRIVES operations. Validates and processes approved end-user agreements and assists in the management of ongoing access to DRIVES. Investigates causes for inaccuracies in the system data to determine their source; provides research and proposes solutions to prevent future inaccuracies. Supports the documentation of changes, additions or deletions for communication to all impacted end users. Trains end users on functionality of the interface or the Driver Services Portal in written communication or on the phone.
Driver Control Reporting ‚Äì responsible for DRIVES system reporting data on driver records, traffic records, driver restraints, and driver notification processes. Assists in the identification of required changes to DRIVES as a result of statutory, regulatory or policy changes, new AAMVA or industry standards, court cases, etc. Compiles data for reports for internal and external users. Gathers and compiles data for reports. Data-mine DRIVES system to determine new and useful reports. Conduct systematic analysis of performance measures to ensure metrics reported daily/weely/monthly are both correct and an accurate representation of productivity.
Minimum Qualifications, Substitutions, Conditions of Employment &amp; Appeal Rights
Minimum Qualifications:
Education and Experience:
Bachelor's degree from an accredited college or university in business, mathematics, statistical analysis, demography, research design and methodology, economics, information systems or in a field of study related to the wor.
AND
One year of professional experience in Research Analysis, and/or Database Administration (with reporting responsibilities), and/or Database Reporting (with data analysis responsibilities).
Substitutions:
Additional appropriate experience will substitute for the degree requirement on a year-for-year basis.
Additional appropriate education will substitute for the required experience on a year-for-year basis.
Experience and how it relates to the minimum qualifications, preferred qualifications, and any necessary special requirements must be clearly documented in your application. Your submitted application materials will reviewed to determine the top group of applicants moving forward in the selection process. Resume and cover letter are required to be submitted along with your online-application.
"See Resume" statements will not be accepted in lieu of a complete application
Late submissions will not be accepted
Part-time experience will be prorated
PREFERRED QUALIFICATIONS AND COMPETENCIES:
Advanced 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nowledge of predictive analytical models
nowledge of Microsoft Access
nowledge of relational databases
CDOR Special Requirements
All employees must be current with their income tax filings and payments with the State of Colorado. This includes successfully passing a pre-employment evaluation of your tax records/accounts.
Employees are in a position of public trust in the performance of their job duties and must operate in a manner that maintains the highest standards of honesty, integrity, and public confidence. All job finalists require successful completion of a bacground investigation and reference chec prior to appointment. Bacground checs may include national criminal, financial, traffic, civil, education, and/or experience checs or any other checs related to the job assignment. Fingerprint bacground checs and pre-employment drug testing may also be required for some positions.
Appeal Rights
If you receive notice that you have been eliminated from consideration for the position, you may protest the action by filing an appeal with the State Personnel Board/State Personnel Director within 10 days from the date you receive notice of the elimination.
Also, if you wish to challenge the selection and comparative analysis process, you may file an appeal with the State Personnel Board/State Personnel Director within 10 days from the receipt of notice or nowledge of the action you are challenging.
Refer to Chapters 4 and 8 of the State Personnel Board Rules and Personnel Director's Administrative Procedures, 4 CCR 801, for more information about the appeals process. The State Personnel Board Rules and Personnel Director's Administrative Procedures are available at www.colorado.gov/spb.
A standard appeal form is available at: www.colorado.gov/spb. If you appeal, your appeal must be submitted in writing on the official appeal form, signed by you or your representative, and received at the following address within 10 days of your receipt of notice or nowledge of the action: Colorado State Personnel Board/State Personnel Director, Attn: Appeals Processing, 1525 Sherman Street, 4th Floor, Denver, CO 80203. Fax: 303-866-5038. Phone: 303-866-3300. The ten-day deadline and these appeal procedures also apply to all charges of discrimination.
EQUITY, DIVERSITY, and INCLUSION COMPLIANCE
The State of Colorado believes that equity, diversity, and inclusion drive our success, and we encourage candidates from all identities, bacgrounds, and abilities to apply. The State of Colorado is an equal opportunity employer committed to building inclusive, innovative wor environments with employees who reflect our communities and enthusiastically serve them. Therefore, in all aspects of the employment process, we provide employment Guidelines for EDI Compliance for Job Announcements in CO-Jobs Prepared by: Department of Personnel &amp; Administration Division of Human Resources, Consulting Services Page 1 of 3 January 29, 2020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Coordinator, Jacqueline Brown-Tremble at jacqueline.brown-tremble@state.co.us
Supplemental Information
E-MAIL ADDRESS:
All correspondence regarding your status in the selection/examination process will be conducted via e-mail. Include a woring email address on your application; one that is checed often as time sensitive correspondence such as exam information or notification will tae place via email. Please set up your e-mail to accept messages from "state.co.us" and "info@governmentjobs.com" addresses. It is your responsibility to ensure that your email will accept these notices and/or review your jun mail and spam filtered email.
APPLICANT CHECLIST:
Only complete applications submitted by the closing date for this announcement will be given consideration. Failure to submit properly completed documents by the closing date of this announcement may result in your application being rejected.
Complete Applications must include the following documents:
1) A complete CDOR Application for Announced Vacancy (Submit online using the lin in this announcement)
2) A complete Supplemental Questionnaire (Submit online as part of your application)
3) A chronological resume (Attach to your online application, late submissions will not be accepted)
4) A Cover Letter with a Written Narrative. The written narrative should describe your interest in this position and specifically how your education, abilities, sills and experience relate to the requirements, responsibilities and competencies listed in the job announcement. (Attach to your online application, late submissions will not be accepted)
MINIMUM QUALIFICATIONS AND COMPARATIVE ANALYSIS:
Part of, or the entire comparative analysis for this position, may involve a review of the information submitted in the application material, including the answers to the supplemental questions. Therefore, it is paramount that in the experience portion of the application, the applicant describes the extent to which they possess the education, experience, competencies and bacground as they relate to the duties outlined in the job announcement, as well as the special and/or preferred qualifications. List your employment history starting with the most recent job, including part-time, temporary, and volunteer jobs. If more than one job was held with a given organization, list each job held as a separate period of employment. Under "Duties," describe clearly the tass you performed and the nature of your supervisory, technical, or other responsibilities as they relate to the job for which you are applying. Be complete and specific in detailing of duties. Information must be accurate, including dates of employment. If it is found that information provided is falsified, you will not be considered for a job with the State of Colorado and/or may be removed from a job after hire. Failure to include adequate information or follow instructions may affect the applicant's score and/or prevent them from competing in any subsequent measures used to arrive at a top group of applicants. Factors to be assessed are those outlined in the requirements, competencies, and preferred qualifications.
Years will be expressed in terms of full-time equivalent service with full-time worload equal to one (1) Full-Time Equivalent (FTE) year. No more than 1.00 FTE year may be credited in any twelve (12) month period. Positions woring 40 hours or less per wee will be pro-rated (30 hrs/w=0.75 FTE=9 mos credit; 20 hrs/w=0.5 FTE=6 mos credit; 10 hrs/w=0.25 FTE=3 mos credit)
The State of Colorado is an equal opportunity employer. We are committed to building wor environments that are inclusive and reflect our communities and the diverse talents of all people. We strongly encourage candidates from all bacgrounds and abilities to apply.
HOW TO APPLY: Than you for your interest. Submit an on-line application by clicing the lin below or submit a State of Colorado Application for Announced Vacancy and all supplemental questions according to the instructions provided below. Failure to submit a complete and timely application may result in the rejection of your application. Applicants are responsible for ensuring that application materials are received by the appropriate Human Resources office before the closing date and time listed above.
TRANSCRIPTS REQUIRED: An unofficial copy of transcripts must be submitted at the time of application. Transcripts from colleges or universities outside the United States must be assessed for U.S. equivalency by a NACES educational credential evaluation service. This documentation is the responsibility of the applicant and must be included as part of your application materials. Failure to provide a transcript or credential evaluation report may result in your application being rejected and you will not be able to continue in the selection process for this announcement.
The State of Colorado offers permanent employees a variety of benefits including medical, dental, life and disability insurance, as well as a comprehensive leave program. Please clic the following lin for detailed information: www.colorado.gov/pacific/dhr/benefits
Please note that each agency's contact information is different; therefore, we encourage all applicants to view the full, official job announcement which includes contact information and class title. Select the job you wish to view, then clic on the "Print" icon.
01
1CDOR RESIDENT-I am a Colorado Resident and have a Colorado address and Colorado State issued Driver License, CO State issued ID, or other proof of residence (as outlined in the FAQ section) at the time of application
Yes
No
02
2CDOR SAR-I understand that the supplemental questions below will be used as a part of the Structured Application Review and Comparative Analysis process including: depth and breadth of experience, education, as well as my written communication sills
Yes
No
03
3CDOR MQ EDU: I possess a Bachelor's degree from an accredited college or university in business, mathematics, statistical analysis, demography, research design and methodology, economics, information systems or in a field of study related to the wor; as defined in the Minimum Qualifications of the position.
Yes
No
04
I possess the following preferred qualifications
Advanced 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nowledge of predictive analytical models
N/A-None of the Above
05
Please describe your experience, if any, using SQL, R, or other computer programming language. Include mm/yy to mm/yy.
06
6CDOR CHECLIST-I have completed/attached the required information/documentation:
Complete Application (see resume statements will not be accepted)
Resume (attachment required)
Cover Letter (attachment required)
Completed Supplemental Questions (required)
Transcripts (if applicable)
DD214 (if applicable)
N/A-None Of The Above
07
7CDOR UNDERSTANDING-I have read and understand the entire announcement and followed all of the instructions provided. I understand that failure to follow all instructions and submit all required documentation may result in elimination from consideration. (Late submissions will not be accepted).
Yes
No
08
8CDOR - Appeal Rights: I affirm that I have been provided my Appeal Rights, in accordance with Board Rule 4-5 which reads: All applicants will be notified of their appeal rights in the job announcement in accordance with federal and state law or the "Dispute Resolution" chapter. Such notice shall include appeal rights they may have; the time frame for such an appeal; the address for filing the appeal; and the availability of any standard appeal form.
As such, if you receive notice that you have been eliminated from consideration for the position, you may protest the action by filing an appeal with the State Personnel Board/State Personnel Director within 10 days from the date you receive notice of the elimination. Also, if you wish to challenge the selection and comparative analysis process, you may file an appeal with th</t>
  </si>
  <si>
    <t>Maintains systems to protect data from unauthorized users. Identifies, reports, and resolves security violations. May require a bachelor's degree in area of specialty and at least 1 year or equivalent experience in the field or in a related area. Has nowledge of commonly-used concepts, practices, and procedures within a particular field. Relies on instructions and pre-established guidelines to perform the functions of the job.
EndPoint Security:
Endpoint Security
Scope: Management of Endpoint Security systems and configurations
Description: Assist with the management and support of state enterprise endpoint security services. Including woring with end users to find resolution to endpoint related issues.
Monitor and implement all necessary updates to all endpoint security software
Develops methodology and documents configurations and configuration changes to the anti-virus and endpoint security systems.
Required Sills
Required Experience
Job Location
Denver, US-CO</t>
  </si>
  <si>
    <t>Gloo, headquartered in beautiful Boulder, Colorado, builds software for people and organizations dedicated to improving lives. We‚Äôre leveraging the same exponential tech that‚Äôs driving success in other industries and maing it available through tools such as big data, personal growth plans, custom assessments, and eventually, an entire maret networ focused on growth. As one of Boulder‚Äôs most successful and innovative tech companies, Gloo needs more talented professionals who are driven to mae a positive impact on humanity. Are you one of them?
As the newest member of our revenue operations team, you will be analyzing, modeling, and interpreting data to help us mae strategic business decisions. You are a data analyst with a slant towards engineering - some might describe you as a data superhero, and that‚Äôs what we want. You have in-depth experience with data visualization and a communication style that gives you the ability to deliver your message clearly and concisely to staeholders. If you‚Äôve been woring in a SaaS or mobile app company with your hands on mareting analytics and are ready to tae on a new challenge, let‚Äôs tal!
How you‚Äôll spend your days
Utilizing Salesforce, Google Analytics and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evangelizing metrics and outcomes
Collaborating with Mareting, Product, Sales, Support, Systems, Data Science, and Engineering to coordinate solutions and bring ideas to life
What you‚Äôll bring to the team
BS in Data Science, Information Management, Computer Science, or a related discipline
At least 4 years of experience analyzing, modeling, and interpreting data in the maret intelligence, MarTech or mobile/web platform space
Proficiency with analysis and query languages ‚Äì SQL, R, Python
Experience with data visualization and BI tools lie Tableau and Domo
Ability to identify opportunities for product optimization by tracing user behavior using Google Analytics, Hotjar, and Google Tag Manager
Creative, articulate, and competent communication style ‚Äì you deliver your message clearly, concisely, and confidently every time
Intellectually curiosity ‚Äì you are always looing for new ways to extract, analyze, and use data to further our mission
Our team members enjoy
Competitive compensation pacage and a full suite of benefits
Bonus and ample time off for your personal pursuits
An incredible team of talented and passionate fols to hang out with
Goldstone Partners is helping this experienced team of thought leaders and engineers find an energized individual who wants to be part of something big! Principals only, please. Applications welcome for those who are US Citizens or hold a Green Card.
Job Type: Full-time
Benefits:
Health Insurance
Paid Time Off
Wor authorization:
United States (Required)
Schedule:
Monday to Friday
Wor Remotely:
Temporarily due to COVID-19</t>
  </si>
  <si>
    <t>We are looing for data analysts, data wranglers, data scientists with excellent leadership, technical, and subject matter expertise qualities. We are bringing together data sources from disparate sub-agencies into an enterprise platform to mae available on open-data platforms.
To boot, we want our analysts to be natural change agents and passionate about change while empathetic to the clients environment on how they leverage, mature, and incorporate data products, services, and new capabilities. We want leaders who can both support the influence of the right change direction while managing the technical and business analysis and design, and are silled and self-motivated with solid domain/subject matter expertise.
Our analysts will be on teams that through facilitated analysis, wor shoulder-to-shoulder with the clients and our project leadership to get this raw, and sometimes unstructured data into the platform in agile releases. Furthermore, we are woring with the extended part of the overall team to devise and craft strategies and communications solutions to broadcast and brag about their change efforts and results.
This is what we do ‚Äì we bring transformations to life.
Position Requirements:
You will be expected to rapidly ramp-up on Client lingo, proactively mae observations of patterns, anomalies, problems, and are customer service focused on being accountable and decisive and able to rapidly respond to change requests. We expect you to be proactive, efficient, and ready to learn quicly, and rapidly in response to all team member needs.
The earlier project goals will be to maintain/update existing ETL scripts primarily in node.js. Soon thereafter, additional new datasets will requiring implement new ETL and automated ETL jobs using a job scheduler (i.e. CRON, AT) for liely 15 data sources in staging environment (linux) based on design from project technical lead. Within the first half of the year, liely a total of 40 datasets, with increasing complexity will require the same level of effort as well as design and additional and documentation of the transforms, implement ETL scripts as well as participating in design of improved data maintenance solution. Some data will be raw, so being creative in problem-solving while meeting client tight goals will be very important. Finally, the project over the period will provide technical support to startup teams for data and open data portal API (Socrata). This will include configuring help des ticeting solution and resolve ticets and contribute data analyst content to company best practices to help increase quality and pace of responses.
We want to not only gain your technical solutions, but we also want to leverage and grow your interactive and client facing sills. All roles will require strong communication and interactive sills - oral, written, visual especially for triaging conflict, ideation barriers, mitigating ris, foster thought diversity and team environment. The scope will change, so we expect the role to adapt to change and manage expectations, be goal-oriented and self-motivated, and have a customer-oriented (consulting mindset, not "the code wors in my environment"). The team lies to coach and explore, so we are looing for life-learners, inherently curious, team players, cooperative, reliable, dependable ‚Äì basically, you need to roc, but not be a prima-donna roc star.
We expect all our roles to have a mastery of their technical level at their role whether that be in architectural methods, wor products, consulting techniques, and client culture. If they are not, they need to demonstrate how they are VERY fast learners.
For the technical prowess, we will want you to demonstrate your data science nerd-dom and technology stac as part of normal vernacular in one or many of these stacs (with the first being default requirement):
nowledge of software development and computer science fundamentals.
Must be experienced in Node.js, OpenRefine, SQL, FTP
Proficient in at least one common programming language (Node.js, Java, Ruby, C sharp, Python, PERL, PHP, javascript )
Experience with ETL solutions and technologies ‚Äì SQL, XML, JSON, GeoJSON, Informatica, ettle, OpenRefine, SAFE/FME, Geoettle, jQuery, regular expressions, data types and standards, geospatial data.
Basic understanding of Linux shell commands, web application architectures, IP networs, version control (SVN, Git).
Additional credit for GIS transformation: PostGIS, RDBMS/DBA, Esri/ArcGIS, Data Science / Analytics (BI tools, NoSQL, R, MatLab), GEOJson, -Means, Nearest Neighbor, Anselin Local Moran's, Monte Carlo Simulation, Mantel Index, Standard Deviational Ellipse, GeoServer, ESRI/Hadoop
Candidate should be expert in one of the disruptions cited on the Xentity Home page
1 year of consulting experience ‚Äì Higher Compensation for additional 3 more years in related analytical wor products and additional 2 more years in subject matter
Could pass ad-hoc technical and whiteboard test given various data ETL and other patterns of real-time, large data, data cleanup, etc. scenarios
Our wor is traditionally unclassified, but will require certain amount of bacground, reference, and other checs
Travel will be local in-state only and require on-site wor.
We emphasize a balance of wor and life and target 40-50 hour wees with ample times to refresh with great paid-time off.
Opening expected: Summer
We review our requirements quarterly and this could change. We lie to plan ahead in finding amazing talent.
About Xentity
We provide Competitive Salary, Industry Leading Bonus Programs, and additional full suite of benefits and pers. Culturally, we focus on impacting our clients with delivering early, fast and quality with a team culture. In doing so, We emphasize a balance of wor and life and target 40-50 hour wees with ample times to refresh with great paid-time off. Chec out more on our pacage and benefits of woring at Xentity : https://www.xentity.com/careers/
We are a fast-growing data consulting and support services firm - focused on large data programs in data types such as geospatial, open, big, and IoT data. Chec out www.xentity.com to learn about our focus, services, clients, missions, values as well as our excellent benefits pacage and career information.
We have high profile clients and projects that our staff really deliver for, as well enjoy nowing they mae a large difference.
Our President has a vision to continue to focus on solutions that transform the Next Generation. Using data integration, nowledge solutions, and amazing increases in computing to impact energy, geosciences, land management, we can bring quality and simplifications to existing and new data flow! Imaging being on a team that brings advanced concepts lie high performance computing, AI, data science, fuzzy logic, changing interfaces human-computer points mobile or augmented reality and many more disruptions. This truly can put the I bac in IT and GIS.... by concentrating on pragmatic nowledge-first data designs, leadership and management, and the all too forgotten focus on outreach and engagement strategies and solutions.
More can be found at careers.xentity.com</t>
  </si>
  <si>
    <t>Job Description
Company Description
Infotree‚Äôs approach to every employee and customer is based around maing a positive impact. We focus on over-servicing, continuous improvement and a high-quality culture. We‚Äôre passionate about maing successful matches for our employees and customers across the globe. Infotree prides itself in our proven trac record and innovative culture with 100% focus on the employees and customers
Job Description
You can reach me at 845-999-6217 OR veny@infotreeglobal.com.
DUE TO COVID-19 CANDIDATE WILL WOR FROM HOME UNTIL OFFICES ARE RE-OPENED. CANDIDATE WILL BE REQUIRED TO BE ONSITE DAILY ONCE FACILITIES RE-OPEN.
The Data Analyst wor assignments are varied and frequently require interpretation and independent determination of the appropriate courses of action. The Data Analyst will leverage operational and strategic decision maing thru assorted reporting tass,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thining, independent problem solving and woring collaboratively with the team
Qualifications
Required Qualifications:
Bachelor‚Äôs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‚Äì comfortable woring independently to accomplish components of a larger program
Strong organizational and time management sills
Demonstrated excellence in problem solving/critical thining
Additional Information
Thans &amp; Regards,
Manu umar
Recruitment ‚Äì Technical Recruiter
Infotree Global Solutions
Offc No. :- 734-928-2448
Mob No. :- 845-999-6217
veny@infotreeglobal.com
www.infotreeglobal.com</t>
  </si>
  <si>
    <t>Job Description
Our project team is looing for a SQL Data Analyst, with strong Data Analysis and ETL sills in SQL DB environment with one of our Fortune 1000 clients‚Äô here in Denver, CO located in the heart of the Denver Tech Center. This is for a 4-6month contract, allowing remote wor during the COVID period, then onsite once they re-open all offices.
What You Will Bring:
4+ years' strong Data Analysis and ETL sills in SQL DB environment
Sr. SQL Development sills; complex joins, unions, etc.
Ability to develop and execute SQL scripts, analyze results and present findings
Experience and strong nowledge of source to target mapping, data queries etc.
Strong data analytical sills with an ability to mae business conclusions from data
Ability to learn and use Database, ETL and eDiscovery tools
Strong nowledge on Excel Pivots, PowerPivots, Charts
Unison Systems Inc. is a full-service IT consulting firm that offers staffing, consulting, direct-hire recruiting and solutions delivery services. Core areas of service include: ‚Ä¢Software Engineering ‚Ä¢Data Management ‚Ä¢Project/Program Management ‚Ä¢Infrastructure &amp; Support</t>
  </si>
  <si>
    <t>DutiesHelpDutiesSummaryThis position is located in the Government Accountability Office (GAO), Contracting and National Security Acquisitions (CNSA) team. The CNSA team is responsible for helping Congress evaluate hundreds of billions of dollars in government spending each year for goods and services; including items the government buys to meet National Defense, Homeland Security, and Civilian space needs, among others.Learn more about this agencyResponsibilities* Contributes to primary data collection and analysis by applying sound analytical concepts and methods to develop a thorough nowledge of relevant data sources and data files and interpret data to determine patterns or trends.* Assures data integrity of these databases. Performs electronic data testing to help assess accuracy and reliability of the data, submits programs for verification and peer review, and reviews and verifies programs done by others. As required, performs indexing and referencing tass.* Develops highly effective databases in a variety of applications such as SAS or Python. Manages the use and output of these databases and prepares documentation of analyses methods and interpretation of results to meet relevant standards.* Evaluates and analyzes findings to discern interrelationships and decides on thoroughness of information to be used in the report.Travel RequiredNot requiredSupervisory statusNoPromotion PotentialNA* Job family (Series)0347 GAO Evaluator* RequirementsHelpRequirementsConditions of Employment* You must be a U.S. citizen* You may be required to submit a financial disclosure statement* You must be suitable for federal employment* You may be required to complete a one year probationary period* Registered for Selective Service, if applicable. (www.sss.gov)You must meet all qualifications requirements before the announcement closes.QualificationsApplicants must have at least one year (52 wees) of specialized experience at the next lower band, equivalent to the PE-I, PT-II, or GS-12 level in the federal service. Specialized experience is defined as using data analysis software applications, such as Python and SAS to create, manage, and analyze large complex data files; applying data analysis concepts and practices to conduct the data collection, analysis and reporting; providing advice and guidance on data reliability or quality; and documenting analyses and interpreting results.Note: Positions in GAO are covered under the agency's performance based compensation system, which is pay banded. This position is classified as a PE-0347-IIA, which is equivalent to the GS-13 level in the federal government.You must meet all qualifications requirements before the announcement closes.EducationThere is no education requirement for this position.</t>
  </si>
  <si>
    <t xml:space="preserve">57-100 </t>
  </si>
  <si>
    <t>About CenturyLin
CenturyLin (NYSE: CTL) is the second largest U.S. communications provider to global enterprise customers. With customers in more than 60 countries and an intense focus on the customer experience, CenturyLin strives to be the worlds best networing company by solving customers increased demand for reliable and secure connections. The company also serves as its customers trusted partner, helping them manage increased networ and IT complexity and providing managed networ and cyber security solutions that help protect their business.
Job Summary
The HR Analytics, Lead HR &amp; Data Governance Analyst has responsibility for analysis, data, non- standard reporting, and metrics within a designated business group at CenturyLin. This role will also lead the HR Data Governance efforts and will have responsibility to develop and manage a data governance framewor for HR data policies, standards and practices.
Qualifications
Main Responsibilities - Data Analyst Perspective
Serve as the primary consultant for internal clients to identify, support, design and perform statistical analyses and mae recommendations on complex business issues in partnership with functional leadership.
Wor with staeholders to understand business objectives to provide data insights to best support data-driven business decisions helping to maximize our investment in people.
Use technology, analytical tools and models to develop and analyze cross-functional data as needed. Process large amounts of data using software and statistical tools.
Continuously learn new tools and ways to mine and visualize data. Design audience-specific presentations with consideration of visualization principles to share data in an intuitive manner.
Present methodology and conclusions of analyses to a variety of recipients including peers, management, and senior executive teams. Tae the results of analyses and tell a story with the data to guide leaders in business decisions with the ability to explain details and high-level overviews depending on the audience.
Partner with the Reporting Organization to design, develop, and generate non-standard reports, scorecards and dashboards. Analyze the data to ensure accuracy and that the content meets business needs and requirements.
Access current reporting capabilities and mae recommendations for improvement. Recommend and participate in the implementation of new reporting systems and assessment of new tecnology tools.
Main Responsibilities - Data Governance Perspective
Develop, implement and ensure adherence to an HR data governance framewor for data policies, standards and practices to achieve the required level of consistency, quality and protection to meet overall business needs
Define roles and responsibilities across the organization related to data governance, clear accountability for stewardship and adoption requirements across HR
Partner with Data Analysts, Data Scientists and HRIS to understand data needed to support ey metrics and ensure we have the right tools and processes to deliver the data
Create and maintain common data dictionaries and the tools or methods that support data standards for HR
Define indicators of performance and quality metrics and ensure compliance with data related policies, standards, and roles and responsibilities
Establish Data Quality program including methods for monitoring, reporting and issue remediation
Provide subject matter expertise within data governance woring groups across the company
Utilize project management sills and indirect leadership sills to facilitate data standards projects
Qualifications
Master‚Äôs Degree in Computer Science, Statistics, Mathematics, Human Resources, Business or related field highly preferred
A strong foundation in using statistical and data visualization tools
Advanced experience with Microsoft Access, PowerPoint, and Excel
nowledge of industry leading data quality and data protection management practices
nowledge of data architecture and data related technology solutions
Experience developing and managing Data governance programs
Strong analytical execution with thoroughness, accuracy, and focus on data integrity
Strong database management sills including the ability to merge, clean and analyze large amounts of data
Strong cross-functional project management sills
Excellent executive presentation sills: ability to extract, analyze and present actionable information
Identify riss and opportunities, brainstorm innovative solutions, and drive actions to quic resolution
Thin strategically, persuade staeholders, and execute methodically and autonomously
Strong relationship building sills with internal/external partners
Experience woring at a large, matrixed organization is highly preferred
Ability to multitas and manage competing priorities
6+ years related experience with Bachelors
4+ years related experience with Masters
Alternate Location: US-Colorado-Broomfield; US-Louisiana-Monroe
Requisition #: 224978
This job may require successful completion of an online assessment. A brief description of the assessments can be viewed on our website at http://find.centurylin.jobs/testguides/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</si>
  <si>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CenturyLin
3.0</t>
  </si>
  <si>
    <t>Job Title: Data Base Programmer/Analyst
Location: Denver, CO-80203
Duration: 4 Months
Job Description:
Database Programmer for SEEs (Grant Management) Pipeline Implementation
The existing SEEs application is used by the Drop-out Prevention and Student Re-engagement unit to trac grants.
As part of this project, the new SEEs application will be incorporated into the Online Data Pipeline System (ODS).
The Online Data Pipeline System is a standardized system, based on best practices.
It is used for data collections from the districts and schools.
This provides all the best practices for data storage, bac-up and recovery, data security, etc.
This includes using tables, views and PL/SQL (stored procedures and user defined functions).
Java is used to manage web application control logic and to implement the web user interface.
Optimize processing and run time.
Explore integration of Cognos and/or Tableau BI reporting as part of the resulting new application.
Additional enhancements to the SEEs application that need attention that have not been identified at this time.
Roles &amp; Responsibilities:
Analyze, develop, test and implement an enhanced SEEs application.
Migrating applications to the Online Data Pipeline System since its inception.
Actively performing business analysis functions to elicit business rules and requirements, as well as technical requirements from the organization(s) currently using the existing SEEs application.
Review and analyze the resulting documentation, subsequently design, develop, test, document, and implement the new application.
Incorporating the SEEs application into the data pipeline tool will also include storage of the collected data into the data warehouse.
Modernize the existing SEEs application to tae advantage of the new features available in current Oracle database version, 11g R2 running on the Oracle EXADATA platform.
Required Experience:
Experience in application coding and in creating computer applications and/or databases
5+ years' experience using Oracle database
5+ years of PL/SQL development experience
5+ years Java application development
At least three (5) years of current, professional IT experience in full life cycle development of custom web applications which must include Java/J2EE development experience; Oracle SQL development experience; and a strong understanding and experience with XML.
Preferred Experience:
Oracle EXADATA.
Oracle built in DBMS pacages.
3+ years of Unix scripting
Experience with Toad.
Spring Framewor, and Struts 2.
JDeveloper as an Integrated Development Environment (IDE).
Experience with WebLogic application server.
Experience with Cognos BI Reporting.
Experience with Tableau Reporting.
Subversion (SVN) as a source control platform.
Web services.
Experience with UI technologies such as AJAX, JSTL, JSP, HTML, DHTML, JavaScript, and CSS.
Experience with -12 data/systems.
Required Sills:
Ability to wor independently to research and problem solve issues
Ability to wor with end users to troubleshoot production issues
Ability to document solutions/processes as needed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worforce solutions. With a firm grip on the entire spectrum of staffing solutions, we have placed more than 500,000 silled resources and delivered 15 million+ man-hours.
‚Äú22nd Century Technologies is an Equal Opportunity Employer" and ‚ÄúUS Citizens &amp; all other parties authorized to wor in the US are encouraged to apply."</t>
  </si>
  <si>
    <t>Business Unit:SummaryResponsible for woring cross-functionally to collect data and developmodels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nowledge in one or more business domains related to the customer experience. Usually determines own wor priorities and has a passion for transforming the customer experience into our best product. Acts as resource for colleagues with less experience.Employees at all levels are expected to:* Understand our Operating Principles; mae them the guidelines for how you do your job* Own the customer experience - thin and act in ways that put our customers first, give them seamless digital options at every touchpoint, and mae them promoters of our products and services* now your stuff - be enthusiastic learners, users and advocates of our game-changing technology, products and services, especially our digital tools and experiences* Win as a team - mae big things happen by woring together and being open to new ideas* Be an active part of the Net Promoter System - a way of woring that brings more employee and customer feedbac into the company - by joining huddles, maing call bacs and helping us elevate opportunities to do better for our customers* Drive results and growth* Respect and promote inclusion and diversity* Do what's right for each other, our customers, investors and our communitiesPrimary Responsibilities:* Identify systemic drivers of end to end customer experience utilizing analytic techniques* Assess impact of drivers and prioritize initiatives* Trac success of initiatives* Effectively communicate drivers and priorities to business to drive changeCore Responsibilities:* Collaborates with both the analytic organization and its technology partners to define and publish complex data products.* Provides training to and acts as technical resource for team members.* Acts as a subject matter expert in one or more data subject areas such as sales, call center, networ operation, and financial data.* Serves as a team leader within a wor group or on cross-functional teams; accepts team lead stretch assignments. Presents results, recommendations, and business insights to broader senior leadership team.* Produces a variety of reports, graphs, summaries and presentations that convey analytic results and align with business needs.* Performs basic research on root cause of data anomalies that are uncovered through normal course of analysis.* Writes complex SQL to query large data platforms such as Teradata, SQL server, Oracle and Hadoop to obtain data necessary for analysis. Combines data as needed from disparate data sources to complete analysis.* Participates in defining business intelligence requirements for projects and data requests.* Participates in multiple enterprise wide projects by providing data analysis to project leaders.* Follows best practices and established policies in business intelligence data analysis, maintenance, and data quality.* Creates technical documentation (internal).* Consistent exercise of independent judgment and discretion in matters of significance.* Regular, consistent and punctual attendance. Must be able to wor nights and weeends, variable schedule(s) as necessary.* Other duties and responsibilities as assigned.Education Level:* Bachelor's DegreeField of Study:* Business, Business Intelligence, Information Systems, or related fieldYears of Experience:* Generally, requires 5-8 years related experience.Additional Requirements:* Confident with machine learning concepts and how to apply them for analytics; intermediate to advanced Python and/or R sills* Data wrangling sills to extract and cleanse data for analyses* Strong sills in data interpretation for insight* Strong sills in SQL and preferred experience with Hadoop/Hive* Strong data visualization and storytelling sills* Confident with foundational statistical concepts and their application in businessComcast is an EOE/Veterans/Disabled/LGBT employer</t>
  </si>
  <si>
    <t>Wor Location: Denver, CO 80203
Duration: 06+ Months
Job Description:
Senior Database Programmer for SEEs (Grant Management) Pipeline Implementation
INTRODUCTION
1. The Education is contracting for an on-site, temporary, full-time contractor resource Sr. Database Programmer to analyze, develop, test and implement an enhanced SEEs application. The existing SEEs application is used by the Drop-out Prevention and Student Re-engagement unit to trac grants.
2. As part of this project, the new SEEs application will be incorporated into the Online Data Pipeline System (ODS). The Online Data Pipeline System is a standardized system, based on best practices. It is used for CDE data collections from the districts and schools. IMS has been migrating applications to the Online Data Pipeline System since its inception.
CDE IMS has been actively performing business analysis functions to elicit business rules and requirements, as well as technical requirements from the CDE organization(s) currently using the existing SEEs application. The Sr. Database Programmer shall be contracted to:
1. Review and analyze the resulting documentation, subsequently design, develop, test, document, and implement the new application.
2. Incorporating the SEEs application into the data pipeline tool will also include storage of the collected data into the data warehouse. This provides all the best practices for data storage, bac-up and recovery, data security, etc.
3. Modernize the existing SEEs application to tae advantage of the new features available in CDE‚Äôs current Oracle database version, 11g R2 running on the Oracle EXADATA platform. This includes using tables, views and PL/SQL (stored procedures and user defined functions).
4. Java is used to manage web application control logic and to implement the web user interface.
5. Optimize processing and run time.
6. Explore integration of Cognos and/or Tableau BI reporting as part of the resulting new application.
7. Additional enhancements to the SEEs application that need attention that have not been identified at this time.
Requirements:
1. Experience in application coding and in creating computer applications and/or databases
2. 5+ years' experience using Oracle database
3. 5+ years of PL/SQL development experience
4. 5+ years Java application development
5. At least three (5) years of current, professional IT experience in full life cycle development of custom web applications which must include Java/J2EE development experience; Oracle SQL development experience; and a strong understanding and experience with XML.
6. Ability to wor independently to research and problem solve issues
7. Ability to wor with end users to troubleshoot production issues
8. Ability to document solutions/processes as needed
Preferred: The following preferred qualifications must be demonstrated on application, if relevant.
1. Oracle EXADATA.
2. Oracle built in DBMS pacages.
3. 3+ years of Unix scripting
4. Experience with Toad.
5. Spring Framewor, and Struts 2.
6. JDeveloper as an Integrated Development Environment (IDE).
7. Experience with WebLogic application server.
8. Experience with Cognos BI Reporting.
9. Experience with Tableau Reporting.
10. Subversion (SVN) as a source control platform.
11. Web services.
12. Experience with UI technologies such as AJAX, JSTL, JSP, HTML, DHTML, JavaScript, and CSS.
13. Experience with -12 data/systems.
Required Sills
Required Experience
Job Location
Denver, CO,</t>
  </si>
  <si>
    <t>Summary
The Data Analyst will be responsible for developing SQL databases, queries, procedures, views, functions and custom reports. This position will be developing contact center related enterprise data warehouse (CC-EDW). This CC-EDW will house data from multiple sources. Additionally, this position will utilize data blending and data modeling to produce cradle-to-grave reporting. Some examples of data sources are inbound calls, outbound calls, caller survey data, emails, chat sessions, automated dialer calls, etc. This position will have the benefit of creating a Data warehouse and its entire support process rather than maintaining and improving an existing process.
Essential Duties and Responsibilities
Responsible for the development and maintenance of Welldyne‚Äôs centralized contact center reporting process.
Interface with departmental leadership to gather reporting requirements.
Design and develop data warehouse platform, capabilities, data schemas, and models.
Develop SQL queries and SQL programmability to satisfy data and reporting requirements.
Design, build, and maintain ETL pipelines to support data and analytical needs.
Advanced level of SQL programming for data analysis is required.
Additional duties as assigned.
Education and Experience
Must have experience creating an EDW from inception.
Requirements gathering
Business matrix design
Schema documentation
Must have previous development experience woring within a contact/call center environment.
5+ years of experience developing complex T-SQL procedures, query performance tunings, and SSIS pacages.
5+ years of experience woring with Microsoft SQL Server SSAS and SSRS.
5+ years of experience in data mining (i.e., SQL, ETL, complex data warehouse).
3+ years of experience with xml.
3+ years of experience with .net Framewor.
5+ years of experience woring with BI tools such as Tableau.
5+ years of experience developing data warehouses, operational data store, and/or data marts.
Six-Sigma Green Belt or higher is a highly preferred
Wor Environment / Physical Demands
This position is in a typical office environment which requires prolonged sitting in front of a computer. Requires hand-eye coordination and manual dexterity sufficient to operate standard office equipment including operation of standard computer and phone equipment. May have occasional high stress when dealing with customers/clients. Some travel may be required.
EOE M/F/D/V</t>
  </si>
  <si>
    <t>Laeland, FL</t>
  </si>
  <si>
    <t>Job Description
P&amp;C insurer has an exciting and challenging opportunity for a student actuary with 2+ years of experience in an insurance or actuarial role. This individual should be experienced with combining data sets from multiple sources and varying database types, as well as the ability to be creative &amp; to manage concurrent projects and reporting schedules. Strong programming sills ‚Äì Microsoft SQL, Oracle SQL, R, Python, etc. are required. Strong communication sills and experience with Business Intelligence reporting pacage such as Business Objects, Cognos, Tableau, QliView or Microsoft Power BI are ideal. (#48880)</t>
  </si>
  <si>
    <t>SOFT's client, located in XXXXXXXX is hiring a Technical Data Analyst for a long term contract position The selected candidate will wor alongside other business analysts and report directly to the platform manager. Main tass will include performing detailed requirements analysis, documenting processes, woring cross functionally with multiple groups and performing some user acceptance testing. To succeed in this role you should have strong organizational sills; an analytical way of thining; and be able to explain difficult concepts to non-technical users.
Analyst Responsibilities:
¬∑ Evaluating business features, anticipating requirements, uncovering areas for improvement, and handing off requirements to be developed/ implemented.
¬∑ Leading ongoing reviews of requirements, roadmaps, and developing optimization strategies.
¬∑ Woring with multiple groups to identify metrics, then determine and prioritize wor into a baclog.
¬∑ Effectively communicating your insights and plans to cross-functional team members and management.
¬∑ Gathering critical information from meetings with various staeholders to create actionable improvements to analytics.
¬∑ Ensuring solutions meet business needs and requirements by testing and woring with testing group for high quality implementations.
¬∑ Managing multiple projects, developing plans, and monitoring performance.
¬∑ Updating, implementing and maintaining procedures.
¬∑ Prioritizing initiatives based on business needs and requirements.
¬∑ Serving as a liaison between staeholders to manage expectations and wor through competing priorities.
¬∑ Monitoring deliverables and ensuring timely completion of projects.
¬∑ Adhoc Support ‚Äì proficient in SQL (Hive)
¬∑ Responsible for Developing, maintaining, and managing advanced reporting, analytics, dashboards and other BI solutions.
Analyst Requirements:
¬∑ A bachelor‚Äôs degree in business or related field or an MBA.
¬∑ Exceptional analytical and conceptual thining sills.
¬∑ The ability to influence staeholders and wor closely with them to determine acceptable solutions.
¬∑ Excellent documentation sills.
¬∑ Competency in Microsoft applications including Word, Excel, and Outloo.
¬∑ Excellent planning, organizational, and time management sills.
¬∑ Preferred: Code development sills, experience with YAML, or experience with SDLC, SQL (HIVE).
¬∑ A solid understanding of SQL, rational databases, and normalization.
¬∑ Proficiency in use of query and reporting analysis tools (Tableau, Pivot, ibana).
¬∑ Nice to Have: Git, ElasticSearch, or data mining experience
Job Type: Contract
Pay: 1.00 - 2.00 per hour
Schedule:
Monday to Friday</t>
  </si>
  <si>
    <t>This senior individual contributor is primarily responsible for driving strategic data-informed decisions, gathering data and information on targeted variables in an established systematic fashion, and preparing data for analytic efforts. This position drives the execution of creative data analytic approaches leading to actionable outcomes across functional areas, business and/or clinical lines, interprets complex data analyses, and leads the development of advanced analytical and/or statistical models enabling informed business decisions.
Essential Responsibilities:
Identifies and evaluates emerging trends in health insurance and health care. Practices self-leadership and promotes learning in others by building relationships with cross-functional staeholders; communicating information and providing advice to drive projects forward; influencing team members within assigned unit; listening and responding to, seeing, and addressing performance feedbac; adapting to competing demands and new responsibilities; providing feedbac to others, including upward feedbac to leadership and mentoring junior team members; creating and executing plans to capitalize on strengths and develop weanesses; and adapting to and learning from change, difficulties, and feedbac.
Conducts or oversees business-specific projects by applying deep expertise in subject area; promoting adherence to all procedures and policies; developing wor plans to meet business priorities and deadlines; determining and carrying out processes and methodologies; coordinating and delegating resources to accomplish organizational goals; partnering internally and externally to mae effective business decisions; solving complex problems; escalating issues or riss as appropriate; monitoring progress and results; recognizing and capitalizing on improvement opportunities; and evaluating recommendations made by others.
Interprets complex data analyses by applying findings to contextual settings; and developing insights, reports, and presentations telling a compelling story to staeholders to enable and influence decision maing; participating in peer reviews; and providing context related to data interpretations and/or limitations as appropriate.
Leads the development of advanced analytical and/or statistical models enabling informed business decisions by determining data and analytical requirements; translating models and gaining staeholder buy-in for implementation; creating complex models leading to actionable insights; and testing, refining, and validating models.
Drives the execution of creative data analytic approaches leading to actionable outcomes across functional areas, business and/or clinical lines by defining and calculating complex metrics to be analyzed; defining, calculating, and validating algorithms; and conducting complex analyses, including descriptive, correlational, inferential, and/or predictive statistics.
Prepares data for analytic efforts by integrating and consolidating data; ensuring data quality and accuracy; profiling data inaccuracies and recommending process improvements or system changes to enhance overall quality of the data; collaborating with staeholders and source system owners to resolve data quality issues as appropriate; and cleaning and creating final data set(s) for analysis.
Gathers data and information on targeted variables in an established systematic fashion by validating data sources; querying, merging, and extracting data across internal and external sources; completing routine data refresh and update; developing and/or delivering complex tools for electronic data collection; and providing user training, support, and documentation.
Drives strategic data-informed decisions by consulting with clients and leadership to identify and clarify ey business needs across functional areas, business and/or clinical lines; developing outcomes and process measures; translating business requirements; determining data/information needs and data collection methods; developing complex analysis plans; evaluating the impact of business decisions on clients, customers, and/or members; partnering with clients and staff to identify opportunities and methods to improve efficiencies with analysis; supporting and training end-users; and documenting processes and deliverables.
Basic Qualifications:
Experience
Minimum ten (10) years' experience in data analytics required.
Education
Master's degree in Mathematics, Statistics, Engineering, Social/Physical/Life Science, Business, or related field.
License, Certification, Registration
N/A
Additional Requirements:
N/A
Preferred Qualifications:
Six (6) years health insurance experience preferred.
EMC Data Science Associate (EMCDSA).
Certified Authorization Professional (CAP).
Oracle Business Intelligence (OBI).
Microsoft Certified Solutions Expert (MCSE).
aiser Permanente is an equal opportunity employer committed to a diverse and inclusive worforce.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bacground chec/drug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</si>
  <si>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Blac night is the premier provider of integrated technology, services, data and analytics that lenders and servicers loo to first to help successfully manage the entire loan life cycle. Our deep understanding of regulatory and compliance issues complements the nowledge, technology and solutions we offer to help our clients achieve their business goals. Blac night offers leading software systems; data and analytics offerings; and information solutions that facilitate and automate many of the business processes across the mortgage life cycle.
JOB FAMILY DESCRIPTION
Responsible for performing in-depth data analysis and developing complex ad-hoc queries and conversion requirements to meet business needs. Deploy, troubleshoot and resolve data issues, conducting data research and ensure data quality.
GENERAL DUTIES &amp; RESPONSIBILITIES
Identify, research and analyze data so that it can be accurately processed.
Perform analysis and document conversion requirements to translate data sets into standardized formats.
Perform data analysis functions for assigned business unit including design and development of critical ad hoc reports.
Perform structured quality assurance testing including the development of test plans and scripts.
Proactively identify data issues that need to be fixed and perform detailed data verification and analysis.
Responsible for the escalation and resolution of data issues.
Mae process and/or system improvement recommendations to assist the business unit in achieving its goals and objectives.
Wor across business units/teams to collect, aggregate, match, consolidate, and confirm data for quality and accuracy.
Gather reporting requirements for change requests and ad-hoc reports as requested.
May assist with acquisition, extraction, transforming and standing up of various data sets.
May design and/or develop and ensure the quality of specific databases for collection, tracing and reporting of research data.
Performs other related duties as assigned.
EDUCATIONAL GUIDELINES
A high school diploma or GED is required for this role.
GENERAL NOWLEDGE, SILLS &amp; ABILITIES
Proficient written and oral communication sills in dealing with employees or external customers/clients
Proficiency in standard office software, such as MS Office, MS Access, MS Word, MS Excel, etc.
Demonstrated experience with data manipulation and analysis
Woring nowledge of relational databases a plus
Strong ad-hoc SQL query development, SAS or C++ sills
Experience woring with data analytics-driven solutions with sensitive data sources
High degree of creative, analytical and problem solving sills
Ability to gather and interpret information and to develop, recommend and implement solutions
Team oriented - ability to build departmental and cross-functional relationships
Data Analyst III
Advanced professional role. Highly silled with extensive proficiency. May oversee the area in the absence of the lead/supervisor. Develops large and/or complex solutions that require analysis and research. Writes and creates complex queries independently and has a strong understanding of the supporting database schema. Wors on multiple projects as a project leader or frequently as the subject matter expert. May monitor worflow. Mae recommendations for process improvements as appropriate. Coaches and mentors more junior staff. Wors under minimal supervision with wide latitude for independent judgment. Typically requires a minimum of six (6) or more years of demonstrated acquisition wor experience with at least four (4) years as of Data Analyst II.
Blac night is an Equal Opportunity/Affirmative Action employer. All qualified applicants will receive consideration for employment without regard to race, color, religion, gender, gender identity or expression, sexual orientation, national origin, disability, age, and protected veteran or military family status. Our employees' diversity is our strength, and when we embrace our differences, it maes us better and brighter. Blac night's commitment to inclusion is at the core of who we are, and motivates us in how we do business each and every day.</t>
  </si>
  <si>
    <t>Blac night Financial Services
2.9</t>
  </si>
  <si>
    <t>MDG Functional Data Analyst
Location: Greenwood Village, CO
Duration: 03 Months contract
Rate: DOE
Citizens, Green cards, GC EAD preferred.
Job Requirements:
Role: MDG (Master Data Governance) Functional Data Analysts (FI). Must have multiple hands on roles in this area.
Lead experience required
Role expectation/ must have performed similarly in past roles:
Independently drive the MDG -Finance wor stream
Must have strong MDG Functional nowledge
Very good soft sills and lead interaction capabilities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</si>
  <si>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qQ0bLSziv</t>
  </si>
  <si>
    <t>Title: Data Security Analyst
Location: Denver, CO 80203
Duration: 6 Months
Job Description:
Maintains systems to protect data from unauthorized users.
Identifies, reports, and resolves security violations. May require a bachelor's degree in area of specialty and at least 1 year or equivalent experience in the field or in a related area.
Has nowledge of commonly-used concepts, practices, and procedures within a particular field. Relies on instructions and pre-established guidelines to perform the functions of the job.
Preferred Qualification:
CCNA
CCNP+ (security)
CCSA (security)
Linux
About our Company:
Connecting people‚Äôs aptitude &amp; ambitions with our opportunities to deliver results.
22nd Century Staffing is a Minority &amp; Woman Owned Business Enterprise (MWBE) that supports demanding staffing programs for Corporations and State and Local Government Agencies. Our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supports clients in all 50 states and has grown to be a company that is trusted and sought for providing a complex mix of worforce solutions.
Our Global Delivery model with over 110 recruiters, data miners and research analysts woring across multiple time zones is baced by an internal database of 800,000 resources across all major industries.
With a firm grip on the entire spectrum of staffing solutions, we have placed more than 500,000 silled resources and delivered 15 million+ man-hours.
‚Äú22nd Century Staffing is an Equal Opportunity Employer" and ‚ÄúUS Citizens &amp; all other parties authorized to wor in the US are encouraged to apply."</t>
  </si>
  <si>
    <t>We have a new full time Data Analyst opportunity with Signature Retail Services. We are looing for an enthusiastic, passionate individual who loves woring with people and data! This is a great opportunity to join a high-energy team focused on achieving client goals while delivering excellent customer service.The Data Analyst will be responsible for creating and analyzing data for our retail clients to direct in field team activity. This position reports to the Director of Analytics and VP of Operations in our Corporate Service Center located in Aurora IL.Signature Retail Services is a premier national merchandising &amp; fixture installation company. We operate across all 50 States utilizing our highly trained, experienced teams. Our retail partners include the maret leaders in the hardware, home center and mass merchandising channels. Our supplier partners are comprised of many of the world's largest and most recognized brands who rely on and trust in our abilities to drive brand awareness, execute at the highest level and ultimately drive sales. SRS's field management and in store execution teams are best in class.Essential sills and experience* Strong analytical sills, detail oriented and a fast learner.* Ability to read, analyze and interpret data, standard contracts and financial reports.* Proficient with Microsoft Excel, advanced use of macros/vba, pivot tables, formatting and vloo-up.* Proficient in various programming languages - R, SQL, and Python or others* Experience preferred with Microsoft Access and PowerPoint.* Excellent mathematical sills.* Strong communication sills, both written and verbal. Ability to interact with clients, vendors, and sales representatives.* A self-starter, team player able to organize, prioritize, and multi-tas.Qualifications* High school diploma - College degree preferred.* Must be detail oriented with the ability to multi-tas* Effective time management to frequent deadlines* Strong written and verbal communication sills* Advanced MS Excel nowledge and sills* Computer literate with strong MS Office and ability to learn and adapt to new systems* Experience using Natural Insight Software or similar web-based employee scheduling/worforce management system is preferredWe offer highly competitive pay, benefits, and 401 () with employer matchSignature Retail Services is an Equal Opportunity Employer</t>
  </si>
  <si>
    <t>Role: Data Security Analyst
Location: Denver, CO
Duration: 7 Months
Maintains systems to protect data from unauthorized users. Identifies, reports, and resolves security violations. May require a bachelor's degree in area of specialty and at least 1 year or equivalent experience in the field or in a related area. Has nowledge of commonly-used concepts, practices, and procedures within a particular field. Relies on instructions and pre-established guidelines to perform the functions of the job.
Email your resume to: usjobs@mavensoft.com
To learn more about Mavensoft visit us online at http://www.mavensoft.com/</t>
  </si>
  <si>
    <t>We wor to solve deep technical problems that improve the world of Healthcare. These problems span a variety of core topics in computer science ranging from databases to distributed systems. We are looing for a Senior Data Analyst to wor alongside our Business Intelligence Product Development team to produce insights that will help shape product and development strategies.
The Sr Data Analyst will scope and execute analyses to formulate conclusions and recommendations to be presented to Business Partners on related opportunities. This role will collaborate closely with Product and Engineering teams to design reporting, verify data quality and accuracy along with application and report data accuracy.
ey Responsibilities
Leads analysis effort for our Business Intelligence Product Development Team.
Generate reports and reporting/analytics standards for both internal and customer facing solutions from analysis results using Looer or similar.
Identify patterns and trends in collected data sets.
Wor alongside engineering and product teams to identify and establish data and analytics solutions to support business needs.
Define new data collection and analysis processes.
Provide quality assurance for data processes.
Support the development and product teams in identifying and revising reporting requirements.
Support initiatives for data integrity and normalization.
EY DUTIES
Collect, interpret and analyze data from disparate sources including Oracle, Redshift, Sql Server, Mongo, Elastic Search.
Analyze business requirements and wor with teammates to formulate supporting design and design documentation.
Other duties as assigned.
EY COMPETENCIES
Thorough understanding of, and support for, Agile development methodologies
Ability to thin strategically
Ability to adapt to changing conditions and lead others through change
An analytical mind and inclination for problem-solving
Demonstrated analytical, organizational, prioritization, and time management sills
Ability and willingness to travel nationally to remote offices and partners approximately 10% of the time
Required Education, Certifications, and Experience
Bachelor‚Äôs degree in Computer Science, Mathematics, or Statistics
8+ years‚Äô experience mining data as a data analyst in a related field
Proven analytic sills, including mining, evaluation, analysis, and visualization
Technical writing experience in relevant areas, including queries, reports, and presentations
Strong demonstrable SQL sills
8+ years‚Äô experience handling large data sets and relational databases.
High-level written and verbal communication sills.
Ability to analyze large datasets
Ability to write comprehensive reports
Strong verbal and written communication sills
An analytical mind and inclination for problem-solving
Attention to detail
Preferred Qualifications
Experience in a diverse set of AWS data services including:
EC2
S3
Athena
Redshift
Aurora MySQL
RDS
Development Experience with Python, PySpar, or R
ey Differentiators
Looer Visualization Experience
Machine Learning Experience
GHX: It‚Äôs the way you do business in healthcare
Global Healthcare Exchange (GHX) enables better patient care and billions in savings for the healthcare community by maximizing automation, efficiency and accuracy of business processes.
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Europe‚Äî who rely on smart, secure healthcare-focused technology and comprehensive data to automate their business processes and mae more informed decisions.
It is our passion and vision for a more operationally efficient healthcare supply chain, helping organizations reduce‚Äì not shift‚Äì the cost of doing business, paving the way to delivering patient care more effectively. Together we tae more than a billion dollars out of the cost of delivering healthcare every year. GHX is privately owned, operates in the United States, Canada and Europe, and employs more than 600 people worldwide. Our corporate headquarters is in Europe, Louisville, Colorado, just outside of Denver, with additional offices in Europe, Atlanta, Georgia and Omaha, Nebrasa.
Disclaimer:
GHX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GHX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GHX expressly prohibits any form of unlawful employee harassment based on race, color, religion, gender, sexual orientation, national origin, age, disability, or veteran status. Improper interference with the ability of GHX‚Äôs employees to perform their expected job duties is absolutely not tolerated.</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</si>
  <si>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‚Äúclean‚Äù data by reviewing computer reports, printouts, and performance indicators to locate and correct code problems
Wor with management to prioritize business and information needs
Locate and define new process improvement opportunities
Requirements
Proven wor experience as a data analyst or business data analyst
Technical expertise regarding data models, database design development, data mining and segmentation techniques
Strong nowledge of and experience with reporting pacages (Business Objects etc), databases (SQL etc), programming (XML, Javascript, or ETL framewors)
nowledge of statistics and experience using statistical pacages for analyzing datasets (Excel, SPSS, SAS etc)
Strong analytical sills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Rho9D9XvHH</t>
  </si>
  <si>
    <t>Job Title:
Data Base Programmer/Analyst
Apply Print
Location: Denver
CO
Required Sills:
designing, implementing, conversion, validating, supporting tools, hardware and software configurations, explanations and documenta
Job Description:
Seeing an on-site, qualified Data Base Programmer/ Analyst for Information Management System's development teams. This is a staff augmentation to support the reengineering and implementation of organization and school directory dimensions.
This engagement includes designing, implementing, conversion and validating the reengineering of the current organization and school directory dimensions.
In addition, this wor may involve additional wor associated with the staging of data for Tableau and Cognos reporting purposes.
This initiative is critical for IMS support of Tableau and Cognos reporting. We need a data warehousing expert that, can quicly ramp up on the environment, understands the wor needed, can do the wor, can communicate to others how to do the wor, and support IMS in the effort to independently support the organization and school dimensions.
We need explanations and documentation throughout This includes any supporting tools, hardware and software configurations using best practices in all areas.</t>
  </si>
  <si>
    <t>This team is responsible for leading two primary efforts that will improve the customer experience through analytics and technology. The first is to aggregate and analyze data across multiple customer contact and interaction channels including IVR, CRM, call switch detail, truc roll and ticeting. Additionally the team partners with other internal and external organizations to analyze mareting, web and customer satisfaction data. Ultimately this analysis will allow us to understand the effectiveness of the channels, how channel contacts impact one another and finally improve how the channels allow customers to interact with the business. The second effort is to implement an enterprise wide call management software suite that allows us to understand real-time call metrics from the enterprise to agent level. The software also provides a worforce management overlay allowing for an understanding of actual to planned agent staffing and call handling metrics. In these efforts the objective is to foster durable, strategic, mutually beneficial relationships, with emphasis on achieving long-term strategic goals as well as executing in a timely and cost effective manner that meets our business, customer and quality objectives ey Job Responsibilities (attached job description) Time Allocation % Daily 1. Analyze data throughout Comcast‚Äôs databases (SQL) 2. Comprehend Business needs/questions, build stories (pivot table exp.) on what they found after going through that data and iterating those stories 3. Interact w/ business, communication is huge 4. Projects include Einstein Application Analysis, woring with high contact rate customers, truc rolls, analyzing metrics, etc. Most Important Sill Sets/Certifications That Candidate MUST have 1. SQL Database 2. Previous experience as Data Analyst &amp; Business Analyst 3. Excel &amp; PowerPoint 4. THE FOLLOWING ARE NICE TO HAVES: Netezza, Tableau, Hadoop, Java, experience w/ Teradata</t>
  </si>
  <si>
    <t>Job Description
Job #: 1068993
Apex Systems Inc. in Denver, Colorado is looing for an Application Support Analyst to wor with one of our top clients!
This position provides the opportunity to learn Big Data tools such as Hive, Hadoop, and ElasticSearch, while woring with a company that promotes growth.
An ideal candidate will possess the following:
2+ years of experience in application support
nowledge and experience with troubleshooting RESTful API‚Äôs
Experience analyzing Big Data in Splun or ibana
Experience creating SQL queries
Analytical mindset and enjoys solving complex issues
If you are interested in applying, please email the most up-to-date version of your resume to Carley Pacard at cpacard@apexsystems.com .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</si>
  <si>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We wor to solve deep technical problems that improve the world of Healthcare. These problems span a variety of core topics in computer science ranging from databases to distributed systems. We are looing for a Senior Data Analyst to wor alongside our Business Intelligence Product Development team to produce insights that will help shape product and development strategies.The Sr Data Analyst will scope and execute analyses to formulate conclusions and recommendations to be presented to Business Partners on related opportunities. This role will collaborate closely with Product and Engineering teams to design reporting, verify data quality and accuracy along with application and report data accuracy.ey Responsibilities* Leads analysis effort for our Business Intelligence Product Development Team.* Generate reports and reporting/analytics standards for both internal and customer facing solutions from analysis results using Looer or similar.* Identify patterns and trends in collected data sets.* Wor alongside engineering and product teams to identify and establish data and analytics solutions to support business needs.* Define new data collection and analysis processes.* Provide quality assurance for data processes.* Support the development and product teams in identifying and revising reporting requirements.* Support initiatives for data integrity and normalization.EY DUTIES* Collect, interpret and analyze data from disparate sources including Oracle, Redshift, Sql Server, Mongo, Elastic Search.* Analyze business requirements and wor with teammates to formulate supporting design and design documentation.* Other duties as assigned.EY COMPETENCIES* Thorough understanding of, and support for, Agile development methodologies* Ability to thin strategically* Ability to adapt to changing conditions and lead others through change* An analytical mind and inclination for problem-solving* Demonstrated analytical, organizational, prioritization, and time management sills* Ability and willingness to travel nationally to remote offices and partners approximately 10% of the timeRequired Education, Certifications, and Experience* Bachelor's degree in Computer Science, Mathematics, or Statistics* 8+ years' experience mining data as a data analyst in a related field* Proven analytic sills, including mining, evaluation, analysis, and visualization* Technical writing experience in relevant areas, including queries, reports, and presentations* Strong demonstrable SQL sills* 8+ years' experience handling large data sets and relational databases.* High-level written and verbal communication sills.* Ability to analyze large datasets* Ability to write comprehensive reports* Strong verbal and written communication sills* An analytical mind and inclination for problem-solving* Attention to detailPreferred Qualifications* Experience in a diverse set of AWS data services including:* EC2* S3* Athena* Redshift* Aurora MySQL* RDS* Development Experience with Python, PySpar, or Rey Differentiators* Looer Visualization Experience* Machine Learning ExperienceGHX: It's the way you do business in healthcareGlobal Healthcare Exchange (GHX) enables better patient care and billions in savings for the healthcare community by maximizing automation, efficiency and accuracy of business processes.GHX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 - who rely on smart, secure healthcare-focused technology and comprehensive data to automate their business processes and mae more informed decisions.It is our passion and vision for a more operationally efficient healthcare supply chain, helping organizations reduce - not shift - the cost of doing business, paving the way to delivering patient care more effectively. Together we tae more than a billion dollars out of the cost of delivering healthcare every year. GHX is privately owned, operates in the United States, Canada and Europe, and employs more than 600 people worldwide. Our corporate headquarters is in Europe, Louisville, Colorado, just outside of Denver, with additional offices in Europe, Atlanta, Georgia and Omaha, Nebrasa.Disclaimer:GHX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GHX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training.GHX expressly prohibits any form of unlawful employee harassment based on race, color, religion, gender, sexual orientation, national origin, age, disability, or veteran status. Improper interference with the ability of GHX's employees to perform their expected job duties is absolutely not tolerated.</t>
  </si>
  <si>
    <t>CDHS requires a Business Data Analyst III to support the Trails Modernization project with the conversion of Crystal 10 reports to Crystal 13 reports. The Business Data Analyst III will be responsible for the technical reporting design, new report development and modification of existing reports. In addition, the Business Data Analyst III must be able to provide technical documentation and participate in report troubleshooting with the CDHS Trails OIT team and the Trails Modernization development vendor. This position wors closely with team members to ensure alignment across each service application, system and service, including implementation of coding standards, version control, security standards, and application optimization aligned with the position‚Äôs area of responsibility. This position is also responsible for ensuring each solution is managed following the System Development Life Cycle.
Deliverables include:
Conversion of existing reports from Crystal 10 to Crystal 13
Creation of new reports on Oracle 10 or above with Crystal 13
Participate in the report requirements gathering process
Develop and execute SQL queries, pacages, etc.
Sources of information include:
Existing application and associated reports, queries, pacages
Existing documentation
Report design documents
OIT Report Developers
Position Requirements
Minimum Requirements:
5+ years of experience as a software/report developer in progressively more complex assignments with experience managing requirements for software application development, service delivery, and customer satisfaction, or relevant experience in an IT applications/solutions delivery role.
Undergraduate degree from an accredited college or university in information technology, computer science, or related field. (Relevant experience may be substituted for education at the hiring manager‚Äôs discretion.)
Documented proficiency woring with report development on Oracle 10 or above and experience with both Crystal 10 and Crystal 13.
Familiarity with producing technical documentation.
Preferred Qualifications:
nowledge of the Trails OIT SDLC business processes
Crystal report version 10 and 13 experience. Conversion experience is a plus
Good understanding of Oracle database with hands-on experience
Excellent PL/SQL sills
Crystal Server 11 and developer version 13
Hands on experience developing the reports with 2 - 3 yrs on Oracle 10 or above
SQL server experience writing pacages, procedures, views etc. in PL/SQL for at least 2 or 3 yrs
Required Sills
Required Experience
Job Location
Denver, US-CO</t>
  </si>
  <si>
    <t>Description:The coolest jobs on this planet or any other are with Locheed Martin Space!
For over 100 years Locheed Martin has been designing, building, fielding and supporting some of the most advanced technology in the sies. Are you ready to design what's coming next? Be part of a highly innovative team providing ingenious solutions to complex technical problems facing the aerospace industry. Do you want to be part of a culture that inspires employees to thin big, perform with perfection and build incredible products? We provide the resources, inspiration and focus. If you have the passion and courage to dream big, then we want to build a better tomorrow with you!
Locheed Martin Engineering &amp; Technology is seeing dynamic, agile and highly motivated engineers interested in designing, developing and producing our next generation of spacecraft solutions. The LM 400 spacecraft plays a foundational role in Locheed Martin's comprehensive portfolio spacecraft product lines and will position LM for continued success both now and well into the future. As part of our product development team, Locheed Martin invites you to create new realities, enabling solutions that have never been seen before. Throughout the project, you can rely on the bacing of a global technology leader with a culture that values innovative thining and the resources that mae it happen. Stand on the shoulders of a rich heritage of achievement as you write our next chapter.
As a Configuration &amp; Data Management Analyst, you will:
‚Ä¢ Support development of the LM400 IRAD baseline
‚Ä¢ Support technical insertion to relevant programs
‚Ä¢ Participate in Data Management activities, including CDRL planning, tracing and formal submission..
‚Ä¢ Review, analyze, and manage engineering data, including initiation and follow up activities for corrective actions.
‚Ä¢ Perform configuration management activities.
‚Ä¢ Ensure customer contract and configuration/data management requirements are met.
‚Ä¢ Ensure program compliance to CDM requirements for baseline control, document control and document release.
‚Ä¢ Support administration of CDM repository databases and systems.
‚Ä¢ Participate in CM audit activities and corrective action.
‚Ä¢ Participate in change boards and reviews, as required.
Typically has 5 - 10 years of professional experience.
To promote the sharing of ideas, Locheed Martin cultivates an inclusive wor environment that inspires differences and big-picture thining.
Our employees play an active role in strengthening the quality of life where we live and wor by volunteering more than 850,000 hours annually. Here are some of the benefits you can enjoy:
‚Ä¢ Medical
‚Ä¢ Dental
‚Ä¢ 401
‚Ä¢ Paid time off
‚Ä¢ Wor/life balance
‚Ä¢ Career development
‚Ä¢ Mentorship opportunities
‚Ä¢ Rewards &amp; recognition
Learn more about Locheed Martins comprehensive benefits pacage.
Basic Qualifications:
‚Ä¢ Configuration Management sills on complex systems including one or more of the following: Engineering Release, Product Identification, Change Control, Status Accounting, As-Designed/As-Built, Verification/Audit
‚Ä¢ Experience with PTC Windchill (EPDM) software or other Enterprise Product Data Management (PDM) systems
‚Ä¢ Proficiency in Microsoft Office applications
‚Ä¢ Analytical sills to follow and understand relationships of hardware and software systems
‚Ä¢ US Citizenship with the ability to obtain a TS/SCI security clearance
Desired Sills:
‚Ä¢ Contract and/or subcontract management experience
‚Ä¢ Experience facilitating change boards and multi-discipline reviews
‚Ä¢ nowledge of and/or experience with Data Management: scheduling, tracing and submitting data and woring with data repositories
‚Ä¢ SharePoint, Box, Slac or other worgroup collaboration tools
‚Ä¢ Drafting and/or CAD exposure and/or training to facilitate drawing and model review
‚Ä¢ Demonstrated behaviors of a systems thiner; selects and applies appropriate systems thining sills to solve problems and implement constructive change
‚Ä¢ Missile or space segment design and test experience with one or more subsystems or disciplines outside of Systems Engineering
‚Ä¢ Excellent written and verbal communication sills, strong social sills, and ability to build consensus among peers while building solid relationships with team members
‚Ä¢ Active TS/SCI security clearance
BASIC QUALIFICATIONS:
job.Qualifications
Locheed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Locheed Martin, where your mission is ours. Our customers tacle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Locheed Martins vast team wors with partners around the world to bring proven performance to our customers toughest challenges. Locheed Martin has employees based in many states throughout the U.S., and Internationally, with business locations in many nations and territories.
EXPERIENCE LEVEL:
Experienced Professional</t>
  </si>
  <si>
    <t>Business Unit: Summary Responsible for woring cross-functionally to collect data and develop 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nowledge in one or more business domains related to the customer experience. Usually determines own wor priorities and has a passion for transforming the customer experience into our best product. Acts as resource for colleagues with less experience. Employees at all levels are expected to: - Understand our Operating Principles; mae them the guidelines for how you do your job - Own the customer experience - thin and act in ways that put our customers first, give them seamless digital options at every touchpoint, and mae them promoters of our products and services - now your stuff - be enthusiastic learners, users and advocates of our game-changing technology, products and services, especially our digital tools and experiences - Win as a team - mae big things happen by woring together and being open to new ideas - Be an active part of the Net Promoter System - a way of woring that brings more employee and customer feedbac into the company - by joining huddles, maing call bacs and helping us elevate opportunities to do better for our customers - Drive results and growth - Respect and promote inclusion and diversity - Do what's right for each other, our customers, investors and our communities Primary Responsibilities: - Identify systemic drivers of end to end customer experience utilizing analytic techniques - Assess impact of drivers and prioritize initiatives - Trac success of initiatives - Effectively communicate drivers and priorities to business to drive change Core Responsibilities: - Collaborates with both the analytic organization and its technology partners to define and publish complex data products. - Provides training to and acts as technical resource for team members. - Acts as a subject matter expert in one or more data subject areas such as sales, call center, networ operation, and financial data. - Serves as a team leader within a wor group or on cross-functional teams; accepts team lead stretch assignments. Presents results, recommendations, and business insights to broader senior leadership team. - Produces a variety of reports, graphs, summaries and presentations that convey analytic results and align with business needs. - Performs basic research on root cause of data anomalies that are uncovered through normal course of analysis. - Writes complex SQL to query large data platforms such as Teradata, SQL server, Oracle and Hadoop to obtain data necessary for analysis. Combines data as needed from disparate data sources to complete analysis. - Participates in defining business intelligence requirements for projects and data requests. - Participates in multiple enterprise wide projects by providing data analysis to project leaders. - Follows best practices and established policies in business intelligence data analysis, maintenance, and data quality. - Creates technical documentation (internal). - Consistent exercise of independent judgment and discretion in matters of significance. - Regular, consistent and punctual attendance. Must be able to wor nights and weeends, variable schedule(s) as necessary. - Other duties and responsibilities as assigned. Education Level: - Bachelor's Degree Field of Study: - Business, Business Intelligence, Information Systems, or related field Years of Experience: - Generally, requires 5-8 years related experience. Additional Requirements: - Confident with machine learning concepts and how to apply them for analytics; intermediate to advanced Python and/or R sills - Data wrangling sills to extract and cleanse data for analyses - Strong sills in data interpretation for insight - Strong sills in SQL and preferred experience with Hadoop/Hive - Strong data visualization and storytelling sills - Confident with foundational statistical concepts and their application in business Comcast is an EOE/Veterans/Disabled/LGBT employer</t>
  </si>
  <si>
    <t>Client is contracting for an on-site, temporary, full-time contractor resource Database Programmer to analyze, develop and implement enhancements to the existing CDE systems, Record Integration Tracing System (RITS System), Educator Identification System (EDIS System), RITS READ, and EDIS READ.
At the heart of these systems is the ability to identify a student/educator based on demographic data provided by School Districts.
The RITS/EDIS Matching Engines are implemented in 2002 using the Oracle 8i database, tables, views and PL/SQL (stored procedures and user defined functions).
This component implements the student matching functionality, the gate through which student demographic data is passed to insure the State Assigned Student Identifier remains as correct as possible.
The Sr. Database Programmer shall be contracted to
Modernize the above four systems by taing advantage of the new features available in CDE's current Oracle database version is 11g R2 running in Oracle EXADATA platform.
He/ She shall be looing at ways to enhance the processing time for the RITS/EDIS Matching Engines, reduce the number of review cases that CDE administrator manually review, and enhance the matching logic to better match Students/ Educator records.
Review and enhance RITS Archive engine.
The primary purpose of the archive and purge function is to remove old data from the system which provides the following benefits:
Improved system response times.
The online database contains less data which decreases the amount of time it taes the system to wade through the data and produce the desired output.
Less stale data as the older information is not displayed by the RITS Web application.
Close the refresh gap/delta between RITS Read and RITS Web so that they match as closely as possible.
Loo at large tables to identify candidates for partitioning.
Additional Database enhancements that need attention that have not been identified at this time.
Requirements:
Experience in application coding and in creating computer applications and/or databases
5+ years' experience using Oracle database
5+ years of PL/SQL development experience
3+ years of Unix scripting is a plus
Ability to wor independently to research issues
Ability to wor with end users to troubleshoot production issues
Ability to document solutions/processes as needed
Preferred:
Oracle EXADATA.
Oracle built in DBMS pacages.
Experience with Toad.
About our Company:
Connecting people‚Äôs aptitude &amp; ambitions with our opportunities to deliver results.
22nd Century Staffing is a Minority &amp; Woman Owned Business Enterprise (MWBE) that supports demanding staffing programs for Corporations and State and Local Government Agencies. Our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supports clients in all 50 states and has grown to be a company that is trusted and sought for providing a complex mix of worforce solutions.
Our Global Delivery model with over 110 recruiters, data miners and research analysts woring across multiple time zones is baced by an internal database of 800,000 resources across all major industries.
With a firm grip on the entire spectrum of staffing solutions, we have placed more than 500,000 silled resources and delivered 15 million+ man-hours.
‚Äú22nd Century Staffing is an Equal Opportunity Employer" and ‚ÄúUS Citizens &amp; all other parties authorized to wor in the US are encouraged to apply."</t>
  </si>
  <si>
    <t>Senior Health Data Analyst (SAS)
Telligen is one of the most respected health management organizations in the country. We enjoy a friendly wor environment where everyone is dedicated to mutual trust, respect, and excellence. Telligen employee-owners are committed to finding innovative solutions, which maes us the first choice for a broad range of clients. We mae a difference, in the lives of people, in the world of healthcare.
As a 100% employee-owned company, our employee-owners drive our business, our solutions and share in our success. Telligen attracts a highly qualified and diverse worforce who display deep dedication, unwavering integrity and willingness to support the communities in which we serve. We approach our vision to be one of the most sought-after companies to transform the health of populations by following through on our values of Ownership, Community, Ingenuity &amp; Integrity.
As a Senior Health Data Analyst at Telligen, you will lead the planning, designing and coordinating implementation of optimal analytical reporting methods for specified health care analysis activities and projects. You will be responsible for developing optimal methodologies for presenting the results of the analysis.
The Gig:
You will write or revise statistical software programs using SAS or other statistical software.
You will coordinate technical development, testing, and documentation of the data analysis solution of analytical reporting activities with technical team members and coordinators. May develop and update documents pertaining to system or software and implement relational database design.
You will lead the planning, designing, and coordinating of the analytical reporting methods for health care analysis activities and projects.
You will coordinate the design of analytical reporting methodologies with end users at all levels.
You will perform maintenance and bacup functions for database.
You will research and develop optimal methods of presentation of results.
You will ensure information is presented in a professional and understandable manner.
You will stay abreast of statistical technology and reporting methods.
You will direct the evaluation of various software to determine the most appropriate to use in project analysis and maes recommendations to management for improvements.
Serves as a resource and technical expert to clients and less experienced staff.
What you need to mae the cut:
Four year degree in mathematics or related field and/or equivalent training and/or experience; Masters degree preferred
3 - 5 years experience in data analysis or design of analytical reports
Demonstrated experience using SAS
Experience in health care analysis and technical writing preferred
Experience with claims data preferred
Why Telligen... for over 45 years Telligen has been dedicated to the delivery of innovative health management solutions which improve the quality and cost-effectiveness of healthcare for consumers and providers. Telligen serves commercial clients and government programs at the federal, state and local level, improving health for millions of people nationwide.
Competitive pay and benefits. We offer comprehensive benefits including medical, dental, vision, HSA &amp; flex spending accounts, life insurance, disability, 401() and an ESOP (Employee Stoc Ownership Plan).
100% Employee-Owned. We have a culture where Ownership matters!
Life/Wor Balance. Generous holiday, volunteer and paid time-off benefits.
Casual Dress. Come in a sweatshirt, jeans, whateverlie everyone else here.
Free Fruit Friday. You now what they say about an Apple a Day!
Giving Garden. Have a green thumb? Over 3,000 pounds of produce donated annually.
Wellness Program. Healthy employee-owners are engaged employee-owners and we are committed to providing many opportunities to motivate you along your well-being journey through our RevUP! wellness program.
Education. Tuition and education assistance &amp; career related CEU's, license and certifications.
Community. Our Telligen Community Initiative has awarded more than 4 million in grant awards since 2005.
Interested? Now that you now a little about us, wed lie to learn more about you. Please include a current resume with your application. We also highly recommend including a cover letter where you can highlight why you thin youd be a great fit within the team... we promise we will read it all the way through!
Than you for your interest in Telligen!
Follow us on Twitter, Faceboo, and LinedIn to learn more about our mission-driven culture and stay up to speed.
www.telligen.com/careers
Telligen and our affiliates are Affirmative Action, Equal Opportunity Employers (EOE/M/F/Vet/Disability) and E-Verify Participants.
Telligen will not provide sponsorship for this position. If you will require sponsorship for wor authorization now or in the future, we cannot consider your application at this time.
Telligen does not accept 3rd party solicitations from outside staffing firms.</t>
  </si>
  <si>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We are seeing a remote ColdFusion Developer with MSSQL Development sills to assist with building a solution for end users to access legacy data with a new application and systems that are being implemented. This role will be a 3-6 month contract and will be a telecommuting/remote role.
The current system, which was built on ColdFusion and MSSQL has over 100 reports which will need to be translated and exported to flat file such that our users can continue to pull reports outside of the system.
The duties of this role are as follows:
Assist with building a solution for end users to access legacy data with a new application and systems that are being implemented.
Understand the data model within the application
Reverse engineer the queries within the application
Standardize the set of queries and reports
Export data for all users and reports Sills
Qualifications
Senior level ColdFusion Development
Senior Level MSSQL Development
Additional Information
3- 6 months contract role. Can wor remotely</t>
  </si>
  <si>
    <t xml:space="preserve">78-104 </t>
  </si>
  <si>
    <t>Amyx is seeing to hire a Senior Contract Data Analyst located in Aurora, CO.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mareting, quantitative methods or organization. Also, a minimum of 5 years of experience serving as a Federal government and/or contractor employee in the GS-1102 series or equivalent capacity as a contract specialist/administrator or procurement analyst.
Responsibilities and Sills:
Extensive nowledge of all phases of acquisition management.
Extensive nowledge of federal and DoD contracting principles (Federal Acquisition Regulation (FAR) and Defense Federal Acquisition Regulation Supplement (DFARS), DoD Directives and Instructions, laws, regulations and procedures.
nowledge of the methods and techniques of fact-finding, analysis, and resolution of complex problems, and the ability to develop concrete action plans to solve problems.
nowledge and Experience in the following government-wide system‚Äôs use and policy such as: FPDS, eSRS, FSRS, FBO, FAPIIS, and CPARS.
nowledge of the DOD Procurement Data Standards (PDS)/PDS error Guide.
Good verbal, analytical and written communication sills.
Good organizational sills in tracing data and actions.
Experience in Customer Service.
nowledge and Experience writing professional documents.
nowledge and Experience of procurement and/or contracting.
Silled in Business Intelligence Reporting.
Well versed in MS Word, Excel, Share Point and Power Point.
Supported Technologies:
Integrative Acquisition Environment
DOD acquisition system
Required Sills and Qualifications:
Bachelor‚Äôs degree and preferred candidates will have a major in or is supplemented by at least 24 semester hours in any combination of the following fields: accounting, business, finance, law, contracts, purchasing, economics, industrial management, mareting, quantitative methods or organization.
5 years of experience required serving as a Federal government and/or contractor employee in the GS-1102 series or equivalent capacity as a contract specialist/administrator or procurement analyst.
Desired Sills and Qualifications:
nowledge of Federal and DOD acquisition procedures
Amyx is an Equal Opportunity employer. Amyx is committed to providing equal employment opportunity to all job seeers.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taes affirmative action to advance employment of individuals who are minorities, women, protected veterans and individuals with disabilities.
Physical Demands
Employee needs to be able to sit at a worstation for extended periods; use hand(s) to handle or feel objects, tools, or controls; reach with hands and arms; tal and hear. Most positions require ability to wor on destop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</si>
  <si>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OverviewAmyx is seeing to hire a Senior Contract Data Analyst located in Aurora, CO.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mareting, quantitative methods or organization. Also, a minimum of 5 years of experience serving as a Federal government and/or contractor employee in the GS-1102 series or equivalent capacity as a contract specialist/administrator or procurement analyst.ResponsibilitiesResponsibilities and Sills:* Extensive nowledge of all phases of acquisition management.* Extensive nowledge of federal and DoD contracting principles (Federal Acquisition Regulation (FAR) and Defense Federal Acquisition Regulation Supplement (DFARS), DoD Directives and Instructions, laws, regulations and procedures.* nowledge of the methods and techniques of fact-finding, analysis, and resolution of complex problems, and the ability to develop concrete action plans to solve problems.* nowledge and Experience in the following government-wide system's use and policy such as: FPDS, eSRS, FSRS, FBO, FAPIIS, and CPARS.* nowledge of the DOD Procurement Data Standards (PDS)/PDS error Guide.* Good verbal, analytical and written communication sills.* Good organizational sills in tracing data and actions.* Experience in Customer Service.* nowledge and Experience writing professional documents.* nowledge and Experience of procurement and/or contracting.* Silled in Business Intelligence Reporting.* Well versed in MS Word, Excel, Share Point and Power Point.Supported Technologies:Integrative Acquisition EnvironmentDOD acquisition systemQualificationsRequired Sills and Qualifications:* Bachelor's degree and preferred candidates will have a major in or is supplemented by at least 24 semester hours in any combination of the following fields: accounting, business, finance, law, contracts, purchasing, economics, industrial management, mareting, quantitative methods or organization.* 5 years of experience required serving as a Federal government and/or contractor employee in the GS-1102 series or equivalent capacity as a contract specialist/administrator or procurement analyst.Desired Sills and Qualifications:nowledge of Federal and DOD acquisition proceduresAmyx is an Equal Opportunity employer. Amyx is committed to providing equal employment opportunity to all job seeers.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taes affirmative action to advance employment of individuals who are minorities, women, protected veterans and individuals with disabilities.Physical DemandsEmployee needs to be able to sit at a worstation for extended periods; use hand(s) to handle or feel objects, tools, or controls; reach with hands and arms; tal and hear. Most positions require ability to wor on destop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</si>
  <si>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Maintains systems to protect data from unauthorized users. Identifies, reports, and resolves security violations. May require a bachelor's degree in area of specialty and at least 1 year or equivalent experience in the field or in a related area. Has nowledge of commonly-used concepts, practices, and procedures within a particular field. Relies on instructions and pre-established guidelines to perform the functions of the job.
EndPoint Security:
Endpoint Security
Scope: Management of Endpoint Security systems and configurations
Description: Assist with the management and support of state enterprise endpoint security services. Including woring with end users to find resolution to endpoint related issues.
Monitor and implement all necessary updates to all endpoint security software
Develops methodology and documents configurations and configuration changes to the anti-virus and endpoint security systems.
Provides additional Endpoint security as needed
Required Sills
Required Experience
Job Location
Denver, US-CO</t>
  </si>
  <si>
    <t>Maintains systems to protect data from unauthorized users. Identifies, reports, and resolves security violations. May require a bachelor's degree in area of specialty and at least 1 year or equivalent experience in the field or in a related area. Has nowledge of commonly-used concepts, practices, and procedures within a particular field. Relies on instructions and pre-established guidelines to perform the functions of the job.
SCOPE
The Vendor shall be responsible for providing qualified candidates to:
CISCO and Palo Alto Firewall administration
Function as security administrator for managing agency and data center firewalls, enterprise Web filtering, endpoint security systems, VPN/remote access, access control, and other security devices.
Responsible for the configuration, deployment and maintenance of the enterprise security infrastructure.
Provides frontline support for implementation and management of a variety of security systems.
Project implementation tass associated with a 2FA solution and Security Operations maintenance
Ensures change management is strictly followed for all production systems, utilizing the CA system for all production related system changes
Provides additional networ security services as needed
Effectively communicate with project team members with clear, concise, and easy to understand language
Wor collaboratively to ensure project deliverables are met and meet customer needs
Required Sills
Required Experience
Job Location
Denver , Colorado, US-CO</t>
  </si>
  <si>
    <t>Location Centennial, CO Description Our client is currently seeing a Business Systems Analyst-Data. Seeing Local Candidates Only. For immediate consideration email copy of current resume to Amanda at ajauriguejudge.com This job will have the following responsibilities Act as requirements project lead for medium to large projects, directing and coordinating requirements project staff and activities. Oversee production support of core projects, including gathering and documenting requirements, translating functional requirements to technical requirements, and identifying options. Partner with business users and act as a liaison between business and technical teams. Coordinates development, testing, and implementation of solutions with vendors. Demonstrated experience as a Business Analyst with trac record of delivering business process requirements and use cases is required. Solid experience and understanding of Agile Scrum and Rational Unified Process Methodology in developing use cases, use case model, supplementary requirements, and business rules is essential. Solid understanding of relevant business issues. Strong interpersonal, analytical, problem-solving, influencing, prioritization, decision- maing and conflict resolution sills. Qualifications Requirements Excellent written and verbal communication sills. Strong nowledge of MS Project, Excel, MS Word and iGraphx or Visio Drawing tools along with general familiarity with Outloo and other MS Office applications is also required. Top Three Technical Must Have Sills - ETL tool(s) lie (Talend Informatica), Data warehousing concepts (with complex SQL heavy experience), Big Data (Hadoop) technologies. Top Three Nice To Have Sills - Data modelling experience (ERWIN), Data Architecture , Data profiling. Contact ajauriguejudge.com mailtoajauriguejudge.com?subjectBusiness20Systems20Analyst-Data This job and many more are available through The Judge Group. Find us on the web at www.judge.com httpwww.judge.com</t>
  </si>
  <si>
    <t>Contract Duration: 9 Months
Location: Denver, Colorado 80203
ob Description
Cyber Networ Security Engineer (firewalls, VPN's)
Maintains systems to protect data from unauthorized users. Identifies, reports, and resolves security violations. May require a bachelor's degree in area of specialty and at least 2 years or equivalent experience in the field or in a related area. Familiar with standard concepts, practices, and procedures within a particular field. Relies on experience and judgment to plan and accomplish goals. Performs a variety of tass. A certain degree of creativity and latitude is required.
The Vendor shall be responsible for providing qualified candidates to:
CISCO and Palo Alto Firewall administration
Function as security administrator for managing agency and data center firewalls, enterprise Web filtering, endpoint security systems, VPN/remote access, access control, and other security devices.
Responsible for the configuration, deployment and maintenance of the enterprise security infrastructure.
Provides frontline support for implementation and management of a variety of security systems.
Project implementation tass associated with a 2FA solution and Security Operations maintenance
Ensures change management is strictly followed for all production systems, utilizing the CA system for all production related system changes
Provides additional networ security services as needed
Effectively communicate with project team members with clear, concise, and easy to understand language
Wor collaboratively to ensure project deliverable s are met and meet customer needs
Required Sills
Required Experience
Job Location
Denver, Colorado, US-CO</t>
  </si>
  <si>
    <t>Salary:
Published Job Title:
Data Analyst Supporting the DEA
Requisition::
20-242
Worsite::
DEA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 In this role, you will be supporting the overall mission of the Drug Enforcement Administration (DEA).
Responsibilities
Receives, gathers, analyzes, and organizes information from multiple sources.
Ensures completeness of received information and reconciles inconsistencies.
Accurately enters required data into one or more databases, documents, or spreadsheets.
Establishes and maintains physical files.
eeps trac of case file status in order to ensure compliance with established deadlines.
Coordinates requests for additional information as needed.
Selects relevant information from a variety of sources in order to prepare documents, reports, summaries, and replies to inquiries, ensuring accuracy and proper format of the information provided.
Performs word processing relevant to case.
Provides accurate and timely status updates.
Performs other duties as assigned.
Requirements::
Requirements
High School diploma or GED, Undergraduate degree preferred
Ability to grasp and understand the organization and functions of the customer
Meticulous data entry sills
Excellent communication sills; oral and written
Competence to review, interpret, and evaluate complex legal and non-legal documents
Attention to detail and the ability to read and follow directions is extremely important
Strong organizational and prioritization sills
Experience with the Microsoft Office suite of applications (Excel, PowerPoint, Word) and other common software applications, to include databases, intermediate sills preferred
Proven commitment and competence to provide excellent customer service; positive and flexible
Ability to wor in a team environment and maintain a professional disposition
This position requires U.S. Citizenship and a 7 (or 10) year minimum bacground investigation
Agency Overview
The Drug Enforcement Administration (DEA) is responsible for conducting national and international investigations targeting global drug trafficing networs and drug-related terrorism involved in the illegal growing, manufacturing, or distribution of controlled substances appearing in or destined for illicit traffic in the United States. A component of DEA's strategic mission is the use of the Asset Forfeiture Program, implementing major investigative strategies against drug networs and cartels, resulting in significant seizure and forfeiture activities.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</si>
  <si>
    <t>Spiceorb is looing for Technical Business Analyst (SQL, Data analytics, Informatica) to wor for an on site Contract Position St Suite 500, Denver, CO Email your resume to Joyspiceorb.com Complete name- Visa Status - Current Location - Phone - Email Address- Hourly rates on - Title Technical Business Analyst (SQL, Data analytics, Informatica) Location Denver, CO Duration 12 Months Contract Notes Offshore coordination is required, need to attend late eveningearly morning calls Experience with SQL, ETL (Preferred Informatica), Data Analytics Remote till COVID-19 Job Description Should have 10+ years of relevant IT experience Excellent nowledge SQL programming ETL side (Informatica) Very good nowledge in Data analytics area. Ability to understand data models and data items. Understanding of ETL (Informatica) processes, data flows and experience in defining transformationsmappings required Evaluating business processes, anticipating requirements, uncovering areas for improvement, and developing and implementing solutions. Should be able to juggle between multiple business stae holders for various business requirements Manage multiple business staeholders and communicate with them effectively and promptly Flexible enough to wor with offshore time to set up meeting with various offshore technical teams Excellent written and verbal communication sill is must Performing requirements analysis. Effectively communicating your insights and plans to cross-functional team members and management. Gathering critical information from meetings with various staeholders and producing useful reports. Woring closely with internal customers IT Team, and managerial staff. Serving as a liaison between staeholders onshore and offshore Ensuring solutions meet business needs and requirements. Performing user acceptance testing. Wor with Project Delivery manager and manage the projects, developing project plans, and monitoring performance. Prioritizing initiatives based on business needs and requirements. Identify the dependencies between the projects business area and prioritize the wor accordingly Leading ongoing reviews of business processes and developing optimization strategies. Staying up-to-date on the latest process and IT advancements to automate and modernize systems. Conducting meetings and presentations to share ideas and findings. Should have excellent documentation and presentation sill set. Monitoring deliverables and ensuring timely completion of projects. Overall understanding in data and analytics, salesforce, PeopleSoft, SharePoint will be an added advantage Understanding in Real Estate and Retail domain is a plus. Joy N Joyspiceorb.com Spiceorb Inc www.spiceorb.com</t>
  </si>
  <si>
    <t>Mareting/Communications - Data Analyst-Mareting</t>
  </si>
  <si>
    <t>Job Description
Job Title: Mareting/Communications - Data Analyst-Mareting//8278
Request ID: 8278-1
Duration : 6 months +
Oracle Location: Broomfield, Co Zip: 80021
Job Description:
**Candidate must be able to wor onsite - can reside in the following cities in order to be local to Oracle office: Broomfield, CO - NYC - San Francisco - Saint Louis, MO - Bozeman, Montana***
**Contract could last anywhere from 3-6 months - potential to turn FTE***
Contractor will be the bac end controller of Oracle Service Cloud (a lead generation system) . They will be responsible for maintaining the system on a daily basis by troubleshooting or escalating issues to Oracle Central Services/IT as needed. The contractor will loo to optimize the system to mae it more efficient for the team.
**Must Haves: 1. CRM systems experience (setting up/maintaining) 2. Proficiency in Excel (sequel, pivot tables, reporting) 3. Data-Driven/Analytical***
Oracle Data Cloud (ODC) is a division of Oracle that delivers digital audiences, context, and measurement products to a wide variety of advertising customers. Leading brands utilize our industry-leading purchase-based behavior data to get optimum results for cross-device mareting programs.
The ODC receives inbound inquiries based on our products and mareting available in the maretplace. As a Mareting Leads Operations Contractor woring within the Mareting team, you will focus on managing the system and processes that receives inquiries. You will be the center of system optimizations, inquiry process improvements, and thining about how to provide the biggest impact to the ODC, based on these leads and importance to Oracle. Oracle Service Cloud is our inquiry response program and the focus of this role.
ey responsibilities include:
‚Ä¢ Understanding Oracle Service Cloud problems and providing process improvements over time
‚Ä¢ Maing changes in Service Cloud as updates are needed
‚Ä¢ Wor internally to loo for system integrations that provide optimization
‚Ä¢ Provide system automation in Service Cloud
‚Ä¢ Wor with engineers and internal teams when coding or resources are needed
‚Ä¢ Maintaining the Oracle Service Cloud system
‚Ä¢ Pull reporting /automate reporting in the system as needed
‚Ä¢ Woring with sales teams to understand processes and loo for improvements as needed
‚Ä¢ Providing service when/if the system is ever down
Sills and Qualifications:
‚Ä¢ Ability to understand complex systems and worflows
‚Ä¢ Ability to research complicated problems and engineer solutions through online research as needed
‚Ä¢ Ability to write SQL queries
‚Ä¢ Understanding of how CRM systems wor and function
‚Ä¢ Solid verbal, interpersonal and written communication sills with the ability to mae client presentations
‚Ä¢ Excellent organizational, time-management and multi-tasing sills
‚Ä¢ Looing to continuously grow and learn and does not loo for the path of least resistance
‚Ä¢ Ability to thin and act in an innovative and creative way
‚Ä¢ Travel as needed
‚Ä¢ BA/BS in business, engineering, or relevant discipline required
Preferred Qualifications
‚Ä¢ Deep nowledge of Oracle Service Cloud (aa. RightNow) and how it wors/functions
‚Ä¢ 2-5 years of experience woring with advertising agencies, media agencies, or digital media provider
‚Ä¢ Preferred nowledge of audience targeting and digital display, mobile, social and video technology
solid verbal, interpersonal
Release Comments:
**Candidate must be able to wor onsite - can reside in the following cities in order to be local to Oracle office: Broomfield, CO - NYC - San Francisco - Saint Louis, MO - Bozeman, Montana***
**Contract could last anywhere from 3-6 months - potential to turn FTE***
Contractor will be the bac end controller of Oracle Service Cloud (a lead generation system) . They will be responsible for maintaining the system on a daily basis by troubleshooting or escalating issues to Oracle Central Services/IT as needed. The contractor will loo to optimize the system to mae it more efficient for the team.
**Must Haves: 1. CRM systems experience (setting up/maintaining) 2. Proficiency in Excel (sequel, pivot tables, reporting) 3. Data-Driven/Analytical***
Thans,
Amit Sehdev
APN Software Services Inc.
Direct: 510-402-1061 | Fax: 510-623-5055 | Amit@apninc.com</t>
  </si>
  <si>
    <t>Maintains systems to protect data from unauthorized users. Identifies, reports, and resolves security violations. May require a bachelor's degree in area of specialty and at least 1 year or equivalent experience in the field or in a related area. Has nowledge of commonly-used concepts, practices, and procedures within a particular field. Relies on instructions and pre-established guidelines to perform the functions of the job.
Required Sills
Required Experience
Job Location
Denver, US-CO</t>
  </si>
  <si>
    <t>Position:
Senior Data Analyst (Corporate Audit)
Job Description:
What Youll Be Doing:
Determine optimal utilization of applications and tools to develop and analyze audit testing / business riss.
Organize, create and analyze large-scale data sets.
Perform data analyses and question existing assumptions and processes.
Partner with cross-functional leaders to generate ideas/hypotheses/opportunities to drive business value through applied analytics and data visualization.
Interpret business needs and staeholder requests into clearly defined requirements, functional specifications, user stories, and value statements.
Prepare and present findings and formal proposals to leadership and other ey decision maers.
Ensure project and support efforts meet service level expectations of business staeholders and drive quality through best practice, standards, and process observation.
Experience with analytics technology and various databases is required and may include Tableau, PowerBI, Alteryx, RPA technologies, SQL Server, and/or Oracle.
Participate in internal audits of selected areas within the organization, to include: determine data analysis needs during audit planning, completing tas assignments within allotted timelines, provide audit analysis conclusions for areas of responsibility and participating in staeholder meetings with local management.
Collaborate with Audit team members to plan the engagement and develop audit programs, timelines, budgets, ris assessments and other planning documents from a data analysis perspective.
Document wor performed in wor papers and report observations/findings.
Communicate your recommendations to both audit team and business / IT leaders.
Conducts hypothesis testing, extracts business insights and delivers outcome.
Mentors junior team members and acts as project team lead.
Identify and leverage best practice opportunities.
Integrate and wor with various Audit teams to support overall Corporate Audit objectives and initiatives.
Solve complex problems; taes a new perspective using existing solutions.
Wors independently; receives minimal guidance.
Acts as a resource for colleagues with less experience.
Contributes to process improvements.
What Were Looing For:
5+ years of Data Analytics with a 4 year Bachelors degree in Information Systems, IT, Business or related field of study
nowledge of and direct experience with standardized reporting pacages (e.g. PowerBI, Tableau, Alteryx, etc.), and databases (Oracle, SQL Server, etc.)
SQL proficiency with experience in constructing/deconstructing complex reports and queries
Strong communication sills (written and verbal) with the ability to articulate complex concepts to diverse audiences
An analytical mindset with problem solving ability and experience with data modeling
Even Better if You Have:
Internal/external audit experience
Understanding of data mining and process mining
Direct experience with implementing Robotic Process Automation (RPA)
Bacground in statistics
What We Offer at Arrow:
At Arrow, we are driving innovation and choice by offering employees a variety of benefits designed to eep you and your family physically and financially healthy.
Not only do we offer a competitive salary and wor-life balance, we offer benefits to match your needs:
Medical, Dental, Vision Insurance
401, With Matching Contributions
Paid Time Off
Health Savings Account (HSA)/Health Reimbursement Account (HRA) Options
Growth Opportunities
Short-Term/Long-Term Disability Insurance
Discounted RTD Passes, with convenient office location off RTD Light Rail (Dry Cree Exit)
On-site Caf√© with Catering Option for Busy Lifestyles
24/7/365 On-site Gym and Locers, Free for Use to All Employees!
Free covered paring, included bicycle and motorcycle paring
And more!
Not ready to apply just yet? Join our Talent Community!
Arrow is an equal opportunity employer. All applicants will be considered for employment without attention to race, color, religion, gender, sexual orientation, gender identity, national origin, veteran or disability status. (Arrow EEO/AAP policy)
Location:
US-CO-Denver, Colorado (E Dry Cree Rd)
Time Type:
Full time
Job Category:
Accounting/Finance</t>
  </si>
  <si>
    <t>Title: Technical Business Analyst (SQL, Data analytics, ETL)
Location: Denver, CO
Duration: 12 Months Contract
Notes: Offshore coordination is required, need to attend late evening/early morning calls;
Experience with SQL, ETL (Preferred Informatica), Data Analytics
Job Description:
Should have 10+ years of relevant IT experience
Excellent nowledge SQL programming &amp; ETL side (Informatica)
Very good nowledge in Data analytics area.
Ability to understand data models and data items.
Understanding of ETL (Informatica) processes, data flows and experience in defining transformations/mappings required
Evaluating business processes, anticipating requirements, uncovering areas for improvement, and developing and implementing solutions.
Should be able to juggle between multiple business stae holders for various business requirements
Manage multiple business stae holders and communicate with them effectively and promptly
Flexible enough to wor with offshore time to set up meeting with various offshore technical teams
Excellent written and verbal communication sill is must
Performing requirements analysis.
Effectively communicating your insights and plans to cross-functional team members and management.
Gathering critical information from meetings with various staeholders and producing useful reports.
Woring closely with internal customers IT Team, and managerial staff.
Serving as a liaison between staeholders onshore and offshore
Ensuring solutions meet business needs and requirements.
Performing user acceptance testing.
Wor with Project /Delivery manager and manage the projects, developing project plans, and monitoring performance.
Prioritizing initiatives based on business needs and requirements.
Identify the dependencies between the projects /business area and prioritize the wor accordingly
Leading ongoing reviews of business processes and developing optimization strategies.
Staying up-to-date on the latest process and IT advancements to automate and modernize systems.
Conducting meetings and presentations to share ideas and findings.
Should have excellent documentation and presentation sill set.
Monitoring deliverables and ensuring timely completion of projects.
Overall understanding in data and analytics, salesforce, PeopleSoft, SharePoint will be an added advantage
Understanding in Real Estate and Retail domain is a plus.</t>
  </si>
  <si>
    <t>Summary
Responsible for woring cross-functionally to collect data and develop
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nowledge in one or more business domains related to the customer experience. Usually determines own wor priorities and has a passion for transforming the customer experience into our best product. Acts as resource for colleagues with less experience.
Employees at all levels are expected to:
- Understand our Operating Principles; mae them the guidelines for how you do your job
- Own the customer experience - thin and act in ways that put our customers first, give them seamless digital options at every touchpoint, and mae them promoters of our products and services
- now your stuff - be enthusiastic learners, users and advocates of our game-changing technology, products and services, especially our digital tools and experiences
- Win as a team - mae big things happen by woring together and being open to new ideas
- Be an active part of the Net Promoter System - a way of woring that brings more employee and customer feedbac into the company - by joining huddles, maing call bacs and helping us elevate opportunities to do better for our customers
- Drive results and growth
- Respect and promote inclusion and diversity
- Do what's right for each other, our customers, investors and our communities
Primary Responsibilities:
- Identify systemic drivers of end to end customer experience utilizing analytic techniques
- Assess impact of drivers and prioritize initiatives
- Trac success of initiatives
- Effectively communicate drivers and priorities to business to drive change
Core Responsibilities:
- Collaborates with both the analytic organization and its technology partners to define and publish complex data products.
- Provides training to and acts as technical resource for team members.
- Acts as a subject matter expert in one or more data subject areas such as sales, call center, networ operation, and financial data.
- Serves as a team leader within a wor group or on cross-functional teams; accepts team lead stretch assignments. Presents results, recommendations, and business insights to broader senior leadership team.
- Produces a variety of reports, graphs, summaries and presentations that convey analytic results and align with business needs.
- Performs basic research on root cause of data anomalies that are uncovered through normal course of analysis.
- Writes complex SQL to query large data platforms such as Teradata, SQL server, Oracle and Hadoop to obtain data necessary for analysis. Combines data as needed from disparate data sources to complete analysis.
- Participates in defining business intelligence requirements for projects and data requests.
- Participates in multiple enterprise wide projects by providing data analysis to project leaders.
- Follows best practices and established policies in business intelligence data analysis, maintenance, and data quality.
- Creates technical documentation (internal).
- Consistent exercise of independent judgment and discretion in matters of significance.
- Regular, consistent and punctual attendance. Must be able to wor nights and weeends, variable schedule(s) as necessary.
- Other duties and responsibilities as assigned.
Education Level:
- Bachelor‚Äôs Degree
Field of Study:
- Business, Business Intelligence, Information Systems, or related field
Years of Experience:
- Generally, requires 5-8 years related experience.
Additional Requirements:
- Confident with machine learning concepts and how to apply them for analytics; intermediate to advanced Python and/or R sills
- Data wrangling sills to extract and cleanse data for analyses
- Strong sills in data interpretation for insight
- Strong sills in SQL and preferred experience with Hadoop/Hive
- Strong data visualization and storytelling sills
- Confident with foundational statistical concepts and their application in business</t>
  </si>
  <si>
    <t>Contingent Networ Services
3.1</t>
  </si>
  <si>
    <t>You.
You bring your body, mind, heart and spirit to your wor as a Senior Quality Data Analyst.
Youre equally comfortable with performing data analysis/reporting/validation as well as researching data integrity issues.
Youre great at what you do, but you want to be part of something even greater. Because you believe that while individuals can be strong, the right team is invincible.
Us.
System Services is our Corporate Headquarters in Broomfield, Colorado and is located within the Oracle campus. SCL Health is a faith-based, nonprofit healthcare organization dedicated to improving the well-being of the people we serve.
Benefits are one of the ways we encourage health for you and your family. Our generous pacage includes medical, dental and vision coverage. But health is more than a well-woring body: it encompasses body, mind and social well-being. To that end, weve launched a Healthy Living program to address your holistic health. Healthy Living includes financial incentives, digital tools, tobacco cessation, classes, counseling and paid time off. We also offer financial wellness tools and retirement planning.
We.
Together well align mission and careers, values and worplace. Well encourage joy and tae pride in our integrity.
Well laugh at each others joes (even the bad ones). Well hello and high five. Well celebrate milestones and acnowledge the value of spirituality in healing.
Were proud of what we now, which includes how much there is to learn.
Your day.
As a Sr. Quality Data Analyst you need to now how to:
Create reports and scorecards/dashboards to trac the progress of quality, safety and ris efforts as it relates to internal and external programs including, but not limited to, Operational Performance Goals (OPG), Integrated Quality Scorecard (IQS), CMS, The Joint Commission, Leapfrog, etc.
Able to conceptualize and create effective data extracts from multiple sources to complete complex analysis.
Validate data sources, appropriate mapping and identify variances.
Ability to identify and clearly articulate data points for inclusion in data tables for identified measures.
Responsible for managing scope and completion of wor, meeting deadlines, and providing deliverables to the customers or end users.
Manage complex projects, schedules and facilitates meetings as necessary to complete assignments.
Develop and manage the process for identifying and communicating (e.g. via a report) open gaps.
Provide analytic support for internal/external reporting as requested.
Participate in Data Governance and Validation Activities as requested to assure data integrity.
Your experience.
We hire people, not resumes. But we also expect excellence, which is why we require:
Bachelor's degree required, or equivalent Informatics experience, required
Minimum of five (5) years of experience in data analytics, required
Minimum of three (3) years of experience in a healthcare setting, required
Highly prefer Epic experience / Clarity certification
Must have prior experience with Tableau
Bacground and experience in statistics and data management and automation
Your next move.
Now that you now more about being a Sr. Quality Data Analyst on our team we hope youll join us. At SCL Health youll reaffirm every day how much you love this wor, and why you were called to it in the first place.
Located in Broomfield, CO.
Apply Today!</t>
  </si>
  <si>
    <t>Min Salary</t>
  </si>
  <si>
    <t xml:space="preserve">Max Salary </t>
  </si>
  <si>
    <t>Avg Salary</t>
  </si>
  <si>
    <t>Company Clean</t>
  </si>
  <si>
    <t>We‚Äôre looing for a Senior Data Analyst who has a love of mentorship, data visualization, and generating actionable insights from raw data. In this role, you‚Äôll have the opportunity to be an organizational influencer, who will generate insights with a good degree of autonomy, and partner with data science to grow deeper analytical sills. You will be joining the Insights &amp; Analytics team, a team tased with developing insights and reporting to support our customers and advisors‚Äô needs. This team sits within the Customer Operations team, but is also connected to the Product organization.
In this role, you will wor mainly with Customer Operations staeholders to set PIs and evaluate the effectiveness of current strategies and worflows. You will be involved in many aspects of data operations, from data auditing to building dashboards and analytical insights. For example, you will review the code of more junior analysts and organize coding worshops. You will build metrics to evaluate the performance of our advisors, eliminating confounding variables and creating weighted measures that account for individual success. You will define metrics and create dashboards to trac the success of the current strategic direction. You will analyze the text-based interactions with our advisors to improve care quality. You will also analyze interactions with our chatbot to improve the responses of the bot to match customer expectations. You will collaborate with the Data Engineering team in pursuit of better data modeling and you can collaborate with the Data Science team on more modeling-heavy pursuits, lie topic modeling or search recommendations. You will be a mentor to all other members of the analytics team, which demands that you excel in a culture of teaching and learning.
You will report to the Manager of the Insights &amp; Analytics team, Customer Operations in Squarespace‚Äôs New York offices.
RESPONSIBILITIES
Design and develop PIs, reports, and dashboards using BI/data visualization tools that clearly trac the effectiveness of current strategies
Execute and communicate impactful analyses, using SQL and R/Python to improve the customer experience and drive Customer Operations and Product roadmap
Raise the sill level of the analytics team through reviewing code, organizing training sessions, acting as a mentor, and introducing new analytical methods and tools
Help design and evaluate experiments and pilots, setting clear hypotheses and success metrics, as well as using the right statistical methods for analyses
Effectively partner with Customer Operations and Product staeholders, as well as our Data Engineering team
QUALIFICATIONS
4 or more years of experience as a data analyst, data scientist, or in a relevant field in which you have wored with large datasets to transform data to meaningful insights
Mastery of SQL, and experience with R/Python
Experience with dashboarding/BI tools lie Chartio, Looer, Tableau
Experience with data cleaning, analysis, and presentation to non-technical staeholders
Bachelor‚Äôs degree in a quantitative or logic-driven discipline
Intellectual curiosity and a deep love of mentorship and generating actionable insights
Preferred: Advanced degree (Master‚Äôs or PhD) in quantitative field
Preferred: Experience with topic modeling, text analytics/natural language processing
We are hiring at various experience levels and we‚Äôre particularly interested in having a diverse team with a broad set of sills and viewpoints. If this seems lie an opportunity you‚Äôd lie to explore, but you‚Äôre not sure if you qualify, we encourage you to apply anyway!
About Squarespace
Squarespace maes beautiful products to help people with creative ideas succeed. By blending elegant design and sophisticated engineering, we empower millions of people ‚Äî from individuals and local artists to entrepreneurs shaping the world‚Äôs most iconic businesses ‚Äî to share their stories with the world. Squarespace‚Äôs team of more than 900 is headquartered in downtown New York City, with offices in Dublin and Portland. For more information, visit www.squarespace.com/about.
Today, more than a million people around the globe use Squarespace to share different perspectives and experiences with the world. Not only do we embrace and celebrate the diversity of our customer base, but we also strive for the same in our employees. At Squarespace, we are committed to equal employment opportunity regardless of race, color, ancestry, religion, sex, national origin, sexual orientation, age, citizenship, marital status, disability, gender, gender identity or expression, or veteran status. We are proud to be an equal opportunity worplace.</t>
  </si>
  <si>
    <t>ABOUT FANDUEL GROUP
FanDuel Group is a world-class team of brands and products all built with one goal in mind ‚Äî to give fans new and innovative ways to interact with their favorite games, sports, teams, and leagues. That's no easy tas, which is why we're so dedicated to building a winning team. And mae no mistae, we are here to win, but we believe in winning right. That means we'll never compromise when it comes to looing out for our teammates. From our many opportunities for professional development to our generous insurance and paid leave policies, we're committed to maing sure our employees get as much out of FanDuel as we as them to give.
FanDuel Group is based in New York, with offices in California, New Jersey, Florida, Oregon and Scotland. Our brands include:
FanDuel ‚Äî A game-changing real-money fantasy sports app
FanDuel Sportsboo ‚Äî America's #1 sports betting app
TVG ‚Äî The best-in-class horse racing TV/media networ and betting platform
FanDuel Racing ‚Äî A horse racing app built for the average sports fan
FanDuel Casino &amp; Betfair Casino ‚Äî Fan-favorite online casino apps
FOXBet ‚Äî A world-class betting platform
PoerStars ‚Äî The premier online poer product
THE POSITION
Our roster has an opening with your name on it
We are looing for a Reporting Data Analyst to join our growing Analytics team woring with all aspects of regulatory and compliance reporting. You will wor with Engineering, Compliance and regulatory staeholders to ensure that reports produce accurate, timely results.
THE GAME PLAN
Everyone on our team has a part to play
Wor with internal and external staeholders to specify requirements for regulatory and compliance reports
Use your experience with SQL to design and develop reports in a number of databases
Collaborate with Engineering to develop databases in support of current and future reporting needs
Tae ownership of the schedule of reports, investigating and remediating any issues related to accuracy or availability
Identifying and acting on opportunities to further improve regulatory and compliance reporting
Supporting internal staeholders in Compliance, Legal and other departments with data analysis
THE STATS
What we're looing for in our next teammate
Highly numerate Bachelor's degree
1-2 years' experience woring with data, reporting and analysis
Strong technical and analytic sills ‚Äì SQL and Python are essential, Excel is nice to have
Experience using automation and visualization tools to deliver information to a range of staeholders
Experience of analyzing and manipulating large data sets across multiple data sources
Desire to learn new technical sills and practice continuous personal development
THE CONTRACT
We treat our team right
Competitive compensation is just the beginning. As part of our team, you can expect:
An exciting and fun environment committed to driving real growth
Opportunities to build really cool products that fans love
Mentorship and professional development resources to help you refine your game
Flexible vacation allowance to let you refuel
Hall of Fame benefit programs and platforms
FanDuel Group is an equal opportunities employer. Diversity and inclusion in FanDuel means that we respect and value everyone as individuals. We don't tolerate bias, judgement or harassment. Our focus is on developing employees so that they reach their full potential.</t>
  </si>
  <si>
    <t>Data Science Analyst
Job Details
Level
Experienced
Job Location
New York (Home Office) - New York, NY
Position Type
Full Time
Education Level
4 Year Degree
Salary Range
Undisclosed
Travel Percentage
None
Job Shift
Undisclosed
Job Category
Information Technology
Description
Greater New York Mutual Insurance Company ("GNY") is an A+ rated, financially stable and growing property casualty insurance company with locations throughout the Northeast. We are currently looing for a dynamic and highly motivated Data Science Analyst for our New York office.
The purpose of this job is to assist in developing and maintaining advanced analytics tools by utilizing machine learning and predictive analytics techniques. It results in pricing enhancement, early fraud detection, loss control efficiency, customer experience improvement, better broer selection, and better claims reserving.
Responsibilities
Score GL and Property renewal policies using underwriting score models - monthly
Analyze loss control data and narrow down inspection questionnaires from hundreds to top 20-30s - daily
Add sold rate and rate adequacy to New Business Score Engine - daily
Develop a machine learning-based model for setting individual claims reserving - daily
Support requests from other departments (e.g., actuarial, underwriting) - weely
Qualifications
Have obtained a Bachelor's or Master degree from an accredited institution preferably in Data Science, Statistics, Applied Mathematics or Computer Science
2 - 4 years of experience in machine learning, predictive analytics, and data mining
3+ years experience with programming (e.g., R, Python, SQL)</t>
  </si>
  <si>
    <t>The Data Analyst is an integral member of the global commercial data and analytics team driving commercial insights and opportunities for the world's largest English language newspaper website, DailyMail.com. This is a unique opportunity to wor in a fast-paced entrepreneurial environment, with wide exposure to ad-tech and big data platforms.
The Data Analyst will be responsible for maintaining and optimizing the global commercial data systems, identifying methods to maximize commercial performance and providing business insights to internal staeholders. This individual will have a genuine passion for digital media and data technology.
DailyMail.com is a division of U-based DMGT, an international portfolio of digital, information, media and events businesses, which employs over 12,000 people and is listed on the London Stoc Exchange (LSE:DMGT.L).
Specific Responsibilities
Participate in cross-functional projects using advanced data modeling and analysis techniques to discover insights that will guide strategic decisions and uncover optimization opportunities.
Develop and maintain big data infrastructure, reporting systems and data models that support ey business decisions.
Develop and maintain data visualization dashboards to allow data access to necessary staeholders.
Evaluate the configuration and performance of commercial practices against ey indicators.
Continuously monitor yield across platforms and offer innovative recommendations to internal teams to boost performance and generate new revenue.
Wor cross-functionally with teams including Operations, Sales, Mareting, Finance and Analytics to provide excellent customer service in support of DailyMail.com clients and revenue goals.
Desired Experience and Sills
Required:
B.A. or B.S. in a quantitative or technical field (e.g., math, engineering, statistics, computer science).
High proficiency in Excel, SQL, Python
Possess quantitative sills with a creative problem-solving mindset.
Ability to wor collaboratively in a team environment.
Strong project management sills and ability to meet deadlines
Preferred:
Digital media and ad-tech experience is a plus
Familiarity with R, Scala, Spar, Airflow
Google Cloud (Storage, BigQuery, Compute Engine, ubernetes Engine)
About MailOnline
MailOnline is one of the world's leading newspaper websites with more than 12 million daily unique visitors spending an average of 145 million minutes consuming its content each day across the globe, of which 77% is from direct traffic. MailOnline offers a unique amalgam of fresh, sensational, breaing and reliable news with over 1,600 stories, 800 videos and more than 12,800 photos posted daily. With newsrooms in New York, Los Angeles, London, and Sydney, Dailymail.com uses its massive homepage to deliver the exclusive content people need and want to now.
DailyMailTV brings the best of DailyMail.com, the world's most read English-language newspaper website, to life on television, with an edgy, fast-paced daily show featuring the hottest headlines, trending topics and celebrity breaing news from around the world.
Daily Mail North America is a division of U-based DMGT, an international portfolio of digital, information, media and events businesses, which employs over 12,000 people and is listed on the London Stoc Exchange (LSE:DMGT.L).</t>
  </si>
  <si>
    <t>About Us
Risified is the AI platform powering the eCommerce revolution. We use cutting-edge technology, machine-learning algorithms, and behavioral analytics to identify legitimate customers and eep them moving toward checout. Merchants use Risified to increase revenue, prevent fraud, and eliminate customer friction. Risified has reviewed hundreds of millions of transactions and approved billions of dollars of revenue for merchants across virtually all industries, including a number of Fortune 500 companies.
About the Role
We are looing for a Data Analyst to wor directly with our customers on our Merchant Health Team. You will be part of a growing operations team which is responsible for Risified's customers' performance, quic problem-solving, and online fraud prevention in real time. You will tae a major part in research and investigation of new online-fraud trends, in a super-dynamic environment, and therefore stand at the forefront of Risified's wor. You'll be leveraging your analytical and data analysis sills and nowledge of our product to provide meaningful insights to our enterprise merchants, including direct interaction with customers.
What You'll Be Doing
Research and explore data, using high level analytical tools (R and SQL) in a high level technical environment
Share deep analysis conclusions and sophisticated technical methods in a clear manner to both technical and non-technical audiences
Wor with account managers, meet directly with clients and deliver analytic insights for business questions
Define and execute end-to-end technical solutions for fraud-prevention problems
Cooperate with various teams within Risified to enhance processes and meet customers' needs
Master the online fraud prevention domain through hands-on analysis of live data
Qualifications
Candidates must be eligible to wor in the U.S. without any Visa sponsorship (including OPTs)
2+ years of relevant strong analytical experience with complex data
1-2+ years of hands-on wor experience with SQL
1-2+ years of hands-on wor experience with R / Python
Experienced problem solver and critical thiner
Great written and verbal communication sills
Ability to wor simultaneously on different tass and lead multiple projects
*The position requires occasional evening and weeend shifts (schedule is flexible) as we support a global client base
Life at Risified
We are a fast-growing and dynamic startup with 450+ team members between our offices in Tel Aviv and New York City. We value collaboration and innovative thining. We're looing for bright, driven, and passionate people to grow with us.
Some NYC Benefits &amp; Pers:
Fully-covered medical, dental, and vision insurance from your first day
Stoc options for all employees, 401() + matching, commuter benefits
Catered lunch, team events, healthy snacs, yoga, pilates, soccer league, and more
In The News
Fortune Magazine: 25 Best Worplaces in New York
Announcing Risified's 165M Funding Round
Inc Magazine: Best Worplaces
Built In NYC: 100 Best Worplaces
Great Place to Wor: Risified
Crain's: Best Places to Wor in New York City
TechCrunch: Risified Prevents Fraud on Your Favorite eCommerce Site
Risified is deeply committed to the principle of equal opportunity for all individuals. We do not discriminate based on race, color, religion, sex, sexual orientation, national origin, age, disability, veteran status, or any other status protected by law.</t>
  </si>
  <si>
    <t>About nown
nown is a modern mareting company engineered for the unprecedented challenges and opportunities facing mareters today. nown pairs PhD data scientists with award-winning creatives, expert research teams and strategists. nown is anchored by two decades of groundbreaing maret research and data science capabilities, which uniquely empower our mareting strategy and acclaimed creative groups, who produce some of the most innovative, cutting-edge creative wor in culture. The result? Mareting that is predisposed to succeed and be persistently optimized, directly impacting clients' bottom lines. Our clients span the leading brands in finance, technology, media, CPG, real estate and many other categories. nown has over 200 employees in 6 US cities including Seattle, San Francisco, Los Angeles, Austin, Boston and New York. Our teams have won multiple Emmys, Clios, Effies, Cannes Lions Awards and ProMax Agency of the Year three times.
nown's Media Science team uses advanced analytics, machine learning, statistics, and algorithms to plan and optimize advertising dollars. We partner with our clients to translate their business goals into meaningful metrics, and buy media across all channels to drive those target outcomes. We are looing for a Senior Data Analyst to join the team and wor alongside other data analysts, data scientists, and software engineers.
The ideal candidate will have:
A BS/BA degree from a well-regarded college or university. STEM degrees are preferred.
2-5 years experience in analytics, advertising, ad tech, or media. Experience utilizing Python (or similar language) and SQL regularly
Proficiency in Microsoft Office (Excel, Word, PowerPoint)
A desire to wor on advertising challenges that require flexibility in approach -- everything from on-the-fly analytics to statistics, big data, machine learning, and mathematical algorithms (but not alone!)
A willingness to learn foundational nowledge and sills rapidly
Superb communication and presentation sills
Ability to thin strategically, analytically, and proactively about diverse business problems
Passion for managing the quality &amp; accuracy of analytics, including checing your and others' wor
Experience multi-tasing in a fast-paced environment is a plus
Experience woring directly with clients is a plus
Experience with media buying is a plus
Experience with predictive analytics / data science is a plus
Your responsibilities would include:
Driving performance for our media campaigns and amazing our clients
Day-to-day monitoring, management, optimization, and development of assigned campaigns
Creating and validating data analyses
Building stories and slides for client reports
Developing new approaches (algorithms, models, and automation) to optimize PIs and improve nown IP
Operating existing software infrastructure to traffic, evaluate performance, and analyze media
Interfacing directly with clients to communicate results</t>
  </si>
  <si>
    <t>About Us:
NYSTEC is a non-profit technology consulting company, advising agencies, organizations, institutions, and businesses since 1996. Were independent and vendor-neutral so we have our clients best interests at heart. At NYSTEC, we now that we succeed when individuals and teams flourish personally and professionally, so our benefits and pers support this mindset. Are you ready to contribute to our engaged worforce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decision-maers
About You:
Required Qualifications
Proficiency in SQL
Strong nowledge of relational database principles
Proven experience analyzing large data sets, preferably in the healthcare industry.
Strong communication, documentation, critical thining, and analytical sills
Ability to manage and develop ey relationships with colleagues and clients through collaborative thining and a strong customer focus
Ability to wor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nowledge of non-relational databases and/or 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woring in complex and collaborative environments, utilizing your critical thining and research sills to develop solutions for clients, providing support to customers, and have the required education, experience and sills, we want to hear from you.
It is NYSTEC's policy to provide equal employment opportunity (EEO) to all individuals, regardless of actual or perceived race, color, creed, religion, sex or gender (including pregnancy, childbirth and related medical conditions), gender identity or gender expression (including transgender status), age, national origin, ancestry, citizenship status, physical or mental disability, protected medical condition as defined by applicable state or local law, genetic information, military service and veteran status, sexual orientation, marital status, , or any other characteristic protected by local, state, or federal law and ordinances. NYSTEC is strongly committed to this policy and believes in the concept and spirit of the law.
Applicants must be currently authorized to wor in the United States without the need for visa sponsorship now or in the future.
Learn More About NYSTEC www.nystec.com</t>
  </si>
  <si>
    <t>Company Description
EDUCATION DEVELOPMENT CENTER (EDC)
EDC is one of the world‚Äôs leading nonprofit research and development firms. EDC designs, implements, and evaluates programs to improve education, health, and economic opportunity worldwide. Collaborating with both public and private partners, we strive for a world where all people are empowered to live healthy, productive lives.
The Center for Children and Technology (CCT) is a research and development center within EDC and is based in New York City. We conduct basic, applied, and casual and formative research, woring in collaboration with educational, corporate, government and research institutions. We also design and develop prototype software and instructional resources that support engaged, active learning.
EDC is committed to diversity in the worplace.
Job Description
The Center for Children and Technology in EDC‚Äôs US Division has an opening for a part-time, temporary data analyst, reporting to the lead researcher, in the New York office.
EDC|CCT is seeing a part time, temporary data analyst to support analyses of a study using large-scale data. The study‚Äôs focus is to explore middle school mathematics learning in order to identify ways to meet the needs of struggling mathematics students. This opening is ideal for a graduate student or other individual interested in gaining research experience that leverages large-scale data. This position is based in New York City and requires that the analysis be conducted on-site.
EDC casual employees generally wor as needed. This position will offer an average of 10 hours/wee from approximately January 2020 to May 2020, with a possibility of extension. The actual hours per wee and duration will vary depending on phase and needs of the project and will liely be more in the first month of the project and less in later months. A casual position receives statutory benefits of Social Security contributions, Medicare contributions, unemployment insurance, worer‚Äôs compensation insurance and sic leave. A casual position ends when wor is complete.
ESSENTIAL FUNCTIONS
The person in this position is expected to communicate clearly and courteously; to develop and maintain positive relationships with clients, consultants, collaborators, co-worers, field sites, and funders; and to wor respectfully with EDC colleagues. The job requires adherence to EDC policies &amp; procedures.
Under management and guidance, the data analyst provides support in extracting, cleaning and analyzing large datasets (25gb+). Specific responsibilities include:
‚Ä¢ Assist lead research associate with data extraction of large data sets
‚Ä¢ Develop scripts to clean and manipulate large data sets, including merging and aggregating data and splitting large files into chuns for data analysis
‚Ä¢ Develop scripts to conduct basic descriptive data analyses, possibly including aggregating analyses across chuned files
‚Ä¢ Document and share analytic approach with colleagues so that they can replicate the processes
‚Ä¢ Provide solutions in reducing memory use of analyzing large datasets
Qualifications
This position requires educational achievement; excellent writing sills; demonstrable initiative, creativity, and flexibility; ability to wor independently and effectively in groups; and strong interpersonal &amp; organizational sills. Specific requirements:
‚Ä¢ Degree required: Bachelors: Computer Science, Statistics, or other related field
‚Ä¢ Degree preferred: Masters: Computer Science, Statistics, or other related field
‚Ä¢ 1-3 years of experience programming and analyzing data in research or industry
‚Ä¢ Thorough understanding of data cleaning and analyzing large-scale data
‚Ä¢ Experience in at least one programming language used for very large datasets (Python, Java, etc)
‚Ä¢ Experience in mining large data sets in a team setting
‚Ä¢ Strong organizational sills and problem solving sills
‚Ä¢ Excellent oral and written communication sills
‚Ä¢ Conduct analyses and meet with colleagues on-site at the New York office
Additional Information
All your information will be ept confidential according to EEO guidelines.</t>
  </si>
  <si>
    <t>Note: By applying to this position your application is automatically submitted to the following locations: Mountain View, CA, USA; San Bruno, CA, USA; New York, NY, USA
Minimum qualifications:
BA/BS degree or equivalent practical experience.
3 years of experience woring with statistical pacages (e.g. R, SAS, Stata, MATLAB, etc.).
Experience articulating product questions, pulling data from datasets (SQL) and using statistics to arrive at an answer.
Preferred qualifications:
BA/BS or Master's degree in a quantitative field such as; Statistics, Computer Science, Engineering, Mathematics, Data Sciences.
Experience in scripting with SQL, extracting large sets of data, and design of ETL flows.
Experience in an inter-disciplinary/cross-functional field.
Interest and aptitude in data, metrics, analysis and trends and applied nowledge of measurement, statistics and program evaluation.
Ability to translate analysis results into business recommendations, and excellent written and verbal communication sills.
Distinctive problem solving sills and impeccable business judgment.
About the job
Product Analysts provide quantitative analysis, maret expertise and a strategic perspective to our partners throughout the organization. As a data-loving member of the team, you'll serve as an analytics expert for your partners, using numbers to help them mae better decisions. You will weave stories with meaningful insight from data. You'll mae ey recommendations for your fellow Googlers in Engineering and Product Management.
As a Product Analyst, you relish tallying up the numbers one minute and communicating your findings to a team leader the next. You can see different angles of a product or business opportunity, and you now how to connect the dots and interact with people in various roles and functions. You will wor to effectively turn business questions into data analysis, and provide meaningful recommendations on strategy.
Responsibilities
Conduct data analysis to mae business recommendations (e.g. cost-benefit, invest-divest, forecasting, impact analysis).
Deliver effective presentations of findings and recommendations to multiple levels of staeholders, creating visual displays of quantitative information.
Develop and automate reports, iteratively build and prototype dashboards to provide insights at scale, solving for business priorities.
Collaborate with cross-functional staeholders to formulate and complete full cycle analysis that includes data gathering, analysis, ongoing scaled deliverables and presentations.
Help Google to focus on ey decisions to improve products and services.
Google is proud to be an equal opportunity worplace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now by completing this form.</t>
  </si>
  <si>
    <t>Data Analyst - Intex Developer
New York
Apply now
Refer someone
Bring your hands-on software development experience to our Credits Maret team in New York.
In this highly visible role, you will use your strong Python programming sills to wor alongside other senior developers to build data services and integrate them with Excel models for our front office. A nowledge of Intext software applications would be very useful for this role, but not a pre-requisite for application.
Critical to success in this role is 3 years or more of hands-on development experience with data analytics and creating and streamlining data libraries specializing in credit loan models (RMBS, CLO, ABS, student loans etc.). You will also need to be comfortable woring in both Linux and Windows and have an understanding of modern system architectures.
To be successful you will need to possess:
a Degree in quantitative field (math, engineering, computer science)
strong technical acumen with Python and Intex in Microsoft and Linux environments
experience collaborating with other developers on non-trivial projects in a fast-paced setting
If you're ready to start your career, please apply now.
Commodities and Global Marets provides clients with an integrated, end-to-end offering across global marets including equities, fixed income, foreign exchange and commodities.
Find out more about Macquarie at www.macquarie.com/about
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taes affirmative action in support of its policy to hire and advance in employment of individuals who are minorities, women, protected veterans, and individuals with disabilities.
If you're ready to start your career, please apply now.
About Commodities and Global Marets
Commodities and Global Marets provides clients with an integrated, end-to-end offering across global marets including equities, fixed income, foreign exchange and commodities.
Our commitment to Diversity and Inclusion
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taes affirmative action in support of its policy to hire and advance in employment of individuals who are minorities, women, protected veterans, and individuals with disabilities.
We recognise that flexibility comes in a variety of forms. Tal to us about what flexibility you need.
*LI-AMERICAS</t>
  </si>
  <si>
    <t>Haven Life is an insurtech innovator at MassMutual that offers a new way to get life insurance online that's actually simple.
We combine the culture of a startup with the stability and bacing of a Fortune 500 company to create an environment that's truly unique.
Our diverse team is comprised of smart, collaborative people who thin big, execute quicly and don't tae themselves too seriously. We're located in New York's Flatiron District and in case you're wondering, yes, we provide free snacs. Cold brew too.
If you're creative, professional and ind, we'd love to hear from you.
ABOUT THIS ROLE:
We are looing for an individual with an enduring curiosity about data and with an interest in evolving best practices and tools. In collaboration with other team members, you will help shape the vision, planning, and execution of Haven technology and product innovation. You will:
Partner closely with product managers, engineers, designers, mareting, insurance experts, and other team members to improve customer experience and enhance our business.
Interpret data, analyze results using statistical techniques and provide ongoing analysis to various business areas within the Haven Life team.
Identify, analyze, and interpret trends or patterns in complex data sets
Inform, influence, and support product in maing data driven decisions.
Identify data needs and gaps, and wor with developers to devise solutions in data gathering, ingestion, and modeling.
Acquire data from primary or secondary data sources
Wor closely with management to prioritize business and information needs
Ad hoc support for ey business needs or requests.
REQUIREMENTS
BS/BA Required
Minimum 1+ years of experience in a Data Analyst role
Comfortable using BI tools to analyze and manipulate data, such as SQL, Tableau, and Qli
Strong sills in data extraction, cleaning, analysis and visualization (e.g. SQL, Python, R)
Excellent written and verbal communication sills; Ability to present and communicate findings in a clear manner to a variety of audiences.
Strong wor ethic, intellectual curiosity and attention to detail.
PREFERRED REQUIREMENTS
3-5 years of experience in a Data Analytics role
Strong bacground woring with coding languages Python/R
Qualified applicants must be authorized to wor in the US without sponsorship
Must be able to wor full time from our Manhattan office
BENEFITS
We pay competitive base salaries and we reward performance. Our salary structure is commensurate with experience. In addition, you'll be eligible to participate in our comprehensive benefits program including medical insurance and 401().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</si>
  <si>
    <t>We are building Duolingo's newly formed FP&amp;A / Strategic Finance team as our revenue grows rapidly. We are looing for a data &amp; business intelligence analyst who is hungry to help set up the foundational data elements of the finance team. You will serve as the bridge between the finance and data science teams and serve as the enabler of the strategic finance analyses. The successful candidate for this position has prior experience in data intensive roles and understands fundamental drivers of a business. This role will initially report to the Head of FP&amp;A / Strategic Finance and will play an instrumental role in building the financial future of the company.
Duolingo is the most popular language learning application in the world, with over 300 million users and hundreds of billions of data points. We are passionate about educating our users, maing fact-based decisions, and finding elegant solutions to complex problems. While we tae our mission to heart, we don't tae ourselves too seriously; we are creative, and we have fun at wor everyday. If this sounds lie you, then come help us build the next-generation learning company!
Responsibilities
Build intuitive and readable dashboards using visualization tools (e.g., Tableau, Plotly, Data Studio) and extract actionable insights
Partner with our data science team to develop data pipelines, scalable reporting pacages, and assist with statistical methods to drive business results
Act as a thought partner in the selection of the company's ey performance indicators (PI), craft its definitions, and trac the progress against those target metrics
Dissect multiple sources of data in a format applicable for strategic financial analyses
Perform data quality assessments and mae recommendations for improvements
Influence bottoms-up data model design and develop your own data solutions as needed
Bridge analytics and finance, speaing both languages
Requirements
Minimum of a Bachelor's degree in Computer Science, Statistics, Mathematics, Engineering, Economics or related field
2-5 years of experience in a data visualization, data scientist, or data analyst role
Expertise using SQL to extract, clean, and transform data in large, complex, nested, databases
Proficiency with data visualization tools such as Tableau or Data Studio for full-stac data analysis, insight synthesis and presentation
Strong ability to condense complex concepts and analysis into clear and concise taeaways that drive action.
Excellent written and verbal communication sills with meticulous attention to detail.
Demonstrated strong intellectual curiosity
Able to relocate to or wor in our New York City office
Bonus Points
Experience with digital subscription and in-app purchase mobile businesses with millions of users
Experience at a high growth company that has undertaen an IPO
Expertise using Python or R to perform statistical analysis and modeling
An impressive Duolingo XP or strea!</t>
  </si>
  <si>
    <t>Type: Paid Intern (in a farm team)
Function: Data Analyst
Education: BS/BA; MBA or advanced degree in statistics/mathematics preferred
Experience: Some exposure to mareting analytics and/or 1:1 mareting
Bacground:
Customer analytics, digital analytics, data analysis, business intelligence (BI) reporting, customer segmentation, statistical analysis, modeling, data modeling
Company Information:
BuyerGenomics is a fully automated customer and prospect management system, enabling robust usage of data in everyday mareting operation ensuring significant growth in business for retailers. It includes, in a fully automated fashion, all data-related mareting functions users can imagine; seamless data ingestion and consolidation, customer-centric database featuring true 360-degree customer view, comprehensive reporting, intuitive segmentation and targeting, as well as user-friendly email campaign functions. BuyerGenomics pacs so many features which have been available only to big-time spenders; now small and medium size retailers may get the full benefit of advanced database mareting at a fraction of the cost.
Here at BuyerGenomics, our mission statement is simple: ‚ÄúMae Success Inevitable‚Äù. BuyerGenomics accomplishes that mission through data-driven and result-oriented culture that aggressively rewards problem-solving, client relationship building, and thought-leadership. We are looing for ‚Äúsmart creative‚Äù minds who can solve problems, synthesize data, and continuously learn new ways to help clients maret smarter.
Position Description:
Going through rapid growth as a startup company, we are currently searching for data analyst interns who can help our clients with reporting and analytics, and gain valuable industry nowledge along the way. While BG offers comprehensive set of reports on all levels, some clients may require further assistance in deriving business insights from them, and from time to time, developing ad hoc reports and solutions to their unique set of challenges.
A successful candidate will have basic nowledge in analytical toolsets and methodologies, woring nowledge in various types of data visualization software, excellent verbal and written communication sill, and most importantly, positive attitude and desire to learn new things.
In an intimate startup setting, this position will report to Chief Product Officer, who will also be a primary trainer and a guide. The data analyst will wor in our main office in New York City on a daily basis.
Requirements:
Obtain nowledge in client business model, their long and short-term business goals, and unique set of challenges in the context of online and offline 1:1 mareting (some direct interaction with clients may be necessary).
Participate in solutioning sessions led by senior members of the company.
Assist in procurement of data from various sources and perform data audits.
Produce standard and ad hoc reports, in graph or report formats, as required.
Help creating client presentations, providing ey metrics and bacup reports¬∑
Interpret analytical results and provide insights; present ey findings in a concise manner.
Continuously see for domain and industry best practices and mae suggestions.
Audit deliverables ensuring accuracy by critically examining the data and reports against requirements.
Collaborate with Account Managers and the product development team for product improvements and new features development.</t>
  </si>
  <si>
    <t>Role: Data Analyst
Reports to: Manager of Organizational Performance
Location: New York City / Los Angeles
Hours: Full time
About Trevor
The Trevor Project is the world‚Äôs largest suicide prevention and crisis intervention organization for LGBTQ young people. We are a non-profit that provides 24/7 life-saving support via phone, text, and chat. We also operate the world‚Äôs largest safe space social networing site for LGBTQ youth and run innovative research, education, and advocacy programs. We‚Äôve been saving lives every day for 20 years.
Overview of the role
Data is at the core of Trevor‚Äôs DNA, and enables us to mae informed decisions on how to expand and improve our services for hundreds and thousands of youth each year. The Data Analyst will not only help conduct high-impact analyses for cross-functional staeholders, they will also help to build out our analytics systems that enable teams at Trevor to mae data-informed decisions every single day. You will serve as a thought partner for fols across the organization on how to best structure their problem to find answers in the data.
Who you are:
Passionate.You care about LGBTQ youth. You care about saving lives. You want to come to wor and feel inspired every day. You want to change the world
Tech Savvy. You‚Äôre fluent in SQL, comfortable wrangling large datasets in Excel/Google Sheets, and have experience with data visualization tools (Looer, Periscope/Sisense, Tableau) Ideally you‚Äôve used statistical analyses tools lie R or Python, and are familiar with navigating a data warehousing solution (AWS, Bigquery)
Collaborative.You have experience woring in cross-functional roles and are able to clearly communicate complex analyses to fols with varying levels of data fluency
Entrepreneurial.You love thining outside the box, building impactful systems and processes, and enjoy coming up with creative solutions to overcome obstacles
Action-Oriented.You‚Äôre a self-starter who can prioritize multiple projects at one time. You now the importance of creating metrics that are meaningful and actionable
Fun.The wor we do is very serious, but that doesn‚Äôt mean we don‚Äôt have fun. We now how to have a good time and you should too
What you‚Äôll do:
Design, analyze, and interpret results of an experiment to answer important strategic questions
Lead staeholders - oftentimes senior level execs - through your findings and recommendations
Innovate on current and establish new analytics processes as our data needs expand
Build and automate reports, empowering end-users to mae data-driven decisions themselves
Wor with ey staeholders to ensure we‚Äôre capturing the data we need to, in the formats that we need
Organize our data definitions, sources, and processes to ensure longevity of the data infrastructure at Trevor
Leverage sills you‚Äôve already built in prior roles to expand our data capacities, with opportunities to grow your technical toolstac along the way
Typical tools and technologies you‚Äôll use:
Bigquery
Fivetran
dbt (our data transformation framewor)
Sisense CDT (formerly Periscope)
Excel/Google Sheets
Jira
Benefits
Generous vacation and holidays (lie a full day off to celebrate Harvey Mil Day!), including Summer Fridays
Comprehensive health insurance (we pay 100% of your premiums for medical, and dental), including gender affirmation surgery
Fun office environment and passionate team
The Trevor Project is an equal opportunity employer
Meaningful wor at an organization that is saving the lives of LGBTQ young people across America every day
Your Application
We‚Äôre excited to hear from you! To join Team Trevor, please upload a CV/resume and cover letter. Applications without cover letters will not be considered.
APPLY HERE</t>
  </si>
  <si>
    <t>Whip Media Group's products, including Mediamorph, TV Time and TheTVDB, offer a data-driven integrated cloud solution that empowers the world's leading entertainment organizations to efficiently acquire, distribute and monetize their content. Together, our companies trac billions of consumer actions and financial transactions that accelerate innovation for buyers and sellers of content. Whip Media Group has offices in Los Angeles, New York City and London.
We're looing for a data analyst to join our Business Operations team in New York City! To be successful in this role, you should be detail oriented and highly attentive when woring with data sets of varying sizes and inds. This role will encompass using both our in-house built tools as well as Microsoft Excel for data input, Q/A, and management.
How you will contribute:
Data tracing, maintenance and QA
Data and contract analysis
Data and contract input
Internal and external communication on ey statuses, deliverables, and metrics
Ownership of all assigned tass, with time management and diligence to hit deadlines given
Consistent support to the team and clients through excelling data management
To be successful in this role you'll need:
Bachelor's degree
Strong communication sills and attention to detail
Favorable but not required relevant experience in accounting and or/financial reporting, contract management, or paralegal experience, preferably in the media, broadcast or entertainment industry.
Candidates must have strong computer sills, including strong data entry sills (with an emphasis on accuracy) and strong proficiency using Microsoft Office's Excel, Word and PowerPoint applications
Ability to wor within deadlines, exercise good judgment, and maintain client confidentiality
Good pop culture IQ</t>
  </si>
  <si>
    <t>Title: Data Analyst
Position: 1+ Year Contract
Location: New York city, NY
Rate: Open
Job Description:
Support the data collection, analysis and management needs for PA Traffic‚Äôs Lane Closure System, Analytics dashboards, Traffic Data Management System and Roadway Devices Management System
Coordinate with Traffic Engineering‚Äôs staff and other internal and external staeholders to ensure prompt response to data requests.
Perform ad-hoc analysis and presenting results in a clear manner
Process, cleanse, and verify the integrity of data used for analysis
Perform data mining using scripting language
Extend data with third party sources of information when needed
Enhance data collection procedures to include information that is relevant for building
analytics dashboards
Must report 3-4 days a wee at 4 World Trade Center in NY. 1-2 days a wee can be from home
Requires a college undergraduate degree in Computer Science or a related degree
Requires 2-4 years of experience
English communication sills must be perfect
1 year contract to start with high change of multi-year approval</t>
  </si>
  <si>
    <t>Vettery is changing the way people hire and get hired. We use machine learning and real-time data to match talented job-seeers with inspiring companies. Our goal is to enrich and automate the recruiting process, mae hiring more rewarding for everyone, and create a happier and more accountable woring world.Since launching in 2015, we've made thousands of matches on our maretplace. We're currently woring with over 80,000 job-seeers and 20,000 companies, from Fortune 500 giants to startups based out of co-woring spaces. We've built powerful machine learning capabilities, and our matching algorithm is becoming more intelligent with each passing day. With an eye on the future, we're expanding our reach across major cities in the US, and around the globe.As Vettery undergoes growth and changes, our Analytics team delivers the data and insights needed across all departments for a data-driven approach to scalability. As a Data Analyst at Vettery, you will wor directly with our Director of Analytics to get the right data to the right people, and figure out what 'right' is.ey responsibilities and expectations:* Collaborate with ey staeholders across the company to understand their needs and how we can leverage data to improve their processes* Create reports and dashboards that will give insight into areas previously unexplored, including Product Analytics, Finance Metrics, Mareting Attribution, and more* Support the Director of Analytics in developing data-driven strategic proposals that have far-reaching impacts on the company's growth* Learn! Quicly learn new sills, technologies, and business context. There's nothing you can't do there's only what you can't do yetCandidate Qualifications:* 0-1+ years of experience in analytics (or related field)* Willingness to be hands-on with data and a capacity to build processes* Strong communication sills and a desire to collaborate with others* A passion for improving the recruiting experience* A growth mindset, willingness to learn as you go, and a strong tendency to Google stuff you don't already now!* Experience with Microsoft Excel, including data manipulation, charting, and advanced functions* Experience with SQL and relational database management* Experience woring with data visualization is a plus* nowledge of data analytics environments (python, R) is a plusWith the above said, we understand that no candidate is perfectly qualified for any job and believe that diversity of bacground and thought maes for better problem solving and creative thining, which is why we're dedicated to adding new perspectives to the team. Even more important than your resume is a positive attitude, passion for the wor, personal drive for growth, and the ability to thrive in a fluid and collaborative environment. We want you to learn new things in this role, and we encourage you to apply even if your experience doesn't align perfectly to what is listed here.Vettery has five ey values that are the foundation of our company culture, which every employee embodies:* Positivity - We're positive when things get difficult so we can stay motivated and lift each other up. We're very team focused in everything we do so contagious positive energy is extremely impactful.* Ownership - We tae pride in our wor and tae on a lot of responsibility from day one. All of us have the ability to see how our wor and performance impact the success of the business.* Grit - We love getting in the trenches and building from the ground up. Even though we've significantly grown since our tiny startup days, we still have that scrappy mentality and love that there's still a lot to accomplish.* Awareness - We're focused, strategic, and constantly learning from our experiences. Each of us nows what's expected of us as a corporate citizen and within our teams.* Collaboration - We learn from one another and are constantly woring with each other, within and across teams. Every team has an impact on others and we tae pride in clear lines of communication.Why you'll love woring at Vettery:We love coming to wor on Monday. It's easy to love the wor you do when you see the positive impact it has, and helping someone find their dream job can change their life forever. We believe in our mission, love the wor, and have fun doing it together. Plus, coming to wor in our sunny Flatiron office is easy when there are so many things to loo forward to: Flag Football games, Thursday Game Night, Cross-Team lunches, company happy hours, volunteer events, adorable pups, ping-pong, and your favorite snacs.We now life is about more than just wor. We have an open vacation policy so you can tae the time you need to relax and rejuvenate, contribute to the cost of insurance coverage (health, vision, and dental), and offer a fully paid 12-wee parental leave, 401, commuter benefits, and gym membership discounts.We invest in your development. A company is only as strong as its team, and we want to help strengthen every member of our team. We give everyone the opportunities and support they need to reach that next professional level through company-sponsored General Assembly classes and conferences, in-house training, a culture of continuous feedbac, and the chance to run with projects.We're consistently recognized for our culture. We're listed #5 on Fortune's 60 Best Companies to Wor for in New York City, included in Fortune's Best Worplaces in Technology for 2020, and have been previously honored at Crain's Best Places to Wor Awards and included in Inc Best Worplaces.Equal Opportunity Employer/Veterans/DisabledVettery values the multitude of talents and perspectives that a diverse worforce brings. All qualified applicants will receive consideration for employment without regard to race, national origin, religion, age, color, sex, sexual orientation, gender identity, disability, or protected veteran status.</t>
  </si>
  <si>
    <t>MediaMath is a leading global independent advertising technology company, woring with brands and agencies. We created the first software for real-time media buying in 2007 and today wor with over two-thirds of the Fortune 500 and more than 3,500 brands and their agency partners to grow and deepen direct customer relationships.
We have recently launched SOURCE by MediaMath which provides our clients with the most trusted, efficient, and effective way to connect their brands with consumers: real impressions on real media properties with policies and practices that respect the humans behind billions of screens and speaers every day.
We need talent lie you to fuel this next-generation ecosystem.
ey Responsibilities:
MediaMath's Account Analytics team is currently seeing a Data Analyst with the nowledge, passion and capability to mine complex datasets, discover and deliver insights that drive value for our clients. The Analytics team fulfills customers' advanced analytics and reporting needs through custom reports and analyses, advanced statistical applications, predictive modelling and interactive web dashboards to help clients effectively manage campaigns and optimize performance. This role, on the Account Analytics team within the Analytics team, will extend that value proposition to more custom, client-specific initiatives. The ideal candidate has the appropriate blend of technical capabilities, business acumen and analytical sills to manage a team of analysts that focus on the challenges of our biggest clients and uncover actionable insights that drive revenue.
You will:
Develop a deep understanding of the MediaMath databases collection process and architecture of databases
Partner with the account and sales team to identify client's analytical and reporting needs and present solutions
Create materials (client facing and internal) that pacage and promote Analytics offerings.
Design innovative, new and exciting reports and analyses and fully own projects from scope to execution
Articulate results of data analysis to clients, staeholders and internal groups; translate technical results to a non-technical audience.
Be fully autonomous and self-motivated in maing processes as efficient as possible
QA all of their own wor in addition to reviewing their team member's code to promote nowledge sharing
Maintain a high level of pride in their own wor, always looing to improve current processes and widen scope
You are:
An excellent problem-solver and have superior analytical sills
Good with multi-tasing, time management and prioritizing projects and deliverables
A strong communicator ability to distill ey ideas for a non-mathematical audience
Comfortable woring in a fast-paced, fun, and entrepreneurial environment
Collaborative and team focused
Experienced in woring with disparate reporting systems within an organization
Experienced in woring with Analytics contacts at agencies/brands directly
You have:
Bachelor Degree or higher, preferably with a concentration in a computational field such as Computer Science, Mathematics, Statistics, Physics, Engineering; Masters Degree preferred
1 - 2 years of experience woring with large data sets or relational databases; Mareting experience a plus
Strong SQL and Python programming; experience of at least one big data technology, e.g. MapReduce, Hadoop, Hive, Spar, Pig, AWS/S3 a plus
Excellent problem-solving capabilities and superior analytical sills
Why We Wor at MediaMath
We are restless innovators, smart, passionate and ind. At the heart of our culture are six values that provide a framewor for how we approach our wor and the world: Teams Win, Scale + Innovation, Obsess Over Learning &amp; Growth, Align then Execute, Do Good Better and Embrace the Journey. These values inform how we energize one another and engage with our clients. They get us amped to come to wor. And, let's face it, so do the free snacs, great benefits, and unlimited vacation.
We were named a Leader in both the 2018 and 2019 Gartner Magic Quadrants for Ad Tech, won four awards from the IAB for Sales, Service and Education Excellence, and received Best DMP in the 2019 Digiday Technology Awards. We have offices in 16 cities worldwide and are headquartered in New York City.
MediaMath is committed to equal employment opportunity. It is a fundamental principle at MediaMath not to discriminate against employees or applicants for employment on any legally-recognized basis including, but not limited to: age, race, creed, color, religion, national origin, sexual orientation, sex, disability, predisposing genetic characteristics, genetic information, military or veteran status, marital status, gender identity/transgender status, pregnancy, childbirth or related medical condition, and other protected characteristic as established by law.</t>
  </si>
  <si>
    <t>Employment PermanentApply
Start Date Immediately
Location New York, NY
Openings 1
Jordan &amp; Jordan is expanding their Maret Data team with the addition of a Maret Data Reporting Analyst. This is an excellent opportunity for a client focused data professional who is interested in growing their career in maret data where personal growth in an intellectually challenging environment would be achieved. This role combines maret data usage, technology, compliance and customer facing.
Responsibilities
Liaise between MDR clients and the various exchanges/vendors; proactively investigate changing policies/procedures and analyze the impact of future changes on the system
Facilitate the reporting process for all MDR Clients while monitoring for inconsistencies or significant variances
Interact with clients regarding MDR specific questions, requests, and/or issues
Oversee client relationship management, main point of contact for all client communications
Report usage to respective exchanges and third parties based on applicable reporting policies including netting and role-based waivers
Review submitted reporting for discrepancies
Interact with licensing team to ensure technology solutions are consistent with changing regulations
Manage two maret data analysts ‚Äì ensuring business as usual processing
Handle client MISU and quote meter audits
Attend all maret data meetings /conference calls and provide product information
eep Maret Data team informed of client feedbac to aid in enhancing or adjusting product features
Provide J&amp;J technology team with client reporting rules for product modifications
Participate in proof of concept roll out with new clients ensuring client needs are accommodated
Requirements
2 to 5 years‚Äô experience in maret data role, preferably at a financial services firm
nowledge of maret data trading flow, vendors data and exchanges
Maret data inventory management experience - MDM or FITS
Technology sills required: Word, Excel, PowerPoint, SQL
Excellent verbal and written communication sills
Strong analytical and problem-solving sills
Tenacity to wor well under pressure
Ability to multi-tas and meet identified deadlines
Bachelors‚Äô degree</t>
  </si>
  <si>
    <t>Job Description
The Team:
We are looing for leaders and problem solvers who are passionate about data and data management.
The purpose of the Project Management/Business Analyst (PM/BA) role within the Reference Data Operations team is to independently evaluate business requirements and recommend solutions in support of a reference data universe that spans Citadel‚Äôs global footprint. The role requires effective management of both short term, tactical solutions as well as longer term, multi-quarter strategic initiatives.
A successful candidate will be a proficient PM/BA who communicates and collaborates effectively, taing ownership and accountability for all aspects of each project assigned to them. They will manage requests throughout their life-cycle from business analysis, to prioritization, to collaboration with technical counterparts, through to delivery and business acceptance. The ability to wor across a wide range of staeholders; business and technical, internal and external is central to the role.
Responsibilities:
Reporting to the PM/BA Lead, the PM/BA will evaluate current tactical issues, lead small/mid-size initiatives, and contribute to enterprise-wide strategic initiatives.
Wor with front and bac office staeholders across the organization to design and deliver comprehensive reference data solutions across a wide range of asset classes, geographies, and instrument types.
Assist in management front/middle office requests to development teams to ensure concepts are properly evaluated, implemented, and ris assessed.
Evaluate systems for opportunities to automate with focus on highest return on investment.
Help design and implement metrics for tracing product and operational health.
Manage tracs within larger strategic initiatives.
Wor with staeholders within the organization to refine and improve nowledge and processes.
Design and implement processes that facilitate the use and administration of reference data.
Required Sills
5 or more years of professional experience in financial services, particularly reference data or technology
Extensive product nowledge across a broad array of financial products and Instruments
Experience supporting data integration, data governance, data life cycle management, data quality, and data strategy
Strong analytical, quantitative sills
Project Management and Business Analysis experience
Experience in developing metrics (Tableau preferred)
Python, SQL, or similar for data analysis and tool building (preferred)
Education: BA/BS Bachelor‚Äôs Degree (STEM degree preferred)
About Citadel
Citadel is a global investment firm built around world-class talent, sound ris management, and innovative leading-edge technology. For a quarter of a century, Citadel‚Äôs hedge funds have delivered meaningful and measurable results to top-tier investors around the world, including sovereign wealth funds, public institutions, corporate pensions, endowments and foundations.
With an unparalleled ability to identify and execute on great ideas, Citadel‚Äôs team of more than 675 investment professionals, operating from offices including Chicago, New York, San Francisco, London, Hong ong and Shanghai, deploy capital across all major asset classes, in all major financial marets.</t>
  </si>
  <si>
    <t>Data Analyst (New York)
AddThis Sharing Buttons
Share to TwitterTwitterShare to FacebooFacebooShare to LinedInLinedInShare to EmailEmail
Location: New York
The Data Analyst will become an expert and champion of RCA‚Äôs industry leading proprietary data, interacting with various teams across the company to serve different business needs.
We expect the Data Analyst to aid various teams in drawing insight from our data as well as other sources. This includes creating templates, dashboards, visualizations, algorithms and business tools for use across the organization. If you enjoy collaborating cross-functionally and are excited to wor with large amounts of data to create actionable insights, then this is a great opportunity to grow your sills and contribute!
Responsibilities
Support internal teams and ey staeholders to formalize and present a variety of CRE custom analysis.
Wor alongside teams within the business or the management team to establish business needs.
Provide innovative and practical solutions to a wide range of complex research and analytical problems by leveraging RCA‚Äôs proprietary databases and data sources.
Wor with clients and other industry participants on an ad-hoc basis.
Communicate technical concepts and analyses to different audiences.
Define new data collection and analysis processes.
Position Requirements
A bachelor‚Äôs degree from a four-year college or university, preferably in Statistics, Economics, Mathematics or a related discipline. Experience managing and analyzing large datasets in Microsoft Excel, SQL, Python, R, SAS, and Tableau or other BI and/or data visualization tools is greatly preferred. Prior experience in data linage and the demonstrated ability to understand and articulate the mechanics of data linage.
Personal Attributes
The Data Analyst must have strong analytical sills with the ability to collect, organize, analyze, and disseminate significant amounts of information with attention to detail and accuracy. The ideal applicant is well-organized, exceptionally detail-orientated, resourceful, comfortable woring independently in an entrepreneurial environment, and has an analytical mindset with a curiosity for commercial real estate.</t>
  </si>
  <si>
    <t>RESPONSIBILITIES:
force has a client in search of a Junior Data Analyst in New York, NY.
This role is currently 100% remote and may switch bac to office environment when COVID-19 ramps down.
Summary:
The Consultant will develop data artifacts (data dictionary) for the Data management and Quality program. The Analyst will be primarily responsible for the continuous improvement of our data driven strategic planning with the goals of increased visibility, flexibility and efficiency. The Data Analyst will wor closely with Business Process Owners, Systems Architect, Functional Team, Application Developers and Support team to build and support the strategic approaches and methods to a variety of analyses.
ey Tass:
Essential duties include preparing forecasts and analyzes data trends, identify data anomalies and conduct deep dive data analysis
Participate in high level business analysis and assist with benchmaring PIs
Carefully analyze the data and draw conclusions, communicating the results in a clear, concise and actionable manner
Collate, cleanse and organize data from several sources
Woring in cross functional project teams that include ETL development, Data Quality Assurance, and Data visualization
Communicate directly with team members/support team to diagnose and resolve issues
Wor with other team members to continually improve our delivery and processes
Actively participate on project team meetings to achieve team goals
Compliance with business policies and industry standard best practices with regard to data security
Use analytic tools such as Tableau and SAS for through data analysis and visualization
Create and maintain documentation of data governance procedures, policies, and adaptation
Off hours and on call production support may be required
Adherence to internal and external production SLAs
Limited travel may be required
REQUIREMENTS:
A High School diploma and full-time enrollment pursuing a Bachelor's degree from an accredited college or university in Computer Science, Mathematics, Engineering, Business Administration, or related disciplines
nowledge woring with large volume data and helping businesses mae better data driven decisions
Strong nowledge troubleshooting and problem-solving sills
Experience with various data platforms
Proficiency in PL/SQL coding
Proficiency in statistical analysis tool such as Python or R
Willingness to participate in team on-call rotation, and perform off hours wor as needed
Strong technical and project management/process leadership sills
Excellent troubleshooting and problem-solving sills
nowledge of healthcare industry systems and applications is a plus
Ability to wor within a diverse, technically oriented, team setting is a must
Demonstrated ability to tae ownership of incidents, coordinate effective response, and drive improvements through root cause analysis and lessons learned
The ability to quicly absorb new changes in computer technologies is necessary
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</si>
  <si>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Analyst Contract New York City Job 440 Provides strategic and tactical support to the organization by analyzing and interpreting the data to provide creative solutions. Provides strategic and tactical support to the organization by analyzing and interpreting the Tas Deliverables Review destop software used in environment in preparation for Windows 10 migrations by woring closely with team that pulls data from Microsoft SCCM and runs the needed SQL queries Scrub software inventory to remove non-software such as patches, etc. Research unnowns using Internet Browsers, internal tools and better judgment to validate if true software or if it can be excluded Research to determine what software are Microsoft Office plugins Compare each software product to internal database to determine Windows 10 certification status Latest available software pacage number If software pacage requires unique license ey for activation post installation Use pre-determined software categories to classify each line item of software Review scrubbed data to ensure updates are being reflected for each Business Units set of software ndash Repair or create Microsoft Excel formulas as needed Once software is properly scrubbed, reviewed and classified we should be able to identify which software has already been internally Windows 10 certified, not yet certifiedpacaged, unnown software, for each Business Unit Provide daily updates to team on analysis Sills Required Expert with Microsoft Excel Familiar with SQL Queries Familiar with destop software Software Asset Management (SAM) experience is a plus Excellent attention to detail Well organized</t>
  </si>
  <si>
    <t>Job Details
Level
Experienced
Job Location
New York - New York, NY
Position Type
Full Time
Education Level
4 Year Degree
Salary Range
Undisclosed
Travel Percentage
None
Job Shift
Undisclosed
Job Category
Information Technology
Description
Greater New York Mutual Insurance Company ("GNY") is an A+ rated, financially stable and growing property casualty insurance company with locations throughout the Northeast. We are currently looing for a dynamic and highly motivated Data Science Analyst for our New York office.
The purpose of this job is to assist in developing and maintaining advanced analytics tools by utilizing machine learning and predictive analytics techniques. It results in pricing enhancement, early fraud detection, loss control efficiency, customer experience improvement, better broer selection, and better claims reserving.
Responsibilities
Score GL and Property renewal policies using underwriting score models - monthly
Analyze loss control data and narrow down inspection questionnaires from hundreds to top 20-30s - daily
Add sold rate and rate adequacy to New Business Score Engine - daily
Develop a machine learning-based model for setting individual claims reserving - daily
Support requests from other departments (e.g., actuarial, underwriting) - weely
Qualifications
Have obtained a Bachelor's or Master degree from an accredited institution preferably in Data Science, Statistics, Applied Mathematics or Computer Science
2 - 4 years of experience in machine learning, predictive analytics, and data mining
3+ years experience with programming (e.g., R, Python, SQL)</t>
  </si>
  <si>
    <t>Position Summary
A data management/analyst who enjoys woring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 remote for now, applicants should live in the New York City area.
Job Responsibilities:
Understand the needs and opportunities across our internal and external staeholders
Create, update, and distribute analytic reports on a recurring basis
Learn new data related sills and processes
Learn health care claim (UB04, HCFA 1500) formats and analysis
Share and teach sills to others on the data team
Wor as part of a larger team and helping other teams in achieving their goals
Continue to push the boundaries of what technology can do to empower our caregivers and clinicians to improve health outcomes for our patients
Requirements:
A College degree (required)
5+ years experience woring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"why‚Äù and digging deep to find patterns others might miss
Passion about our mission to improve people's lives
Comfort in a dynamic and always evolving start-up environment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worforce across all levels in the company.</t>
  </si>
  <si>
    <t>Org. Setting and Reporting
The United Nations Secretary-General is responsible for the investment of the assets of the United Nations Joint Staff Pension Fund (UNJSPF). The Secretary-General has delegated this responsibility to the Representative of the Secretary-General for the investment of the assets of the UNJSPF (RSG). The RSG is, in turn, assisted in this function by the Office of Investment Management (OIM). OIM manages a 60+ billion multi-asset class, global investment portfolio, about 85% of which is actively managed in-house. Asset classes under management comprise global equities, fixed income, foreign exchange, private equity, real estate, infrastructure, timber and commodities. OIM‚Äôs staff are all based in New York but come from over 30 countries. For more information please visit OIM's website at https://oim.unjspf.org/.
This position is located in the Information Systems Team of OIM. The incumbent reports to the Senior Information Systems Officer.
Responsibilities
Within limits of delegated authority the Information Systems Officer may be responsible for the following duties:
‚Ä¢ Manages data-driven projects involving feasibility studies, systems analysis, design, and implementation of new, moderately complex data delivery solutions, and/or, participates as a member of a development team with responsibility for major components of the more complex solutions.
‚Ä¢ Develops data strategy and a data governance programme for the organization as well as detailed system and other functional specifications and user documentation for major systems and data dictionaries.
‚Ä¢ Provides specialized advice to users, analyzing users‚Äô requirements and wors side by side with domain experts in business groups to frame the business problem, integrate the needed data, and determine the best way to provision that data on demand.
‚Ä¢ Maintains, upgrades or enhances existing user systems; troubleshoots and provides continuing user support, assists integrating diverse data sets for data management and modeling.
‚Ä¢ Develops and drives automation by woring with analytical tools (and alongside business and analysts) to automate repeatable and error-prone data integration and data preparation flows.
‚Ä¢ Organizes and performs unit and integrated testing, designing and utilizing test bases; assists users in acceptance testing.
‚Ä¢ Develops training and educates subject matter experts and the business on data understanding and use, as well as IT resources on new data integration and data ingestion techniques.
‚Ä¢ Develops disaster recovery plans and ensures appropriate planning and training of those responsible.
‚Ä¢ Researches and collaborates across business and IT to promote better understanding of data and analytics.
‚Ä¢ Facilitates communications between OIM and its clients for good client relations. Serves as coordinator in the development of Service Level Agreements (SLAs) between the client and OIM, for either specific IT services or general technology support, including any charge bac mechanisms.
‚Ä¢ Handles all aspects of contract administration including establishment of service level agreements with vendors and chargebac policy for users.
‚Ä¢ Provides guidance to, and may supervise, new/junior staff, consultants, etc.
Competencies
‚Ä¢ Professionalism: nowledge of information technology/information management related to data management and data governance, particularly in data analysis, managing large data sets within a cloud environment and programming. nowledge of several high-level programming languages and significant exposure to and demonstrated proficiency in all aspects of programming and analysis, including data warehouse cloud environments, relational systems, scripting and query languages, document design and management. Strong analytical and problem-solving sills, to include proficiency in the development and implementation of data management systems of moderate size/complexity. nowledge of transforming and normalizing data utilizing streamlined tagging features within a data model cloud environment. Shows pride in wor and in achievements; demonstrates professional competence and mastery of subject matter; is conscientious and efficient in meeting commitments, observing deadlines and achieving results; is motivated by professional rather than personal concerns; shows persistence when faced with difficult problems or challenges; remains calm in stressful situations. Taes responsibility for incorporating gender perspectives and ensuring the equal participation of women and men in all areas of wor.
‚Ä¢ Communication: Speas and writes clearly and effectively; listens to others, correctly interprets messages from others and responds appropriately; ass questions to clarify and exhibits interest in having two-way communication; tailors language, tone, style and format to match audience; demonstrates openness in sharing information and eeping people informed.
‚Ä¢ Teamwor: Wors collaboratively with colleagues to achieve organizational goals; solicits input by genuinely valuing others‚Äô ideas and expertise; is willing to learn from others; places team agenda before personal agenda; supports and acts in accordance with final group decision, even when such decisions may not entirely reflect own position; shares credit for team accomplishments and accepts joint responsibility for team shortcomings.
Education
Advanced university degree (Master‚Äôs degree or equivalent) in computer science, information systems, mathematics, statistics or related field. A first-level university degree in combination with two additional years of qualifying experience may be accepted in lieu of the advanced university degree. A financial analytics certification, such as FRM, CAIA, CFA or equivalent is desirable. Familiarity with Machine learning, artificial intelligence and neural networ concepts is desirable.
Wor Experience
A minimum of five years of progressively responsible experience in planning, design, development, implementation and maintenance of financial computer information systems or related area is required.
Experience with data management solutions supporting the investment management cycle, in fixed income, equity, private equity and derivative asset classes, is required.
At least three years of experience programming (utilizing a combination of Python, SQL, R Studio, and Tableau/Power BI) to manage large data sets, within a financial data warehouse cloud environment (Oracle, Microsoft Data server and Bloomberg CDE) is required.
Experience with transforming and normalizing data utilizing streamlined tagging features within a data model cloud environment and managing secure feeds and API‚Äôs is desirable.
Languages
English and French are the woring languages of the UN Secretariat. For this position, fluency in English is required. nowledge of another UN official language is an advantage.
Assessment
Evaluation of qualified candidates may include an assessment exercise which may be followed by competency-based interview.
Special Notice
‚Ä¢ Staff members are subject to the authority of the Secretary-General and to assignment by him or her. In this context, all staff are expected to move periodically to new functions in their careers in accordance with established rules and procedures.
‚Ä¢ The United Nations Secretariat is committed to achieving 50/50 gender balance in its staff. Female candidates are strongly encouraged to apply for this position.
‚Ä¢ Appointment at the United Nations is subject to mandatory adherence to the United Nations Financial disclosure Programme. An appointment to the Office of Investment Management (OIM) of the UNJSPF additionally requires compliance with the rules and regulations pertaining to OIM's Code of Ethics, Personal Securities, Gift and Hospitality policies.
United Nations Considerations
According to article 101, paragraph 3, of the Charter of the United Nations, the paramount consideration in the employment of the staff is the necessity of securing the highest standards of efficiency, competence, and integrity. Candidates will not be considered for employment with the United Nations if they have committed violations of international human rights law, violations of international humanitarian law, sexual exploitation, sexual abuse, or sexual harassment, or if there are reasonable grounds to believe that they have been involved in the commission of any of these acts. The term ‚Äúsexual exploitation‚Äù means any actual or attempted abuse of a position of vulnerability, differential power, or trust, for sexual purposes, including, but not limited to, profiting monetarily, socially or politically from the sexual exploitation of another. The term ‚Äúsexual abuse‚Äù means the actual or threatened physical intrusion of a sexual nature, whether by force or under unequal or coercive conditions. The term ‚Äúsexual harassment‚Äù means any unwelcome conduct of a sexual nature that might reasonably be expected or be perceived to cause offence or humiliation, when such conduct interferes with wor, is made a condition of employment or creates an intimidating, hostile or offensive wor environment, and when the gravity of the conduct warrants the termination of the perpetrator‚Äôs woring relationship. Candidates who have committed crimes other than minor traffic offences may not be considered for employment.
Due regard will be paid to the importance of recruiting the staff on as wide a geographical basis as possible. The United Nations places no restrictions on the eligibility of men and women to participate in any capacity and under conditions of equality in its principal and subsidiary organs. The United Nations Secretariat is a non-smoing environment.
Applicants are urged to follow carefully all instructions available in the online recruitment platform, inspira. For more detailed guidance, applicants may refer to the Manual for the Applicant, which can be accessed by clicing on ‚ÄúManuals‚Äù hyper-lin on the upper right side of the inspira account-holder homepage.
The evaluation of applicants will be conducted on the basis of the information submitted in the application according to the evaluation criteria of the job opening and the applicable internal legislations of the United Nations including the Charter of the United Nations, resolutions of the General Assembly, the Staff Regulations and Rules, administrative issuances and guidelines. Applicants must provide complete and accurate information pertaining to their personal profile and qualifications according to the instructions provided in inspira to be considered for the current job opening. No amendment, addition, deletion, revision or modification shall be made to applications that have been submitted. Candidates under serious consideration for selection will be subject to reference checs to verify the information provided in the application.
Job openings advertised on the Careers Portal will be removed at 11:59 p.m. (New York time) on the deadline date.
No Fee
THE UNITED NATIONS DOES NOT CHARGE A FEE AT ANY STAGE OF THE RECRUITMENT PROCESS (APPLICATION, INTERVIEW MEETING, PROCESSING, OR TRAINING). THE UNITED NATIONS DOES NOT CONCERN ITSELF WITH INFORMATION ON APPLICANTS‚Äô BAN ACCOUNTS.</t>
  </si>
  <si>
    <t>Position SummaryOur Team: Media Strategy and AnalyticsThe Media Strategy &amp; Analytics team (MSA) acts as an internal media team that handles the strategy, execution, and reporting of all paid &amp; owned media vehicles with the goal of driving viewership across TV, digital and direct-to-consumer (DTC) products for all of Discovery, Inc's 16+ networs (Discovery, HGTV, Food Networ, TLC, etc.) and direct-to-consumer products (MotorTrend, GOLFTV, Dplay, etc.).Media Science is a growing discipline in the media team. The business encompasses both paid media for TV and direct-to-consumer business and owned assets, which have seen exponential growth in data collection and management. Join a data-driven team that is building out a Media Science discipline incorporating big data sets, automation and visualizations to drive media efficiencies and effectiveness.The OpportunityAs TV steers into the world of DTC and streaming, the Media Science Big Data Analyst will drill into the cross-platform evolution of the business. Sitting at the intersection of media and big data, the role will query/mine data across traditional linear, TVE and DTC viewing behaviors and conversions to improve media efficacy and drive revenue generating outcomes.The role will help buildout the internal reporting infrastructure for viewership data and support advanced business initiatives including real-time optimization, media mix modeling and multi-touch methodologies. Join a media team that is building out smart tv advanced analytics in-house. If you possess a combination of both data engineering and research/analytical sills to tacle big data, love TV and thrive on asing "what if ?", come join us.Responsibilities1. Query and analyze raw data including smart tv data, campaign exposure data and other datasets (e.g. digital and app measurement partners) to drive media business requirements and outcomes2. Analyze ecosystem metrics across linear, TVE and DTC, producing automated dashboards for media partners while identifying larger consumer shifts and business opportunities3. Interpret paid and owned media performance across platforms and channels to define audience opportunities, media mix model strategies and multi-touch methodologies4. Utilize big datasets to analyze and extract deep learnings to guide media strategy and optimization5. Develop automated data visualizations (e.g. Tableau, Gsheet) to explain/display complex datasets empowering business staeholders with context6. Collaborate with other analysts to build out and maintain dashboards7. Wor with data science to test supervised and unsupervised learning models and build algorithmic solutions8. Wor with data engineering to consolidate and analyze structured and unstructured, diverse "big data" sources9. Write queries and code to extract relevant data from various platforms10. Help ensure that data is accurate and consistent throughout the organization11. Scope and manage ad-hoc analytics projects driven by the needs of the companyRequirements* Bachelor's degree in a subject such as Applied Mathematics, Statistics, Engineering, Computer Science, etc. Master's Degree preferred* 2+ years of relevant wor-related experience woring with large datasets* Experience with TV viewing data. Media Industry experience and/or ad tech would be a plus* Strong SQL experience, ability to perform effective querying and analysis of data from multiple sources* Woring nowledge of AWS Big Data Tools: S3, Red Shift, Athena* Woring nowledge of Python, R, SQL* Experience doing data extraction, transformation, and reporting* Experience with source control system, ideally Github* Understanding of Predictive Analytics* Machine learning experience is a nice to have* Highly proficient mathematics, including probability* Visualization experience (Tableau or other tools)* Ability to prioritize tass and resolve problems in a timely manner* Ability to wor autonomously, multi-tas and wor in a fast-paced environment* Ability to wor in agile environments* Ability to understand business problems, draw conclusions from data and offer solutions* Professional/polished communicator* Team player* Extremely detail oriented and organized* Self-starter, willing to get hands dirty and "mae it happen."* Must have the legal right to wor in the United StatesNearest Major Maret: ManhattanNearest Secondary Maret: New York City</t>
  </si>
  <si>
    <t>Title: Data analyst with Python
Job Type: 6+Months Contract
Location: New York City
Rate: Open/hour
Requirements
Job Description:
Experience with SQL (Teradata, Oracle)
Familiarity with Python framewors such as Django, Flas, Pyramid.
Understanding of the threading limitations of Python, and multi-process architecture
Excellent analytical and troubleshooting sills
Familiarity with event-driven programming in Python
Benefits
Note: If interested please send your updated resume arun.umar@two95intl.com and include your rate requirement along with your contact details with a suitable time when we can reach you. If you now of anyone in your sphere of contacts, who would be a perfect match for this job then, we would appreciate if you can forward this posting to them with a copy to us.</t>
  </si>
  <si>
    <t>Job Description
Role: Data Analyst
Project duration: 12+ months
Location: New York, USA
Requirements:
Assist with project issues log to initiate, trac and record the resolution of project issues
Must be able to document business and technology process flows clearly using standard tools
Follow and update structured data collection procedures
Develop and execute SQL/Oracle/SAS/Documentum queries based on business application EDD requirements.
Ability to write SQL/DQL queries and coordinate creation of queries with other technical resources
Wor closely with business and IT resources to define collection requirements
Collection, Processing, and delivery of data for processing
Wor with IT and business resources to update and or develop new collection procedures
Assist in testing and QA of collection and processing tools for system implementation and upgrades.
Qualification and sills:
BS in Computer Science, Computer Information Systems or equivalent experience.
Business Analyst Experience.
1-2 years of experience extracting data from the MS SQL server.
Experience using Microsoft Operating System and MS Office 365.
Strong analytical and problem-solving abilities.
Good interpersonal sills, i.e., Strong verbal, and written communication, wor well in a team environment.</t>
  </si>
  <si>
    <t>Los Angeles, CA | New York, NY
Email careers@edo.com for more information about EDO and the application process.
Who We Are
EDO is a data science software firm that develops analytics tools to mae data accessible and actionable for the media and entertainment industry. Currently focused on film and TV, we wor with many major movie studios and TV networs to help them forecast, maret and distribute their content more effectively. Building from this strong base, we are growing into adjacent verticals.
We are a team of world-class engineers and data scientists baced by top leaders in entertainment and technology. Our co-founders and executive leadership have a strong trac record with other successful ventures.
What You Will Do
In addition to standard client engagement responsibilities, you'll get to
Perform advanced statistical analyses for our clients, who will use the insights and opinions you generate to mae ey decisions
Understand our clients‚Äô needs and figure out how to present our data in compelling ways that match those needs
Create client deliverables that showcase our products and present our data
Wor closely with our engineers and data scientists to plan and prioritize new features
Understand industry dynamics and the competitive landscape
Help our executive leadership with strategic planning, investor pitches, strategic partnership development, and corporate finance activities
What We Are Looing For
At least 1-2 years of professional experience in a role involving on quantitative analysis
Comfort with advanced statistical analysis and ability to translate into layman‚Äôs terms
Experience in SQL and with a programming language commonly used for statistical analysis such as R or Python
Ability to write well and create slide decs and reports that present our information in a succinct and efficient manner
Strong presence in meetings with senior executives
Passion for movies, TV and advertising
The ability and willingness to wear multiple hats and switch gears frequently
Benefits
Early-stage equity and competitive salary
Medical, dental, &amp; vision insurance
Meals and snacs during wor
Movie ticets + concessions, fitness discounts, and Apple hardware</t>
  </si>
  <si>
    <t>BA/Data Analyst
Our client, a global provider of information technology products and services, is seeing a BA/Data Analyst
Location: New York, NY
Position Type: Contract
Summary:
This job requires a detail-oriented mindset with a high level of interest in data analysis and mareting.
Responsibilities:
-Collecting, inspecting, cleansing, transforming and modeling of complex data sets
-Identify useful information in data sets and suggest conclusions that support decision maing
Qualifications and requirement:
-Advanced Microsoft Excel sills - macros, master pivot tables etc.
-Tableau, SQL, business intelligence software sills a plus
-Experience with quantitative and qualitative data
-General nowledge of and experience with various mareting channels and data
-Demonstrate organizational, analytical a conceptual ability
-Strong attention to detail
-Highly effective verbal and written communicator
-Ability to wor effectively in a team environment as well as independently on assigned projects
-Ability to meet deadlines, prioritize worloads and achieve results in a fast-paced, dynamic ever changing environment.
-Advanced use of Microsoft Excel and various business intelligence and analytical tools
-Willingness to solve problems
Education:
-Bachelor‚Äôs degree with focus on analytics, mareting or data management.
-Master‚Äôs degree a plus</t>
  </si>
  <si>
    <t>Our client is an innovative bitcoin maretplace platform headquartered in New York with offices in Hong ong, Estonia, South Africa and the Phillipines. The platform connects hundreds of bitcoin merchants and buyers across the globe who dont have access to traditional baning services.
If you're passionate about bitcoin and financial inclusion, this is a great opportunity to wor on both.
They are looing for a Data Analyst with an equal passion for crypto and maing sense of data. If this sound lie you, continue reading.
As a Data Analyst,
You will:
Define PIs to support business decisions
Create and maintain dashboards with various data visual tools
Develop new systems and tools to enable the team to consume and understand data more intuitively
Partner with engineers, project managers, and analysts to deliver insights to the business and help staeholders understand how the processing is best done to help them achieve their non-technical objectives
Define funnels and data tracing plans to understand the user journey and solve bottlenecs
Create weely and monthly reports for different departments
Perform Code Review on the wor of other data analysts
Ensure Data Quality Assurance and Standards are in place
You bring:
Bachelor's degree in Computer Science or related technical field
2+ years of experience with Data Visualization Tools lie Tableau, Looer, Chartio, or Power BI
2+ years of experience with Google Analytics
3+ years of experience in SQL (Postgres, Redshift)
2+ years of experience in Data Quality Assurance
Fintech Recruiters
We wor with innovative companies in the Fintech space transforming Lending, Payments, Crowdfunding, Personal Finance, Cryptocurrencies/ Bitcoin, Blocchain and Remittance.</t>
  </si>
  <si>
    <t>**We are still hiring and interviewing for this position. We are conducting interviews over video. We are currently woring 100% virtual and following the CDC guidelines of when to return to wor.**
COMPANY OVERVIEW
Global Atlantic is one of the fastest growing companies in the Life and Annuity industry. We are focused on the U.S. retirement and life insurance marets with a broad range of annuities and life insurance options, as well as reinsurance solutions. Our success is driven by competitive, innovative product designs, leading investment management and integrated ris management, along with highly experienced leadership.
Global Atlantic is looing for a diverse team of talented individuals who reinforce our culture of collaboration and innovation. We are dedicated to the career development of our people because we now they are critical to our long-term success. Join our team and come grow with us.
POSITION OVERVIEW
The Ris Data Analytics group is seeing a data analyst to help develop predictive models for policy-level transactions, to help prepare data and perform analysis using machine learning, regression and other methods, and to help deploy these tools and analysis in new ways through our organization. The predictive models and analysis developed by the Ris Data Analytics group are used to design and price retail products and institutional reinsurance deals, to inform ris-return and investment decisions, and to assist with forecasting and financial reporting. Our group wors closely with Sales, Operations, Investments, Hedging, Finance, Actuarial, Planning, Information Management, Reinsurance, and Product Development on data analytics projects. As part of a larger quantitative Insurance Ris Management team that reports through the Chief Ris Officer, we have unique vantage point into nearly all aspects of the enterprise.
Required sills:
Degree in math, statistics, computer science, a physical or biological science, engineering, or related field. Several years of experience or course wor in a programming language such as C/C++, Java, or Python (Python is our primary development language, but is not strictly required).
Experience woring with large data sets, machine learning techniques, developing software for scientific applications, nowledge of high-performance computing techniques, or SQL are highly desirable but not required.
Bacground in finance and/or industry experience is not required.
We are looing for a highly curious individual who is comfortable in a collaborative environment, and who enjoys seeing the things they build have real world impact.
QUALIFICATIONS
Degree in math, statistics, computer science, a physical or biological science, engineering, or related field.
Several years of experience or course wor in a programming language such as C/C++, java, or python.
At Global Atlantic, enjoy a highly competitive compensation and benefits pacage, with a focus on pay equity and flexibility. We are proud to support wor/life balance that meet individual and business needs. A business casual dress code, above-average paid time off, parental and military leave, adoption assistance and tuition reimbursement are just a few of the extra pers that mae Global Atlantic a great place to wor. We strive to foster a culture of total well-being through community outreach and charitable giving programs.
In New York, we actively partner with the Red Hoo Conservancy, Girls who Invest, and The Bowery mission.‚ÄØ Social platforms provide an environment to collaborate with others and participate in friendly competitions towards achieving physical, emotional and financial well-being. Our highly competitive health, retirement, life and disability plans can be tailored to best suit your needs and those of your whole family.
Global Atlantic is committed to creating an inclusive environment where everyone feels lie they can meaningfully contribute to our success. We are proud to be an equal opportunity employer and we do not discriminate in employment on any basis that is prohibited by federal, state or local laws. We encourage qualified applicants from all demographics to apply. All qualified applicants will receive consideration for employment without regard to race, color, religion, gender, gender identity or expression, sexual orientation, national origin, disability, age, or veteran status.
Global Atlantic Financial Company Employee Candidate Privacy Notice</t>
  </si>
  <si>
    <t>Gainful is changing the way people shop for nutrition products to support their active lifestyle and help them achieve their fitness goals. Launched in 2017, Gainful is baced by some of the world's best venture investors (including Y Combinator, Dorm Room Fund, BrandProject, and Courtside VC). Gainful combines personalization with the highest quality ingredients to mae sports nutrition accessible for every body.
Gainful is positioned to become the category leader in personalized nutrition, with personalized protein powder the first of many products. We are excited to find incredible team members to join us on this journey.
Job Description:
Gainful is hiring a data analyst to wor with engineering and growth teams in order to quicly iterate our product (both physical and digital) in order to successfully meet our customers' needs. You will be responsible for utilizing large data sets in order to uncover insights that will serve as hypotheses for future tests and initiatives. You will then manage these initiatives and measure their effectiveness and provide suggestions for continuous improvement.
Responsibilities include:
Woring with the CTO and COO to discover insights in the data.
Plan ways to test and measure the insights from above.
Provide suggestions for how to meet our customers needs, eeping in mind business constraints.
Support bacend and frontend engineers in their data needs
Support growth mareting team to help efficiently test and evaluate different initiatives
Be an owner of the Looer platform in order to allow other team members to access the data they need
Required:
Bachelor's Degree or equivalent
Basic understanding of SQL
Expert in Excel or another data analysis tool
Relentless attitude toward continuous improvement
Preferred:
Interest or experience in nutrition, wellness, or food/bev
Desire to wor on a small team and self-starter to quicly iterate on initiatives
Experience in data science tools such as pandas (Python library)
Bacground in financial and/or subscription modeling
Location: New York City (100% remote during COVID-19 outbrea)
Hours: Full time, unlimited PTO
Pay: competitive salary + equity
Health Insurance: Choice between Blue Shield Gold Full PPO 750 or Blue Shield Platinum Full PPO 0
Gainful will cover 99% of the monthly cost of the Gold plan, or 85% of Platinum
If you opt out of group healthcare coverage, Gainful will add 250/month to your salary as a wellness stipend
Dental: Guardian EM Dental 10
Vision: CA Beam VSP Choice Plan 2
Pre-tax benefits
Health FSA
Dependent Care FSA
Commuter
Pers:
Lunch every other Friday
Free snacs/beverages of every ind
Unlimited Gainful product &amp; swag
Macboo Pro and whatever tools you need to do your job
Visa sponsorship: Not Available
Start Date: ASAP</t>
  </si>
  <si>
    <t>THE ROLE:
Peloton is looing for an experienced Data Analyst to support our Supply Chain Operations team. The role involves developing insights to inform delivery strategy, logistics networ optimization and process improvement opportunities - providing senior leadership with the ability to mae effective data driven
decisions. You will wor cross-functionally with other teams at Peloton including IT, Business Intelligence, and Supply Chain Operations; building models and dashboards to understand current performance and trends. You will wor closely with Operations functional owners to ensure we are measuring things the 'right' way and that we have the data necessary to report on performance as we grow and further scale. The ideal candidate possesses a strong analytical toolset, has a passion for difficult challenges and a willingness to prototype and rapidly iterate, woring with cross-functional teams to drive meaningful impact to the business.
RESPONSIBILITIES:
‚óè Identify PIs for the Supply Chain teams (Planning, Logistics, Last Mile Delivery) that align to our
ey business objectives by analyzing operational and financial data
‚óè Conceptualize and build centralized tools (including dashboards) that the Global Operations team
can use to extract data/insights for daily business management in an automated manner
‚óè Write scripts and build tools to extract, clean and transform operations-related data
‚óè Compile and reconcile data from multiple sources into formats to be leveraged by Business
Partners and Senior Leaders
‚óè Provide daily, weely and monthly reporting and analysis to Business Partners and Senior Leaders
‚óè Create and facilitate user acceptance testing and drive adoption of reporting toolsets across the
Supply Chain organization
‚óè Identify gaps in our data collection and collaborate with product and engineering on data capture
specifications
‚óè Develop models with various forecasting techniques to improve operational efficiency
QUALIFICATIONS:
‚óè Bachelor's or Master's degree in an analytical field (e.g. Computer Science, Engineering,
Mathematics, Finance or Statistics)
‚óè 2+ years of wor experience in data analytics
‚óè Fluency in SQL or other programming languages. Some development experience in at least one
scripting language (PHP, Python, Perl, etc.)
‚óè High level of proficiency in Excel and Woring nowledge of data visualization tools such as
Tableau, Looer, etc.
‚óè Hands-on experience in Supply Chain, Operations, Engineering, or a related field with Supply
Planning, Inventory Optimization and/or Networ Optimization
‚óè Understanding of Supply Chain Systems - WMS, TMS, ERP systems preferred
ABOUT PELOTON:
Founded in 2012, Peloton is a global interactive fitness platform that brings the energy and benefits of studio-style worouts to the convenience and comfort of home. We use technology and design to bring our Members immersive content through the Peloton Bie, the Peloton Tread, and Peloton Digital, which provide comprehensive, socially-connected fitness offerings anytime, anywhere. We believe in taing riss and challenging the status quo by continuously innovating and improving. Our team is made up of passionate brand ambassadors, and we now that together, we go far.
Headquartered in New York City, with offices, warehouses and retail showrooms in the US, U, Canada, and Germany, Peloton is changing the way people get fit. Peloton has been named to many prestigious industry lists, including Fast Company's Most Innovative Companies, CNBC's Disruptor 50, Crain's New York Business' Tech25 and Fast50, as well as TIME's Genius Companies. Visit www.onepeloton.com/careers to learn more about joining our team.</t>
  </si>
  <si>
    <t>The team interacts daily with the Global Index Research Group, a part of the JP Morgan Corporate Investment Baning Research, across its global footprint (in New York, London and Asia) to ensure that the index processes, requests and systems are operating efficiently. Functions performed by the wider team in CIB include: Fixed Income maret research to produce robust cutting-edge benchmar products and custom solutions for institutional investors and ETF providers, across the globe; client interaction for strategic queries on index products; commercialization of index services and analytical tools to buy-side clients and vendors; Implementation of new index analytics tools and platform for better client service. **ey Responsibilities and Sills:** Daily third-party price capture &amp; validation of bond prices versus multiple maret sources Analyze price movements against maret news and expectations Liaise with pricing vendor to resolve issues and minimize ris Monitor systems for related job success and resolve issues by woring with technology teams Monitor and review the pricing, FX and analytics for an extended instrument universe of fixed income securities as part of a daily operational support team Trac corporate actions and events on the security universe and ensure that the resulting analytics are in line with expectation Perform simulation and analysis on instrument changes and events lie defaults, restructuring, schedule revisions, PI changes, cashflow events, settlement convention. Support what-if scenario simulation for portfolio estimates Monitor the fixed income maret for events that will have implications on particular sectors Tae part in the analytics generation, modeling and onboarding of different types of fixed income securities. Support the design of operational processes to automate some activities moving forward Support queries from internal clients on data distribution, capture, and unexpected moves of time series Lead the coordination with internal teams (e.g. technology, Reference data, index management) and external data vendors as part of data quality improvement activities Analyze large amounts of data to improve processes and asses quality Participate and present in client monthly meetings **Qualification** + Bachelor degree with preference in Computer Science, Engineering, Finance, Accounting, Economics or related field + Bachelor's degree in a quantitative finance field; alternatively economics with experience in data manipulation + Credible understanding of financial maret products and Bond math + nowledge of a scripting language or a data processing tool (MATLAB, Python, R, Eviews). Intermediate Microsoft Excel/VBA and Microsoft office desired + Understanding of financial marets and financial products + Problem-solving ability and general understanding of statistics + Excellent communication sills (Verbal/Written/Presentation) as this role requires daily interaction with a global team + Self-starter, team player and collaborative mindset toward technology and business partners + Familiarity with Maret Data platforms such as Bloomberg, Reuters, Factset + Prior experience woring in finance or economics + Prior experience of woring with data manipulation techniques and visualizations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baning, consumer and small business baning, commercial baning, financial transaction processing and asset management. We recognize that our people are our strength and the diverse talents they bring to our global worforce are directly lined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mae reasonable accommodations for applicants' and employees' religious practices and beliefs, as well as any mental health or physical disability needs. Equal Opportunity Employer/Disability/Veterans</t>
  </si>
  <si>
    <t>The Fund for Public Health in New York City (FPHNYC) is a 501(c)3 non-profit organization that is dedicated to the advancement of the health and well-being of all New Yorkers. To this end, in partnership with the New York City Department of Health and Mental Hygiene (DOHMH), FPHNYC incubates innovative public health initiatives implemented by DOHMH to advance community health throughout the city. It facilitates partnerships, often new and unconventional, between government and the private sector to develop, test, and launch new initiatives. These collaborations speed the execution of demonstration projects, effect expansion of successful pilot programs, and support rapid implementation to meet the public health needs of individuals, families, and communities across New York City (NYC).
PROGRAM OVERVIEW
The Bureau of Alcohol and Drug Use Prevention, Care and Treatment (BADUPCT) wors to reduce morbidity and mortality related to alcohol and substance use among New Yorkers through contracting and oversight of prevention, treatment, harm reduction, and recovery and support services; policy analysis and development; epidemiology, surveillance, and evaluation; development and dissemination of treatment and management guidelines; harm reduction initiatives; public and provider outreach and education; and community involvement and interagency collaboration.
The Research and Surveillance unit conducts alcohol- and drug-related surveillance, program evaluation and research, maintains databases, designs research protocols, produces reports, writes scientific articles for peer review journals, and facilitates program and policy development.
With an annual budget of approximately 2 million dollars per year, Strategies To Operationalize the Prevention of Overdose Death (STOP OD) aims to strengthen NYCs response to the opioid overdose epidemic and reduce overdose deaths. Informed by critical new surveillance and in collaboration with cross-sector partners across levels of government, DOHMH will implement focused prevention and response strategies to reach populations that bear the heaviest burden of opioid use and associated morbidity and mortality.
BADUPCT sees one Data Analyst to wor across the Surveillance and Prevention components of the STOP OD project, supporting the collection, organization and analysis of data elements as they are generated.
STOP OD is funded by a one-year (with potential for two additional years) cooperative agreement with the Centers for Disease Control. This position is housed at the New York City Department of Health and Mental Hygiene in Long Island City.
POSITION OVERVIEW
Under the direction of the Senior Evaluation Manager, the Data Analyst will be responsible for supporting data collection, organization, and analysis across all Surveillance and Prevention grant-related activities. The Data Analyst will ensure these processes and systematic and conform to the overall project plan.
RESPONSIBILITIES
‚Ä¢ Provide overall support to all data-related grant-funded activities of the STOP OD project, including evaluation
‚Ä¢ Contribute to data collection, including quantitative and qualitative data
‚Ä¢ Support the organization of data, including assisting with database creation, developing data entry procedures, and preparing preliminary documentation
‚Ä¢ Conduct preliminary checs for data accuracy
‚Ä¢ Extract, clean, manipulate, organize and analyze data using SAS, R, SQL, Excel and other platforms
‚Ä¢ Other duties as assigned
QUALIFICATIONS
‚Ä¢ A master's degree from an accredited college or university with a specialization in an appropriate field of physical, biological or environmental science or in public health.
‚Ä¢ Experience in a field related to substance use
‚Ä¢ Excellent computer sills, including MS Office; experience with data organization and visualization and effective reporting of program metrics
‚Ä¢ Experience cleaning and analyzing data using SAS, R, or SPSS
‚Ä¢ nowledge of relational databases, Transact SQL-based databases, and management systems preferred
‚Ä¢ Excellent written, oral and interpersonal sills
‚Ä¢ Experience with tools and practices for effective data collection and analysis
‚Ä¢ Demonstrated analytical and problem-solving sills
‚Ä¢ Excellent organizational sills and attention to detail
‚Ä¢ Ability to manage multiple priorities in a fast-paced environment
RESIDENCY REQUIREMENT
New York City residency is generally required within 90 days of appointment. However, City Employees in certain titles who have wored for the City for 2 continuous years may also be eligible to reside in Nassau, Suffol, Putnam, Westchester, Rocland, or Orange County. To determine if the residency requirement applies to you, please discuss with the agency representative at the time of interview.
SALARY AND BENEFITS
FPHNYC offers a comprehensive benefits pacage. The salary range for this position is commensurate with experience
The Fund for Public Health in New York City is an Equal Opportunity Employer and encourages a diverse pool of candidates to apply.</t>
  </si>
  <si>
    <t>Data &amp; Service Health Analyst
The successful candidate may wor remotely if not located near the NYC or College Par, Maryland office.
Data &amp; Service Health Analyst must have experience woring across a wide variety of data types (structured, unstructured in a variety of sourcetypes) and ingest processes (e.g. ETL, streaming analytics, field extraction, etc). Must be able to maintain and troubleshoot solutions that enable ingest, transform, and redaction of security data/metadata used by multiple staeholders into a Splun Based System. Partner with clients to architect the appropriate data collecting and pipeline processes to support monitoring within our core platform. Must understand core IT security and Networ fundamentals and be well capable of woring with a client-facing/customer-service mindset.
Primary Role Success Criteria:
Experience woring with enterprise class Anti-Virus software.
Understanding of core networ protocols (DNS, DHCP, ARP, TCP, UDP, SSL, SSH, SCP, FTP, IPSec, etc.)
Linux systems and networing admin/ troubleshooting
nowledge of technology solutions in one or more of the following functional areas:
Cyber Security,
IT Networ/Cloud Environment data/metadata
Ownership mindset, with demonstrated partnership with functional counterparts to deliver on a material set of business objectives.
Service Health Delivery experience a plus
Experience writing custom queries in SIEM (ideally in Spun)
Secondary Role Success Criteria:
Java based regular expressions
Experience with Python or other scripting languages
Hands-on experience with data pipelines and ingest, normalization and modeling solutions and processes with SIEM technologies (ideally Splun)
Recent Experience using Splun or other big data database solutions for ingestion and analytics
What you will do as a Data &amp; Service Health Analyst:
Willing to wor one weeend day a wee required (Sun-thursday or tues-Sat schedule). Hours are flexible, but standard business hours preferred
Triage and troubleshoot service health issues with respect to our managed security solutions.
Examples include, troubleshooting networ connectivity, linux operating system problems, event data flow issues, software installation issues
Wor in a client facing role to assist customers with correcting service issues.
About BlueVoyant
BlueVoyant is a global cybersecurity firm that provides Advanced Threat Intelligence, for large companies and a comprehensive Managed Security Service and Professional Services for small businesses, powered by one of the largest commercially available cyber threat databases in the world.
By woring with BlueVoyant, companies can gain unique and far-reaching visibility into malicious activity on their networs, in the dar web and across the internet, as well as real-time, automatable remediation services. Through our unique real-time external threat monitoring, predictive human and machine-sourced intelligence, and proactive managed security and incident response, BlueVoyant offers the private sector exceptional cyber defense capabilities.
Co-founded by CEO Jim Rosenthal, former Chief Operating Officer at Morgan Stanley, and Executive Chairman Tom Glocer, former Chief Executive Officer at Thomson Reuters, BlueVoyant has attracted a management team that comes from the worlds preeminent intelligence, law enforcement, and private sector organizations. Other leaders include:
‚Ä¢ Jim Penrose, COO, former EVP at Dartrace with 17 years at the NSA in ey leadership roles.
‚Ä¢ Robert Hannigan, Chairman of BlueVoyant International, former Director of GCHQ.
‚Ä¢ Gad Goldstein, President BlueVoyant International and Chairman of BlueVoyant Israel, former division head in the Israel Security Agency, Shin Bet.
‚Ä¢ Austin Berglas, Global Head of Professional Services, former head of the FBI's New York Cyber Branch.
‚Ä¢ Milan Patel, Chief Client Officer, former CTO of the FBI Cyber Division.
‚Ä¢ Ron Feler, Global Head of Threat Intelligence and Operations, former Deputy Commander of Unit 8200, the cybersecurity division of the Israel Defense Forces.
‚Ä¢ Mie Wertheimer, Senior Advisor, former Research Director of NSA
‚Ä¢ Bill Crumm, Senior Advisor, former NSA SIGINT Director and former Cybersecurity Head, Morgan Stanley.
‚Ä¢ Jim Bieda, Senior Advisor, former NSA Deputy CTO.
All employees must be authorized to wor in the United States or Israel. BlueVoyant provides equal employment opportunities to all employees and applicants for employment without regard to race, color, religion, sex, national origin, age, disability or genetics. In addition to federal law requirements, BlueVoyant complies with applicable state and local laws governing nondiscrimination in employment in every location in which the company has facilities.
Powered by JazzHR</t>
  </si>
  <si>
    <t>60 months experience in SQL/SQL TOAD;
60 months experience with Excel;
60 months experience in messaging standards (XML, X12, etc);
60 months experience in HL7 messaging;
60 months experience in data quality analysis;
60 months experience in customer support/guidance;
Bachelor's Degree
Two candidates will support data exchange and data quality efforts for NYSIIS, including onboarding of providers to New York State Implementation Guide for HL7 version 2.5.1 Immunization Messages and verifying message compliance to the national ONC Meaningful Use requirements for electronic submission of immunization data.
The BA's will be responsible for maintaining and updating ACCESS programs. The BA's will perform technical activities to enhance interoperability of NYSIIS with electronic health records used by health care practices across New York State. Projected contract will end on January 30, 2023.;
Communicate with vendors and provider offices regarding HL7 file specifications and testing information and answering initial questions.Review and test data files from provider's Electronic Health Record (EHR) system to verify file formatting and completeness.
This will include a combination of manual review and use of automatic software tools.Wor with provider office and EHR vendor to address any issues or concerns with test file.Assist provider office staff with data file submissions and addressing any questions or concerns that arise through data exchange.Monitor data exchange jobs to review the status of files that have been submitted to NYSIIS, identify errors and follow-up with provider office/vendor.
Assist provider office/EHR with significant data quality or file format issues discovered in data file submissions.Assist with the development and maintenance of materials documenting standard operating procedures for data exchange with NYSIIS.Maintain MS ACCESS tracing systems and compile statistics regarding EHR vendor and provider associations with each other and their communications with NYSIIS.
Perform general data analysis and generate reports to support data quality improvement activities to maintain a complete, accurate, timely data set.Develop and execute computer code required for data preparation and analysis; identify problems, and run standard data coverage reports.Monitor data exchange jobs to review the status of files that have been submitted to NYSIIS, identify errors and follow-up with provider office/vendor.</t>
  </si>
  <si>
    <t>Job Title Data Analyst Job Type Contract Location NY-New York SILLS AND EXPERICENCE REQUIRED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 closely with business analysts to identify and specify complex business requirements and processes. May co-ordinate the activities of the section with the client area and other IT sections (e.g., data base, operations, technical support). Wor in conjunction with the data architectmodeler on the data warehouse reporting solution. Possess expertise in writing and tuning, view, stored procedures, and functions. Strong problem-solving, interpersonal, written and oral communications sills with demonstrated ability to simultaneously adjust to changing priorities, successfully completing multiple tass. Prepares deliverables such as source-to-target mappings transformation rules documentation. 7-10 Years of relevant wor experience required. Data catalogingdata profiling SQL Server, DB2, Oracle Must have nowledge of lineage and financial industry, technical metadata layer Sills needed for DB Analyst specific Data Scanning Data Profiling" Educational Qualifications Required - Bachelorrsquos degree in Computer Science, Information Technology, Computer Engineering or closely related or equivalent Preferred - Masterrsquos degree in Management Information Systems (MIS), Computer Science, Big Data or Analytics or equivalent Equal Employment Opportunity Reliable employment does not discriminate on the basis of race, religion, gender, sexual orientation, age or any other basis as covered by federal, state, or local law. Employment decisions are based solely on qualifications, merit and business needs. Thans Regards, Palle Ahila IT RECRUITER (O) 248-278-4233 Ahila.prsrit.com</t>
  </si>
  <si>
    <t>Title
ERP Data Analyst
14-Feb-2020
Department
ACCOUNTING
Location
Bronx Zoo
Job Description
WILDLIFE CONSERVATION SOCIETY
CAREER OPPORTUNITY
Position Title: ERP Data Analyst
Location: The Bronx Zoo
Job Type: Full-Time
Reports to: Assistant Comptroller
About Wildlife Conservation Society (WCS):
WCS stands for wildlife and wild places. As the world‚Äôs premier wildlife conservation organization, WCS has a long trac record of achieving innovative, impactful results at scale. We run programs spanning the entire ocean and more than 3 million biologically critical square miles in nearly 60 countries. We build on a unique foundation: Our reach is global; we discover through best-in-class science; we protect through wor on the ground with local and indigenous people; we inspire through our world-class zoos, aquarium, and education programs; and we leverage our resources through partnerships and powerful policy influence. Our 4,000 diverse, passionately committed team members in New York City and around the world wor collectively to achieve our conservation mission.
THE OPPORTUNITY:
This position reports to the Director of Financial Systems of the Wildlife Conservation Society. This position is responsible for maintaining the master data among the many modules of the WCS financial system, SAP. The position is primarily technical in nature.
RESPONSIBILITIES:
‚Ä¢ Create SAP records based on requests received from other departments
‚Ä¢ Update SAP derivation rules
‚Ä¢ Create, maintain and update master data tables (such as general ledger accounts, cost centers, WBS Elements, Funds and Grants)
‚Ä¢ Wor with Program Development in creation of Sponsor and Customers
‚Ä¢ Assist other departments with regard to master data issues that may cause error messages to arise during data uploads.
‚Ä¢ Complete general SAP table maintenance among the various modules
‚Ä¢ Wor along with SAP outside consultant when issues arise that cannot be solved within WCS.
‚Ä¢ Review forms containing requests against the documentation given along with such request
‚Ä¢ Ensure that agreements are fully executed prior to maring it as an ‚ÄúAward‚Äù in SAP.
‚Ä¢ Review agreement to mae sure that programmatic and indirect cost amounts have been properly calculated
‚Ä¢ Budget uploads for grants and other records as necessary
‚Ä¢ Assist in preparation of SAP reports and downloads
‚Ä¢ Assist with month-end closing process
‚Ä¢ Scan and file documentation
‚Ä¢ Perform other duties as determined by the Director of Financial Systems
Qualification Requirements
‚Ä¢ Bachelor degree in Business Administration, major in Accounting or Finance preferred
‚Ä¢ At least two years woring experience in a not-for-profit organization
‚Ä¢ Strong analytical and spreadsheet sills
‚Ä¢ Ability to wor with multiple databases/financial programs
‚Ä¢ Good verbal and written communication sills
‚Ä¢ Have a good woring nowledge of the Microsoft Office Suite, including Excel, Word and Outloo
‚Ä¢ Effective ‚Äúroll up the sleeves‚Äù and ‚Äúwilling to do‚Äù wor ethic and willingness to wor nights and weeends.
‚Ä¢ Have strong interpersonal sills, an ability to wor well with a wide variety of people in a team setting, and ideally, a sense of humor.
WCS is an equal opportunity employer dedicated to hiring and supporting a diverse worforce. We are committed to cultivating an inclusive wor environment and loo for future team members who share that same value. EOE/AA/M/F/Vets/Disabled
Opportunity Type
Full-Time
Date Posted
14-Feb-2020</t>
  </si>
  <si>
    <t>Responsibilities:
Produce analyses and create reports of pharmacy claims and medical drug claims in Fund‚Äôs benefit plan design
Identify pharmacy data trends to improve clinical outcomes
Identify gaps in care to improve medication adherence rates
Produce provider reports of formulary compliance and clinical program management
Trac community pharmacy performance in the Pilot Retail Pharmacy Pay for Performance Program through eQuipp system
Complete drug data analysis and reports required in filing of 3rd party paYorks class action lawsuits
Create queries to identify pharmacy, provider and drug claim outliers
Perform additional projects and responsibilities as assigned by management
Qualifications:
Bachelor‚Äôs Degree in Public Health, Health Administration, or equivalent years of experience required
Minimum of two (2) years‚Äô experience in pharmacy analysis required; experience with pharmacy benefit management nowledge preferred
Intermediate sill level in Microsoft Word, Excel and PowerPoint required; experience with Statistical Analysis System (SAS), Enterprise Data Warehouse and basic SQL preferred
Strong analytical ability and experience with pharmacy, provider and medical claim systems
nowledge of 1199SEIU Fund benefit plans preferred
Experience with pharmacy claim codes and reimbursement
Must be well organized and able to wor independently in order to handle multiple projects
Must be an effective communicator and able to wor well with other Fund Departments on project management
Demonstrated organizational sills with ability to multi-tas and meet operational deadlines</t>
  </si>
  <si>
    <t>A career at New York Life offers many opportunities. To be part of a growing and successful business. To reach your full potential, whatever your specialty. Above all, to mae a difference in the world by helping people achieve financial security. It‚Äôs a career journey you can be proud of, and you‚Äôll find plenty of support along the way. Our development programs range from sill-building to management training, and we value our diverse and inclusive worplace where all voices can be heard. Recognized as one of Fortune‚Äôs World‚Äôs Most Admired Companies, New York Life is committed to improving local communities through a culture of employee giving and service, supported by our Foundation. It all adds up to a rewarding career at a company where doing right by our customers is part of who we are, as a mutual company without outside shareholders. We invite you to bring your talents to New York Life, so we can continue to help families and businesses ‚ÄúBe Good At Life.‚Äù To learn more, please visit LinedIn, our Newsroom and the Careers page of www.NewYorkLife.com.
The Position
The Data Strategy, Governance &amp; Enablement (DSG&amp;E) team provides transformative data capabilities and solutions that serve as an enterprise data, reporting, and analytics platform for the core insurance group at New York Life (NYL).
The team is in search of a strong programmer to serve as one of the primary experts of mareting and service data at NYL. This role will focus on maing data readily available and consumable in a central data hub. The role will also entail sourcing historical data elements from the vast networ of legacy systems into the company‚Äôs future-state data architecture. The candidate will wor closely with the technology team to mae decisions impacting the modernization of the company‚Äôs data architecture going forward. The role will also support the DSG&amp;E team‚Äôs ongoing, client-based initiatives, ultimately providing solutions to a wide range of internal staeholders across the business. Note: This is an individual-contributor role. Also, while this is a Business-facing role, there will be heavy interaction with Technology teams.
Responsibilities:
Interact with data modelers to export, transform, and load data elements from existing data sources for use in the creation of new, user-friendly tables in the Data Hub
Analyze internal data architecture and data integrations to identify inefficiencies. Mae best practice recommendations for modeling business data and BI solutions.
Actively engage with application teams &amp; testing teams across the organization to understand the data requirements, data flows, data entities and data relationships
Mae recommendations for business rules related to combining data across subject matters (product, customer, and agent) and create model ready dataset for consumption by staeholders
Oversee data quality and ensure data is properly translated for consumption by end business users
Execute on various requests by sourcing raw data from multiple databases, tables and systems
Wors independently to prototype new data solutions that support business teams in their ad hoc reporting responsibilities
Interface with Business teams to understand business strategies, requirements, and pain points that can be addressed by data and business solutions
Define test scenarios and prepare test scripts to support business and technology teams in end-to-end QA testing efforts
Requirements:
Minimum 3-5 years wor experience
Strong programming/coding bacground (SAS, R, Python)
Strong SQL bacground (TOAD, SQL Worbench)
Strong bacground with Oracle database designs
Experience with data laes and cloud implementations
Ability to define test strategies and approaches
Ability to explain technical solutions to technical and non-technical teams
Analytical and critical thining sills required
Must be very organized and have excellent problem-solving sills
Must be team oriented and able to interact with a diverse group
A proactive self-starter with the ability to wor independently with limited supervision
Bachelors Degree
SF: LI-CC1
SF: LI-PC1
EOE M/F/D/V
If you have difficulty using or interacting with any portions of this Web site due to incompatibility with an Assistive Technology, if you need the information in an alternative format, or if you have suggestions on how we can mae this site more accessible, please contact us at: (212) 576-5811.</t>
  </si>
  <si>
    <t>Buyside - Data Scientist/Research Analyst
Location: New York, United States
Salary: US180000 - US280000 per annum + competitive
Sectors: Asset Management
Job Type: Permanent
Apply for this Job
We're currently woring closely with a prestigious investment fund seeing top data scientists/analysts. The ideal candidate has fundamental experience with a strong data science sillset. These positions are based in the NYC/tristate area.
If you have experience conducting fundamental equity or quantamental research, we'd lie to tal to you! We're particuarly excited if you've wored with alternative data and large unstructured datasets. We prefer individuals with an established trac record in finance and a strong engineering/data science bacground/toolit.
This is an exceptional opportunity to solve problems related to alpha generation and trading, and advance data driven products. We are seeing individuals with hands-on, high-impact, data driven applications in industry and academia.
You will have the opportunity to partner up with quant researchers, technologists, and academics beyond traditional finance to develop creative solutions to the world's most challenging economic problems across marets and industries. Additionally, you will have the flexibility and opportunity for tremendous career growth.
The ideal candidate / successful individual will have experience with:
Minimum of a Bachelor's or Master's Degree in STEM programs (ie. Applied Mathematics, Economics, Statistics, Engineering, Neuroscience, or relevant degree)
4-10 years of experience in a fundamental research or data science role
Heavy experience with Python, R, SQL
Experience applying statistical methods to properiety data and deriving actionable insights, communicating analysis to researchers and PMs
STRONG communication sills are a must!
Good to have:
PhD in Computer Science, Statistics, Economics, etc.
Bonus points for experience woring with alternative, nontraditional data sources
Ability to wear multiple hats, self-starter mentality
Ability wor in a fast paced environment and create projects from scratch
Sthree US is acting as an Employment Agency in relation to this vacancy.
Apply for this Job</t>
  </si>
  <si>
    <t>About Data Analytics at Vericred:
Vericred has built the largest, most granular, and most accurate data set covering Health Insurance and Employee Benefits plans, rates, provider networs and formularies in existence. Our data is used by millions of consumers and broers to find plans, providers and drugs that balance cost and quality. Researchers and government agencies use our data to understand maret dynamics and even drive policy decisions.
Our Data Analytics team wors with internal and external constituents to develop insights from, and about, our data and interactions with our platform. We partner with leadership and the Robert Wood Johnson Foundation to research and develop content for thought leadership pieces. We build actionable reports and dashboards to help our operations team understand the timeliness, completeness and accuracy of our data. We research extensions to the breadth and depth of the data that we capture and validate our approaches to ingesting and synthesizing that data.
This role will be based in our New York City (Flatiron) office.
In this role you will:
Research and validate new data sources to improve, and expand, upon our data solutions
Maintain our canonical source mappings for Networ and Formulary data
Uncover meaningful insights about our data - driving product development direction
Build and maintain user-facing dashboards to monitor data quality
Build and test data verification models
Partner with Engineering on validating, maintaining and extending our data ingestion platform
We would love to hear from you if you have:
A bachelors or greater in CS, Statistics, Economics or equivalent wor experience
2+ years of experience with data visualization tools and technology (Tableau, Looer, D3.js)
2+ years of experience with data pipelines, ETL processes and Big Data tools (Hive, Pig, Redshift or equivalent)
3+ years of experience with SQL
Extra points for experience with common data analytics languages lie R, SAS, or Python
About Vericred
Founded in 2014, Vericred is a data services company simplifying the exchange of health insurance and employee benefits data. What Plaid has done for financial services and Sabre for travel and hospitality, we are doing for health insurance by building digital infrastructure to enable the digital transformation of this 1Trillion industry.
Who We Are
At Vericred, we are data people: process driven, organized, and obsessed with the details. We value collaboration and mae sure we have plenty of opportunities to spend time together outside of the office through fitness events, movie nights, happy hours, and more. We love our wor and recognize the importance of balancing interests, relationships, and time outside of it. We are avid learners and prioritize personal and professional growth alongside company growth at the individual and the team level.
Our benefits include
Competitive Salary
Equity Participation
100% company paid medical and dental for you and your dependents
Healthcare and dependent FSA
401 with matching
Twice weely catered lunches
Unlimited snacs and drins in-office
Responsible PTO policy
Pre-tax commuting benefits
fRYEday: Our end of wee Rye tasting and happy hour ritual
Stand-up dess
Centrally located office on Madison Square Par
We are an equal opportunity employer. We welcome people of different bacgrounds, experiences, abilities and perspectives. Qualified applicants will receive consideration for employment without regard to race, color, religion, sex, national origin, sexual orientation, gender identity, disability or protected veteran status.
Powered by JazzHR</t>
  </si>
  <si>
    <t>Requisition ID: 87418
Join the Global Community of Scotiabaners to help customers become better off.
The e-GFI QS team is looing for a new team member who will wor in close collaboration with US Fixed Income trading to apply quantitative techniques to the US Rates Sales &amp; Trading business line. The team is composed of individuals possessing a mix of sills including business nowledge, mathematical modelling, programming, machine learning, and data science. This position is appropriate for someone who wants to help solve the complex problems arising from the mission to bring a high degree of automation to the Fixed Income trading business. This role will be a crucial team member in what is a top strategic priority for Global Baning and Marets.
Is this role right for you?
Develop data-driven models to facilitate automatic pricing, ris management, hedge selection and execution
Prioritize a ey initiative to deliver client value reporting
Responsibility for developing and maintaining US Rates‚Äô tic data infrastructure in conjunction with IT to ensure fidelity of data and accuracy of model outputs
The ability to wor as an extension of the trading des, understanding marets/trading , generating analytics, maing recommendations, and driving total P&amp;L
The ability to communicate effectively between the traders, technologists, and other team members
Do you have the sills you need to succeed? We'd love to wor with you if you have:
Experience with DB or other tic DB
Experience or familiarity with FICC Trading
Excellent mathematical sills
Familiarity with reinforcement learning, neural networs or other machine learning techniques
A Masters or PhD in a quantitative field or a BSc with significant relevant experience
Familiarity with coding in Python
nowledge of Scala or another functional programming language, or willing to learn
Self-motivation and an entrepreneurial attitude towards problem solving and the pursuit of process improvement
Location(s): United States : New York : New York City
As Canada's International Ban, we are a diverse and global team. We spea more than 100 languages with bacgrounds from more than 120 countries. Our employees are committed to a superior customer experience and use the Ban‚Äôs six guiding sales practice principles to ensure they act with honesty and integrity.
At Scotiaban, we value the unique sills and experiences each individual brings to the Ban,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now. If you require technical assistance, please clic here. Candidates must apply directly online to be considered for this role. We than all applicants for their interest in a career at Scotiaban; however, only those candidates who are selected for an interview will be contacted.</t>
  </si>
  <si>
    <t>The Brin‚Äôs name is a promise to respect the trust we‚Äôve earned in over 150 years in business. Every employee honors that promise by offering the highest levels of service and support to our customers. We tae pride in our wor, and we share a passion about our future. Learn why so many people have made the choice to join our team ‚Äì and stay here.
Job Title
Data Processing &amp; Performance Analyst
Job Description
Brin‚Äôs Global Services is a division of Brin‚Äôs Inc, the world‚Äôs premier provider of secure logistics and security solutions in more than 122 countries across 5 continents. Brin‚Äôs Global Services specializes in the secure transportation and handling of valuable goods throughout the logistic value chain, from raw materials and components to finished products within the mining, bannote, precious metal, jewelry, security, art and pharmaceutical industries The company has a proud history of providing growth and advancement opportunities for its employees. We have a challenging opportunity for a Data Processing &amp; Performance Analystbased out of our JF, New York location.
Job Summary:
The Data Processing &amp; Performance Analyst is responsible for overall data gathering, analysis, and administration of: operating procedural, metrics tracing, communication, and TQM &amp; Lean Development initiatives. This position assists with the development and implementation of performance improvement initiatives and controls used in the US Brin‚Äôs Global Services (USBGS) networ.
ey Responsibilities:
Serve as the primary contact in USBGS for all service-level communications with the USBGS networ branches
Daily follow up with the networ for coordination of operational activities
Daily management of ey performance measures such as POD (Proof of Delivery)
Wor closely and objectively with other department personnel to obtain system/process data in support of consolidated performance development
Data entry/data management at large scale
Participate in execution, implementation and monitoring of process improvement initiatives and performance metrics
Auditing of various regulatory compliance requirements and creation of document pacets for Customers and relevant Authorities
Wor with branches to ensure process efficiencies are implemented and maintained
Wor with varies departments to assure that branches are providing acceptable levels of service
Conduct Inter-Company Charges (BTC) analysis, and report irregularities and other findings
Provide reports and analysis, including performance, financial and cost savings summaries
Develop process related training programs &amp; materials for both USBGS and branch staff, and conduct on-going training/development initiatives
Travel to branch locations to conduct inquiries, analysis and audits
Perform other duties as assigned or necessary
About Brin‚Äôs
Brin‚Äôs is the global leader in security and logistics services, trusted by bans, financial institutions and businesses in both public and private sectors. We deliver the currency of the world to businesses in our communities. We do it because we‚Äôre needed. We do it because we‚Äôre trusted and valued. We do it because it maes us proud. Brin‚Äôs Proud.
What‚Äôs Next?
Than you for considering applying for a job at Brin‚Äôs U.S. To be considered for this position, you must complete the entire application process, which includes answering all prescreening questions and providing your eSignature.
Upon completion of the application process, you will receive an email confirming that we have received your application. We will review all candidates and notify you of your status should we deem you fit for a job. Than you again for your interest in a career at Brin‚Äôs U.S. For more information about future career opportunities, join our talent networ, Lie our Faceboo page or Follow us on Twitter.
Brin‚Äôs is an equal opportunity/affirmative action employer and all qualified applicants will receive consideration for employment without regard to race, color, religion, sex, national origin, disability status, marital status, protected veteran status, sexual orientation, gender identity, genetic information or history or any other characteristic protected by law. Brin‚Äôs is also committed to providing a drug free worplace.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</si>
  <si>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At Rocstar Games, we create the games we would want to play ourselves.
A career at Rocstar is about being part of a team woring on some of the most creatively rewarding, large-scale projects to be found in any entertainment medium. You would be welcomed to a friendly, inclusive environment where you can learn, and collaborate with some of the most talented people in the industry.
Rocstar New York is seeing an experienced data analyst to join our growing Analytics practice and help build Rocstar's business intelligence capacity. Successful candidates will wor with analytics and product leadership to assure that the most relevant possible real-time and historical data is identified, traced, analyzed, and made actionable across all of our titles. This is a full-time permanent position based out of Rocstar's unique game development studio in the heart of downtown Manhattan.
WHAT WE DO
The Rocstar Analytics team provide insights and actionable results to a wide variety of staeholders across the organization in support of their decision maing.
We wor together with a number of departments to design and implement data and pipelines.
We collaborate as a global team to develop cutting-edge data pipelines, data products, data models, reports, analyses and machine learning applications.
RESPONSIBILITIES
Partner with analysts and live producers to identify strategic business questions, ey metrics, and actionable insights.
Provide consumer-ready recommendations, insights and reporting to Analytics team leadership, live producers, product managers and partner groups.
Effectively translate statistical findings into actionable recommendations for senior leaders on game and business teams.
Research and develop state-of-the-art data mining and statistical modeling solutions to understand game design, system performance and ey business behaviors, such as player engagement.
Drive needle moving improvements via hands-on exploration of data, dashboards, statistical analysis and predictive modeling.
Combine qualitative and quantitative driven insights with game nowledge to recommend potential avenues to the game and business teams.
Drive requirements for data collection and for data modeling with data engineers
Wor within a team of data analysts and engineers.
QUALIFICATIONS
5+ years in a similar position or an analytics role in the mareting, finance, forensics, or technology fields.
Bachelor's degree in a quantitative field (Statistics, Applied Mathematics, Operational Research, Business Intelligence or any other relevant field).
Graduate degree (MBA, MSc or master's, PHD), an asset.
Extensive nowledge of data analysis techniques, languages, software and systems (SAS, R, Matlab, Python, SPSS, Tableau) required.
Extensive nowledge in SQL (or a SQL-lie language) required.
Experience with Vertica and Hadoop, an asset.
Game industry experience strongly desired.
SILLS
Story telling.
Ability to develop and maintain good relations and communicate with people at all hierarchical levels.
Strong problem-solving sills.
Ability to reconcile technical and business perspectives.
Autonomy and entrepreneurship.
Strong team spirit.
Passion for Rocstar Games and our titles.
HOW TO APPLY
Please apply with a resume and cover-letter demonstrating how you meet the sills above. If we would lie to move forward with your application, a Rocstar recruiter will reach out to you to explain next steps and guide you through the process.
Rocstar is proud to be an equal opportunity employer, and we are committed to hiring, promoting, and compensating employees based on their qualifications and demonstrated ability to perform job responsibilities.
If you've got the right sills for the job, we want to hear from you. We encourage applications from all suitable candidates regardless of age, disability, gender identity, sexual orientation, religion, belief, or race.</t>
  </si>
  <si>
    <t>Position: Data Analyst
Agency: New York City Employees‚Äô Retirement System‚Äôs (NYCERS).
Project Name:Information Technology (IT) Division.
Duration: 3 Years
Project Description:
NYCERS sees one (1) Data Analyst with ETL Expertise to wor with the Information Technology (IT) Division for a period up to 36 months. NYCERS reserves the right to hire the candidate(s) as an employee, at no additional cost, after a period of six (6) months. The Data Analyst will primarily be responsible for detailed field level analysis, profiling and mapping of the current IBM z/VSE Mainframe VSAM files loaded into SQL tables.
Mandatory Sills:
Candidates must meet all the requirements below to be considered for this position.
Minimum of five (5) years of source-to-target data mapping experience in a mixed Mainframe, relational database and object storage environments.
Experience creating and/or maintaining ETL applications.
Experience migrating mainframe VSAM files to relational and/or dimensional SQL databases.
Experience woring in multiple development environments/systems: IBM Mainframe, Windows Server, UNIX and SQL Server.
Strong SQL nowledge woring with complex queries and stored procedures.
Proficiency in mainframe applications encompassing COBOL, VSAM and DB2.
Experience creating data dictionary documentation and data definitions/domains.
Excellent interpersonal, communication, presentation, writing, analytical, problem solving, and information gathering sills along with fundamental technique troubleshooting abilities.
Strong analytical sills demonstrated by the ability to receive and analyze requirements and propose a suitable solution that adheres to the team‚Äôs methodology.
Preferred Experience:
Experience with Data Quality/Profiling tools.
Experience extracting business rules from the existing legacy code.
Experience with Data Warehouses and/or Data Marts.
If this isn‚Äôt the role for you, perhaps you have a friend or colleague that would be a fit. I would appreciate your help forwarding this to people in your extended networ that may be interested in exploring the opportunity.
I loo forward to hearing from you soon.
--
Regards,
Asim Ghafar
Technical Recruiter.
ZDAAS
1107 North Point Blvd, Ste 228
Baltimore, MD 21224
Office: 443-836-4932 X 1004
Cell: 239-666-8767
hr3@zd-techsolutions.com</t>
  </si>
  <si>
    <t>Job Description
General Description
CUNY Fellowship in the Behavioral Sciences
The City University of New York (CUNY) - Office of Institutional Research and Assessment (OIRA) announces a one-year fellowship in the behavioral sciences. Behavioral science is the study of how people mae decisions and act within a complex world where details and context matter. It draws from decades of research in the social sciences to create a more realistic framewor for understanding the way people form intentions and tae actions.
Behavioral science has been used across a variety of fields to realign policies, programs, and products with how we really behave, improving outcomes for millions of people worldwide. OIRA is testing the use of lessons from the behavioral sciences at CUNY through a project called the Student Persistence Initiative (SPI), which is funded by the MaYork‚Äôs Office for Economic Opportunity.
CUNY is the nation's leading urban public university serving more than 275,000 students in 25 colleges and institutions in New York City. CUNY-OIRA conducts research and provides data to improve student success and acts as an incubator for new interventions, providing rigorous evidence to identify the most effective, and taing the best to scale at CUNY. SPI is one of these projects.
Under the supervision of the Director for Institutional Research, the fellow will provide quantitative analytic support and data for the implementation and scaling of a set of behavioral interventions over the course of academic year 2020-21. The fellow will wor in collaboration with partner CUNY schools and the SPI Project Manager to develop and implement projects that address barriers to student engagement, retention, and success. Planned projects include scaling multi-year interventions through Blacboard, emails, and text messages.
Responsibilities may include but are not limited to:
Conduct student data extraction and analysis (including, but not limited to, academic records, enrollment data, Blacboard analytics, and student experience survey results)
Analyze the effectiveness of SPI interventions and their impact on retention and persistence (including, but not limited to, graduation rates and transfer rates)
Analyze FAFSA renewal rates of student populations in participating senior colleges and community colleges in FAFSA Renewal campaigns
Use statistical programs such as R, SPSS, and Stata to develop and prepare data for sharing with project partners
Extract, clean, and manage data from multiple sources
Respond to ad hoc requests for information and data
Participate in weely/biweely conference calls to discuss project development and implementation
Produce briefings, progress reports, and materials for project evaluation based on data; present materials to CUNY staff
Communicate with project partners and staeholders
Perform other duties as assigned
Other Duties
Qualifications
Basic Qualifications:
Bachelor‚Äôs Degree with four years‚Äô related experience
Formal training in quantitative research methods
Ability to define research and analytical problems
Experience programming, writing, and/or interpreting syntax in R and SQL
Experience with other programs (SPSS, Stata, etc.) is a plus
Experience designing and building complex datasets and using complex data
Ability to wor as both an independent self-starter and as a collaborative member of a team
Strong organizational sills, with the ability to prioritize tass and outstanding attention to detail
Ability to be flexible and wor in a fast-paced environment
Excellent interpersonal and written/verbal communication sills
Equal Opportunity/Affirmative Action/Americans with Disabilities Act Employer</t>
  </si>
  <si>
    <t>Title - Data Analyst
Location New York, NY (Midtown)
Duration - 6-12 + month contract
As part of the Data Modelling team, you will be responsible for expanding and maintaining the data warehouse model
Monitoring data quality and expanding the content of the data warehouse is a ey aspect of the role.
Based on the business needs you will help with data projects that expand the business understanding of their customers, partners, and trade performance.
Woring experience as a data analyst or business data analyst
Technical expertise regarding data models and database design development
Strong nowledge of and experience with SQL.
Data Analyst/Data Engineer bacground Some nowledge of ETL processes
Development of the design and architecture of our data warehouse
Extensive experience in using data analysis / ETL tools and processes
Hands-on experience woring with Data warehouse (SQL Server)
Ability to convey concepts, issues, and riss to technical as well as non-technical audience
Analytical and problem-solving sills with attention to detail.
In-depth understanding of database structure principles including Data Warehousing, Data Lae fundamentals.
Experience with requirements gathering and business process analysis, business alignment worshops
Technical sills including specific tools, methodologies, framewors : MS Azure cloud, Azure Data Factory, Azure SQL Server, Power BI, Azure DevOps, GIT and SQL Management studio
Client facing, communication, soft sills required, specific experience, industry experience. 6-8 years experience
The Company is an equal opportunity employer and maes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mae reasonable accommodations for the nown physical or mental limitations of an otherwise qualified individual with a disability who is an applicant or an employee unless undue hardship to the Company would result.</t>
  </si>
  <si>
    <t>Strength Through Diversity
Ground breaing science. Advancing
medicine. Healing made personal.
The
Data Analyst I performs activities related to database management, maintenance
of data integrity and security, and basic statistical analyses. The Data Analyst
I facilitates and enhances the value of datasets for faculty researchers and
other analysts through a range of duties and responsibilities. Such duties may
include cleaning, creating, and lining datasets. The Data Analyst I may assist
with the movement of data across multiple systems, oversee its validation and
organization, and ensure that data is available to appropriate people and
systems within an organization.
Roles &amp; Responsibilities:
Develop, maintain, and implement
procedures for data entry, data cleaning, lining data, documentation, and
other tass
Implement modeling techniques and
tools to support data structure.
Implement best practices in data
management to ensure the integrity of data and quality of data processes
Maintain nowledge of the current
regulations and technologies related to data management
Design and write custom
applications to ensure databases meet requirements throughout data entry,
management, and reporting
Define parameters for file or space
utilization, if necessary
Assist in data capture, extraction,
and analysis
Maintain data integrity, and
support data analysis, as necessary
Document, implement, maintain, and
recommend operating methods to improve collection, cleaning, processing,
editing, distribution, and flow, of data
Deliver analyzable or analyzed data
to internal and external staeholders
Assist faculty and staff with
queries, simple statistical analyses, report generation, and technical
difficulties related to data retrieval
Assist with writing and preparing
manuscripts and other materials for internal and external audiences
Wor closely with IT management and
staff
Performs other duties as needed
Requirements:
Master‚Äôs
degree in relevant field with relevant coursewor/internships/research
assistantships, OR Bachelor‚Äôs degree in relevant field with at least 2 years of
relevant experience
Training
in biostatistics is preferred
Strength Through Diversity
The Mount Sinai Health System
believes that diversity is a driver for excellence. We share a common devotion
to delivering exceptional patient care. Yet we‚Äôre as diverse as the city we
call home- culturally, ethically, in outloo and lifestyle. When you join us,
you become a part of Mount Sinai‚Äôs unrivaled record of achievement, education
and advancement as we revolutionize medicine together.
We wor hard to acquire and retain
the best people, and to create a welcoming, nurturing wor environment where
you can develop professionally. We share the belief that all employees,
regardless of job title or expertise, can mae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 campuses, including Mount Sinai Beth
Israel, Mount Sinai Beth Israel Broolyn, The Mount Sinai Hospital, Mount Sinai
Queens, Mount Sinai West (formerly Mount Sinai Roosevelt), Mount Sinai St.
Lue‚Äôs, and New York Eye and Ear Infirmary of Mount Sinai.
The Mount Sinai Health System is an
equal opportunity employer. We promote recognition and respect for individual
and cultural differences, and we wor to mae our employees feel valued and
appreciated, whatever their race, gender, bacground, or sexual
orientation.
EOE Minorities/</t>
  </si>
  <si>
    <t>Data Analyst Data Scanning team
Client: Perficient, Inc.; End Client BNY Mellon
Location: 240 Greenwich St, New York, NY (Initially Remote with onsite starting around late September/early October)
Duration: 12 months contract with possibility for extension/conversion.
Description:
Data Scanning Team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 closely with business analysts to identify and specify complex business requirements and processes.
May co-ordinate the activities of the section with the client area and other IT sections (e.g., data base, operations, technical support). Wor in conjunction with the data architect/modeler on the data warehouse reporting solution.
Possess expertise in writing and tuning, view, stored procedures, and functions. Strong problem-solving, interpersonal, written and oral communications sills with demonstrated ability to simultaneously adjust to changing priorities, successfully completing multiple tass.
Prepares deliverables such as source-to-target mappings; transformation rules documentation.
7-10 Years of relevant wor experience required.
Data cataloging/data profiling
SQL Server, DB2, Oracle
Must have nowledge of lineage and financial industry, technical metadata layer
Sills needed for DB Analyst specific: Data Scanning, Data Profiling
Data Analyst Data Scanning team
Client: Perficient, Inc.; End Client BNY Mellon
Location: 240 Greenwich St, New York, NY (Initially Remote with onsite starting around late September/early October)
Duration: 12 months contract with possibility for extension/conversion.
Description:
Data Scanning Team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 closely with business analysts to identify and specify complex business requirements and processes.
May co-ordinate the activities of the section with the client area and other IT sections (e.g., data base, operations, technical support). Wor in conjunction with the data architect/modeler on the data warehouse reporting solution.
Possess expertise in writing and tuning, view, stored procedures, and functions. Strong problem-solving, interpersonal, written and oral communications sills with demonstrated ability to simultaneously adjust to changing priorities, successfully completing multiple tass.
Prepares deliverables such as source-to-target mappings; transformation rules documentation.
7-10 Years of relevant wor experience required.
Data cataloging/data profiling
SQL Server, DB2, Oracle
Must have nowledge of lineage and financial industry, technical metadata layer
Sills needed for DB Analyst specific: Data Scanning, Data Profiling</t>
  </si>
  <si>
    <t>Job Description
Data Analyst
Job Order ID: 6011-1
2 Year Contract
Wor Location: Manhattan-New York (WFH is possible)
Job Title: Technical - Data Analyst
Job Description: Summary
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staeholders.
Job Responsibilities
‚Ä¢ Develop and maintain ETL procedures according to client specifications and within defined technical standards.
‚Ä¢ Develop and maintain database stored procedures, user-defined functions, views, triggers and other common database objects.
‚Ä¢ Write custom and ad-hoc SQL queries and update queries.
‚Ä¢ Follow prescribed software development standards, processes, procedures, methodologies, etc., according to departmental policies and conventions.
‚Ä¢ Interact and correspond professionally with team members, project management, clients, and other staeholders.
‚Ä¢ Account for and accurately log time against project wor.
Qualifications
‚Ä¢ BS Computer Science or related discipline, or equivalent industry experience.
‚Ä¢ 2+ years hands-on experience with MS SQL Server, 2008 R2 or higher, as a developer or DBA.
‚Ä¢ Strong SQL sills, able to create and to evaluate complex SQL statements involving numerous tables and complex relationships.
‚Ä¢ Ability to wor in an environment with deadlines and shifting priorities.
‚Ä¢ Basic understanding of and experience with query performance tuning.
‚Ä¢ Experience developing and maintaining ETL procedures.
‚Ä¢ Experience with SSIS preferred.
‚Ä¢ Ability to communicate effectively, both verbally and in writing; able to adjust for intended audience. Fluency in English.
Competencies
Integrity
Client Focus
Results-Driven
Entrepreneurial Orientation
Decisiveness
Wor Environment
Wor is fast-paced and performed in an office environment with extensive contact with clients and employees. The industry we serve demands the highest level of confidentiality and professionalism in safeguarding client and project information. Highly effective Class Action &amp; Claims Solutions and Corporate Services associates thrive on being in an environment that rewards the following critical success factors:
Adaptability, Analysis, Attention to Detail, Creativity, Development of Others, Energy, Flexibility, Integrity, Learning Ability, Listening,Team Player, and Verbal &amp; Written Communication.
Pre-Employment Requirement:
All employment offers are contingent upon successful completion of our pre-employment screening that may include drug testing, bacground/criminal chec, and if applicable, must meet eligibility requirements for access to classified information.
About APR Staffing:
APR Staffing was born from the merger of two well-respected technical staffing firms in Portland. ieSolutions, founded in 2002, enjoyed an impressive reputation as one of the largest locally-owned and most respected technical staffing companies. Professional Resource Group, aa Data Resource Group, founded in 2009, also earned regional acclaim for being a fast-growing and highly-motivated professional staffing agency. Both companies have been recent award winners for the Portland Business Journal's Fastest-Growing Private Companies. The two firms, now as APR Staffing, mae for one of the fastest-growing and most-respected professional and technical staffing companies in Oregon and Southwest Washington.
Collaborating with our customers, we augment their worforce with technical and administrative professionals. We provide only high-caliber, professional-grade resources throughout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
Company Description
APR Staffing was born from the merging of two well-respected staffing firms in Portland. ieSolutions, founded in 2002, has a long history as one of the largest locally owned technical staffing companies. Professional Resource Group, aa Data Resource Group, founded in 2009, also earned wide-spread acclaim for being a fast-growing and highly motivated professional staffing agency. Both companies have been recent award winners for the Portland Business Journal's Fastest Growing Private Companies. The two firms, now as APR Staffing, mae for one of the fastest growing and most respected professional staffing companies in Oregon and Southwest Washington.
Collaborating with our customers, we augment their worforce with technical and administrative talent. We provide information technology, engineering, operation, technician, analyst, project management and administrative talent to our clients through 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t>
  </si>
  <si>
    <t>Strength Through
Diversity
Ground breaing science.
Advancing medicine. Healing made personal.
The Data Analyst II leads and performs activities related to database
management, maintenance of data integrity
and security, and basic statistical analyses. The IBD Research Group and the
integrated System for IBD daTa Exchange (iSITE) at Mount Sinai is seeing a
highly motivated and silled Data Analyst to join their data analytics team.
The position will play a ey role with data integration and analytics for their
cutting edge research. This position will lead a variety of projects and gain
exposure to many productive areas of research, including clinical and
translational, genomic, transcriptomic, proteomic, and metabolomic research.
The Data Analyst II facilitates and enhances the value of
datasets for faculty researchers and other analysts through a range of duties
and responsibilities. Such duties include cleaning, creating, and lining
datasets large and/or complex data sets.
The Mount Sinai IBD Research Group is one of the
international leaders in IBD investigation with a longstanding tradition of
major contributions to the field, and the IBD research is supported by one of
the leading IBD clinical centers in the world. This position has growth
potential for the individual to tae on more independence in data analysis and
supervision of other research staff.
Roles &amp; Responsibilities:
Translates, merges, cleans, and maps data in
large and/or complex data sets
Develop, maintain, implement, and document
operating procedures for collection, cleaning, processing, editing, lining, distribution, and flow
of data
Design and write custom applications to ensure
databases meet requirements throughout data entry, management, and reporting
Identifies, develops, and documents data
standardization, data enrichment operations, and data validations
Recognizes recurring issues and analyzes causes
in order to generate improvement plans and provides tools/techniques to measure
success
Maintains nowledge of the current regulations
and technologies related to data management and Implements best practices in data management to
ensure the integrity of data and quality of data processes
Deliver analyzable or analyzed data to internal
and external staeholders
Assist faculty and staff with queries, basic
statistical analyses, reports and technical difficulties related to data retrieval
Trains staff with varying degrees of nowledge to
effectively use the database system
Assist with primary data collection if requested
Interface and coordinate with basic science and
translational science collaborators and core facilities for tracing and quality control for
bio-sample collections
May access data in the Data Warehouse and other
electronic health care system-lined databases,
as required
Ability to wor independently and to wor closely
with leadership, supervisors and staff
Uses modeling techniques and tools in analyzing
and specifying data structure in large and/or complex data sets
Provide quarterly updates on overall enrollment
in established and prospectively enrolling studies
May assist writing and preparing manuscripts,
grants and other materials for internal and external audiences
Performs other related duties
Requirements:
Masters degree in
public health, epidemiology, or in a social science with a heavy emphasis on quantitative data
analysis Or Bachelors degree in computer science, statistics and/or related field with 3+ years of experience
Experience: 3 to 4
years of experience using R (preferred) and python woring with large and complicated data sets (e.g., data
manipulation, data analysis, or data cleaning), preferably in a
medical or healthcare setting
Experience woring
with and manipulating a wide range of large biological data sets, including
clinical, genomic, transcriptomic, proteomic, and metabolomic
data
Demonstrated
proficiency with data analysis, visualization, and cleaning using a statistical software pacage (R, Python)
Woring nowledge
of Ruby
Demonstrated
proficiency woring with SQL data bases and coding in SQL
Strength Through
Diversity
The Mount Sinai Health
System believes that diversity and inclusion is a driver for excellence. We
share a common devotion to delivering exceptional patient care. Yet were as
diverse as the city we call home- culturally, ethically, in outloo and
lifestyle. When you join us, you become a part of Mount Sinais unrivaled
record of achievement, education and advancement as we revolutionize healthcare
delivery together.
We wor hard to recruit
and retain the best people, and to create a welcoming, nurturing wor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Broolyn, The Mount Sinai Hospital, Mount Sinai
Queens, Mount Sinai West (formerly Mount Sinai Roosevelt), Mount Sinai St.
Lues,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</si>
  <si>
    <t>The Child Mind Institute is seeing a Data Analyst for our Student Success Program. The Student Success Program brings school-wide mental health supports and evidence-based treatment groups to schools throughout the New York and San Francisco area. Since 2012, the Student Success Program has reached over 40,000 students, educators, parents, and school staff, and our community-based clinicians wor in over 100 schools per year in NY and CA. Data to this point indicate significant symptom improvement and time-on-tas in students who participate in our evidence-based small group interventions, in addition to improvements in educator stress management and efficacy in delivery of mental health support strategies in the classroom. The Data Analysts role will be to wor with staff to streamline, digitize, and analyze existing data collected from our comprehensive, multi-tiered, in-school interventions while also expanding and developing more in-depth, long-term, quantitative and qualitative outcome tracing from our educator professional development, social-emotional curriculum, and new and emerging initiatives in in-school intervention and support.
Reporting to Rebecca Fleischman, Associate Director of National Programs and Outreach, this is an exempt, full-time position located in our NYC headquarters. We offer competitive salary and benefits.
The Child Mind Institute is proud to be named a Great Place to Wor-Certified company! Our competitive compensation and benefits include medical insurance, 401() with match, flexible wor schedules, paid parental leave, dependent care and discounted ticets and entertainment pers program.
Responsibilities:
Implementation, execution, and maintenance of Student Success Program data collection, tracing, analysis, and reporting
Exploration of novel digital solutions and streamlining options for data collection and analysis
Wor with National Programs staff to expand and amplify short-term and longitudinal data collection on all program components and emerging initiatives
Perform analyses and prepare summaries for projects and reports
Develop graphs, reports, and presentations of project results
Other duties as assigned by Associate Director of National Programs and Outreach
Qualifications:
B.A/B.S. in computer science, mathematics, statistics or related areas. Masters degree a plus.
Prior experience in program, intervention, or nonprofit data collection/analysis/reporting
Experience in preparing data reports for internal/external communication, funders, or partner organizations
Strong interpersonal and communication sills and demonstrated ability to establish and maintain effective woring relationships with a wide range of individuals/groups.
Motivated self-starter with great attitude, flexibility, and entrepreneurial spirit.
Able to wor under pressure to prioritize and manage worload, manage simultaneous tass, and meet deadlines within a fast paced and changing environment.
Flexibility to wor hours to meet productivity goals and deadlines.
Strong teamwor ethic; positive, flexible attitude; ability to tae complete ownership of responsibilities.
A passion for the Child Mind Institute mission
Please upload your resume and cover letter during the application process.
The Child Mind Institute is an equal opportunity employer and does not discriminate in employment based on race, religion (including religious dress and grooming practices), color, sex/gender (including pregnancy, childbirth, breastfeeding or related medical conditions), sex stereotype, gender identity/gender expression/transgender (including whether or not you are transitioning or have transitioned) and sexual orientation; national origin (including language use restrictions and possession of a driver's license issued to persons unable to prove their presence in the United States is authorized under federal law [Vehicle Code section 12801.9]); ancestry, physical or mental disability, medical condition, genetic information/characteristics, marital status/registered domestic partner status, age (40 and over), sexual orientation, military or veteran status, or any other basis protected by federal, state or local law or ordinance or regulation.</t>
  </si>
  <si>
    <t>About this Job
A leading FinTech company in New York City is looing to fill an immediate need by adding new Data Analyst to their growing staff. In this role, the analyst will be responsible for training our Artificial Intelligence engine by performing financial data analysis on dynamic, real-world events. This position is a unique opportunity to join a dynamic, high performance, results-oriented culture; the team includes proven leaders from the technology and financial industries. There is great potential for the right candidate to grow into a larger role internally.
About Amenity Analytics
The Amenity Edge: The Amenity Analytics Business Intelligence and Investment Platform creates and validates nuanced strategies by synthesizing data extracted via Amenity Analytics‚Äô proprietary Text Mining Engine with fundamental, technical and event data, resulting in actionable and justified business decisions.
Sills Needed:
¬∑ Passion for solving problems with data
¬∑ High velocity of idea generation
¬∑ Minimal programming nowledge
¬∑ Wors well with others
Qualifications
BS in Finance or related field
4 years minimum experience in finance, computer science or related sector
Minimum coding preferred but not necessary
Deep understanding of financial language required</t>
  </si>
  <si>
    <t>Job Title Data Analyst (must have Data Scanning BeCubic Rochade) Location US-NY-New York Duration 12 Months Qualifications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 closely with business analysts to identify and specify complex business requirements and processes. May co-ordinate the activities of the section with the client area and other IT sections (e.g., data base, operations, technical support). Wor in conjunction with the data architectmodeler on the data warehouse reporting solution. Possess expertise in writing and tuning, view, stored procedures, and functions. Strong problem-solving, interpersonal, written and oral communications sills with demonstrated ability to simultaneously adjust to changing priorities, successfully completing multiple tass. Prepares deliverables such as source-to-target mappings transformation rules documentation. 7-10 Years of relevant wor experience required. Data catalogingdata profiling and BeCubic Rochade bull SQL Server, DB2, Oracle bull Must have nowledge of lineage and financial industry, technical metadata layer</t>
  </si>
  <si>
    <t>Job Description
About Data Analytics at Vericred:
Vericred has built the broadest, most granular and accurate data set covering health insurance and employee benefits plans, rates, provider-networs and formularies in the industry. Our data is used by millions of consumers, employers and broers to find health plans, doctors and drugs . Researchers and government agencies use our data to understand maret dynamics and even to drive policy decisions.
Our Data Analytics team wors with internal and external constituents to develop insights from, and about, our data and interactions with our platform. We partner with leadership and the Robert Wood Johnson Foundation to research and develop content for thought leadership pieces. We build actionable reports and dashboards to help our operations team understand the timeliness, completeness and accuracy of our data. We research extensions to the breadth and depth of the data that we capture and validate our approaches to ingesting and synthesizing that data.
This role will be based in our New York City (Flatiron) office.
In this role you will:
Be a consumer of our own data
Collaborate with the Robert Wood Johnson Foundation in support of their policy research, and thought leadership papers and articles (which have appeared in the New York Times and other national publications)
Develop maret analyses for use in Vericred‚Äôs own thought leadership and mareting
Uncover meaningful insights about our data - influencing product development direction
Prototype analytics solutions for our external partners
Build and maintain user-facing dashboards to monitor data quality
Build and test data validation and verification models
Partner with Engineering on validating, maintaining and extending our data ingestion platform
We would love to hear from you if you have:
Intellectual curiosity ‚Ä¶. especially about health insurance costs and coverage
Strong writing capability
A bachelors or greater in CS, Statistics, Economics or equivalent wor experience
2+ years of experience with Stata, R, SAS, Python or other common data analytics programming languages
3+ years of experience with data visualization tools and technology (Tableau, Looer, D3.js)
3+ years of experience with SQL
About Vericred
Founded in 2014, Vericred is a data services company simplifying the exchange of health insurance and employee benefits data. What Plaid has done for financial services and Sabre for travel and hospitality, we are doing for health insurance by building digital infrastructure to enable the digital transformation of this 1Trillion industry.
Who We Are
At Vericred, we are data people: process driven, organized, and obsessed with the details. We value collaboration and mae sure we have plenty of opportunities to spend time together outside of the office through fitness events, movie nights, happy hours, and more. We love our wor and recognize the importance of balancing interests, relationships, and time outside of it. We are avid learners and prioritize personal and professional growth alongside company growth at the individual and the team level.
Our benefits include
Competitive Salary
Equity Participation
100% company paid medical and dental for you and your dependents
Healthcare and dependent FSA
401 with matching
Twice weely catered lunches
Unlimited snacs and drins in-office
Responsible PTO policy
Pre-tax commuting benefits
fRYEday: Our end of wee Rye tasting and happy hour ritual
Stand-up dess
Centrally located office on Madison Square Par
We are an equal opportunity employer. We welcome people of different bacgrounds, experiences, abilities and perspectives. Qualified applicants will receive consideration for employment without regard to race, color, religion, sex, national origin, sexual orientation, gender identity, disability or protected veteran status.
Powered by JazzHR
P59ZmGevAs</t>
  </si>
  <si>
    <t>Lead Data Insights Analyst Overview
TapRm's growing team is seeing to hire a motivated,responsible and forward-thining individual to play an integral role in thegrowth and expansion of TapRm's E-Commerce business. This is truly a unique opportunityto build and tae ownership over a high-growth companys data analytics andbusiness insights efforts with the unique ability to apply data-driven approachesacross all facets of the operation, including website structure andorganization, digital mareting, brewery and brand partner relationshipdevelopment and management, and operational efficiency. At the early stages ofa high-growth company, this job's projects may vary day by day, and we'relooing for someone who relishes the opportunity to dive into new challengesand learn new sills along the way. This position will report to TapRm's Headof E-Commerce and is eligible for stoc options so that our new Lead DataInsights Analyst can gradually build upon our functional capabilities and growwith the company. We expect that a hard-woring person who fits TapRm's culturein this role will grow into additional responsibilities and lead a team withinTapRm over time. Compensation will be commensurate with experience.
About TapRm
TapRm is a startup beer and beverage distribution companywith a one-of-a-ind model that benefits brewers, retailers and consumersalie. As the nation's first venture-baced, omnichannel platform for buildingbeer, cider, and hard seltzer brands, TapRm offers an unprecedented pathway forboth established and up-and-coming beverage producers to access and engagecustomers in New York. In short, TapRm has the unique capability to bring NewYorkers favorite beverages to wherever they may be enjoyed--bars, restaurants,marets, offices, and even directly to the home.
ey Responsibilities Include
- Build and tae ownership over data analyticsand business insights at TapRm
- Using tools such as Tableau, Looer and GoogleData Studio to aggregate data from across our software tools to build anddevelop dashboards for both client-facing and internal purposes across thecompany that feature relevant PIs and metrics
- Produce and articulate actionable insights to companyleaders to help drive and prioritize current project pipeline
- Provide quantitative support for potentialproject proposals and perform ad-hoc analyses after the projects have beenimplemented to measure their efficacy
IdealCandidate's Experience &amp; Qualifications
- Graduated with a BA/BS from an accrediteduniversity with an excellent trac record
- Obsession with applying data-driven approaches andstructure to complex problems in the never-ending pursuit for increasedefficiency in all of its forms
- Uniquely ability to thin high-level to developstrategic initiatives but also be curious and detail-oriented to then executethese strategies as planned
- 3+ years experience in a business insights ordata insights role that had an emphasis on communicating with business leaders toproduce insights beyond simply producing analyses
- Experience specifically analyzing sales data,website data, the accompanying data from Google Analytics and Faceboo Pixel,along with mareting channels to produce insights, run A/B tests, etc.
- Proficiency in multiple business intelligencetools with expertise in either Tableau, Looer or Google Data Studio
- Proficiency in Microsoft Excel with the abilityto structure, manipulate and analyze data as though it's second nature
- Exceptional written and verbal communication
- Comfortable with uncertainty and ability toadapt to new projects and situations with a positive attitude
- Extremely well-organized with strong attentionto detail
- Self-starter with an entrepreneurial mindset,proactively diving into projects without having to be ased
Bonus Points
- Experience in a startup environment,specifically e-commerce
- Woring nowledge of SQL, R, or Python
- High-level understanding of APIs and softwareintegrations or Zapier
- Experience with Shopify Plus, laviyo, Faceboo/GoogleAds &amp; Analytics</t>
  </si>
  <si>
    <t>Below JD:
Job Title: Healthcare Data/Reporting Analyst
Job Location: New York, NY 10010
Job Type: Full Time / Permanent
Requirements:
A College degree (required)
5+ years experience woring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Job Responsibilities:
Understand the needs and opportunities across our internal and external staeholders
Create, update, and distribute analytic reports on a recurring basis
Learn new data related sills and processes
Learn health care claim (UB04, HCFA 1500) formats and analysis
Share and teach sills to others on the data team
Wor as part of a larger team and helping other teams in achieving their goals
Continue to push the boundaries of what technology can do to empower our caregivers and clinicians to improve health outcomes for our patients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worforce across all levels in the company.</t>
  </si>
  <si>
    <t>United States - New York
Operations
Group Functions
Job Reference #
210654BR
City
New York
Job Type
Full Time
Your role
Are you an analytical thiner? Are you an experienced data analyst with a proven trac record of delivering analytics to provide data-driven results and insights?
‚Ä¢ Identify, analyze, and interpret trends or patterns in complex data sets using structured analysis techniques and tools
‚Ä¢ Assist in the development and implementation of innovative analytical and/or statistical methodologies to profile the ban‚Äôs data
‚Ä¢ Execute Data Extraction, Data Mining and Data Profiling analysis on data sets using the structured data analytics tool (e.g. Alteryx, Trifacta, Informatica IDQ, Datactics), in-line with defined procedures
‚Ä¢ Document Data Profiling findings and insights for presentation to Data Owners and Data Stewards
‚Ä¢ Lead projects and worshops independently with IT and Business data Subject Matter Experts to facilitate the Data Profiling process
‚Ä¢ Facilitate the continuous improvement of Data Profiling/Analytics tooling, processes and procedures
‚Ä¢ Locate and define new process improvement opportunities
Your team
You'll be woring as part of the Data Profiling team in New York. As part of the Data Quality team within Group Data Management Office, the Data Profiling team is responsible for supporting Data Profiling across the organization. You will be part of a team that helps drive data quality across the enterprise by providing data insights through structured and comprehensive data analysis.
Your expertise
‚Ä¢ Proven experience in Data Extraction, Data Mining, Data Acquisition and Data Profiling using data quality and analysis tools (e.g. Alteryx, Trifacta, Informatica IDQ, Datactics etc.)
‚Ä¢ Experience in the Financial Services sector and one or more relevant data domains, including Trade, Position, Instrument, Client and Counterparty
‚Ä¢ Experience with analyzing and reporting data in order to identify issues, trends, or exceptions to drive improvement of results and find solutions
‚Ä¢ Good understanding of operational processes, preferably within the Financial Services industry
‚Ä¢ Ability to conduct full change lifecycle analysis to include requirements, design and implementation
‚Ä¢ Strong project manager abilities to organize and run data profiling projects
‚Ä¢ Strong nowledge of and experience with reporting pacages (Business Objects etc), databases (SQL etc), programming (XML, Javascript, or ETL framewors)
‚Ä¢ BA/BS Degree in Information Science, Data Analytics, Computer Science, Software Engineering or related technical field.
‚Ä¢ Experience with Enterprise Data Warehouse development and ETL processes
‚Ä¢ Experience in SQL sills and data visualization sills using BI tools (Tableau, Business Objects etc.) to mae actionable dashboards
‚Ä¢ Experience with Alteryx platform a major plus
‚Ä¢ Good understanding of Machine Learning and Artificial Intelligence and familiarity with Python
‚Ä¢ Understanding of cloud infrastructure
About us
Expert advice. Wealth management. Investment baning. Asset management. Retail baning in Switzerland. And all the support functions. That's what we do. And we do it for private and institutional clients as well as corporations around the world.
We are about 60,000 employees in all major financial centers, in more than 50 countries. Do you want to be one of us?
Join us
We're a truly global, collaborative and friendly group of people. Having a diverse, inclusive and respectful worplace is important to us. And we support your career development, internal mobility and wor-life balance. If this sounds interesting, apply now.
Disclaimer / Policy Statements
UBS is an Equal Opportunity Employer. We respect and see to empower each individual and support the diverse cultures, perspectives, sills and experiences within our worforce.</t>
  </si>
  <si>
    <t>Job Title
Sr. Data Analyst, Revenue Analytics, Peacoc
10-Jun-2020
Business Segment
Peacoc
Responsibilities
Meet Peacoc, NBCUniversal‚Äôs new, wildly entertaining streaming service that combines timeless shows and movies with timely news, sports and pop-culture.
We‚Äôre growing our team of smart, hungry, and upbeat doers who crave the chance to build something new at the epicenter of content, tech, and culture. We need fearless leaders and pop-culture fiends who wor hard and fan hard. Creative problem-solvers who just so happen to be the reigning champs at Pars &amp; Rec trivia night. So if this sounds lie you, join our floc. And we promise, we won‚Äôt put your stapler in Jell-O.
NBCUniversal‚Äôs new direct-to-consumer streaming video service is seeing a Senior Data Analyst to help with reporting and analytics for Finance. With the vast amount of content available on the NBCUniversal service, this is a crucial role supporting the revenue attribution to our partners and will be woring closely with business staeholders from finance, accounting and partnership team. The candidate should have experience in financial reporting or data analytics role, and with a bacground in a querying/programming language for data analysis (SQL / Python / R). This role will sit within the larger Decision Sciences team and will also partner with other business units including but not limited to: Data Science, Data Engineering, Mareting Analytics, Product, and Ad Sales.
The goal of the Decision Sciences team is to deliver and champion intelligent use of data that drives a best-in-class customer experience and fuels product growth. The Senior Data Analyst should be able to thrive in a collaborative woring environment, gaining buy-in and support from other staeholders across the organization.
Responsibilities include, but are not limited to:
Wor with business staeholders from finance, accounting and partnership teams to create automated revenue related dashboards for distribution partners, content partners and other promotional partnerships we have in Peacoc App
Collaborate with engineering teams and business analysts to QA the data quality and identify the data elements missing for reporting and analysis and wor with the teams to resolve
Understand licensing and distribution agreements to ensure all the revenue share calculations are aligned with partner contract terms
Wor with finance and accounting team to build the calculations to determine the revenue to recognize and to defer
Own and closely monitor the accuracy for revenue reports and assist timely and accurate financial closes and revenue share payouts
Performs ad-hoc financial analyses to help identify revenue trends and attribution, provide insights and recommendations to support decision maing
Document and maintain the calculations on regular basis
Qualifications:
BS/BA in technical/finance field: Finance, Statistics, Mathematics, Computer Science or related certificate with significant technical wor experience
3+ years of experience in a financial reporting role preferred, with 2+ year programming experiences in big data and proficient in at least one programming language SQL/Python/R required
Experience with big data environments (Google Big Query, Snowflae, Apache Spar)
Experience with report automation and building visualization dashboards (i.e. Tableau/Looer)
Experience with creating data requirements and woring with engineering teams to facilitate the request
Experience woring with transactional data and understand reconciliation with 3rd party payment processor (i.e. Adyen, Stripe)
Experience with financial modeling preferred
Desired Characteristics:
Demonstrates strong quantitative and analytical sills
Extremely detailed oriented and communicator who can build relationships with a diverse set of staeholders
Ability to thrive in a fast-pace environment with tight deadlines
A passion for TV and movies and defining the future of entertainment.
Strong interpersonal sills with the ability to motivate, collaborate and influence
Self-driven, confident, resourceful, and resilient
Job Number
55899BR
Posting Category
Digital Media
Country
United States
Sub-Business
Peacoc Decision Science
About Us
At NBCUniversal, we believe in the talent of our people. It‚Äôs our passion and commitment to excellence that drives NBCU‚Äôs vast portfolio of brands to succeed. From broadcast and cable networs, news and sports platforms, to film, world-renowned theme pars and a diverse suite of digital properties, we tae pride in all that we do and all that we represent. It‚Äôs what maes us uniquely NBCU. Here you can create the extraordinary. Join us.
State/Province
New York
Career Level
Experienced
City
New York
Notices
NBCUniversal‚Äôs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t>
  </si>
  <si>
    <t>We are looing for a seasoned data analyst to become a ey player in our Data Product team. Successful candidates will be responsible for empowering our team with meaningful data, validating new products and features, identifying optimization opportunities, and utilizing automation techniques to improve team efficiency. The candidate will be woring on a myriad of projects and efforts, including many driven by their own insights and findings. There's never a dull moment; repetitive tass are non-existent. There's an absolutely incredible amount you will learn here, and you'll be woring with one of the largest user behavior datasets in existence.
Data is your passion, you're eager to learn, and you're ready to fully exercise your sill-set.
Responsibilities
Manage projects of the Analytics Team
Design, Develop and Maintain new data sets
Perform rigorous audits of existing data for validity
Reduce the current cost of data infrastructure with data minimization and query optimization
Automate existing redundant tass using data and tools lie looer and airflow
Wor with cross-departmental ey staeholders to prioritize projects and translate business needs to analytics needs
Wor with members of the analytics team to hit PI targets and ship new analytics products
Requirements
5+ years of experience
You can perform advanced data transformations in SQL and Excel
You have experience using Business Intelligence tools lie Looer to mae data available to a broader audience
You can utilize scripting languages lie python and R to complete advanced analyses of massive datasets
You can design and create thoughtful queries that identify outliers and unexpected changes in business metrics
You are comfortable reporting on the performance of digital mareting A/B tests
Experience woring with abstract concepts and simplifying requirements for easier consumption
You are comfortable using basic statistics concepts
Strong technical sills, business sense, and clear communicator
You're forward-thining, dynamic, and innovative
You're eager to learn
BounceX is proud to be an equal opportunity worplace. We are committed to equal employment opportunity regardless of race, color, ancestry, religion, sex, national origin, sexual orientation, age, citizenship, marital status, disability, gender identity or Veteran status.
JOIN US ON OUR MISSION
BounceX is an international mareting technology solution that brings a "logged-in" experience to logged-out website visitors across all their devices. A category leader in device identity resolution, BounceX helps companies lie Uniqlo, HelloFresh and Tribune Interactive orchestrate real-time, multichannel mareting programs customized for the individual behind each device. They're best nown for their impact on triggered email performance and website personalization.
Having raised over 44.9 million in funding from proven firms lie Battery Ventures, Cross Cree Advisors and Primary Ventures, BounceX was named the Fastest Growing Software Company in America by Inc Magazine. With headquarters in New York and London, BounceX has been recognized by Glassdoor and Crain's for its exceptional culture and being one of the top places to wor in the country. The company recently signed both the White House Equal Pay Pledge and the United Nations Women's Empowerment Pledge and continues to set the bar as a pioneer in technology innovation and worplace inclusion initiatives.
What bonds our community together is our commitment to 5 Core Values:
Come Hungry
Carry Each Other
Drive Undeniable Performance
Respect People, Privacy, Ideas
Bounce Bac
Come join us on our mission.</t>
  </si>
  <si>
    <t>Title: GIS Data analyst
Location: New York, NY
Duration: 6 months
Position Summary:
The data analyst is responsible for ensuring that all aspects of data (including spatial) are effectively stored, manipulated, created, and designed to drive decision-maing and clarification throughout the agency.
Reporting to the Director, Research and Analysis, s/he is accountable for data and users ensuring that the data deliverables and analyses are accurate and timely.
S/he will also provide central coordination for the management of geospatial analyses and geodatabases.
S/he will also ensure that methodologies and policies are consistent across all aspects of the organization.
Duties and Responsibilities:
Support programs and the overall organization in addressing various ad hoc policy and ongoing data questions:
Data Quality Assurance
Methodology development and documentation
Reporting functions for federal and state requirements
Providing policy framewors and quantitative scenario analysis
Develop longer term strategies and research projects to assess and/or highlight programmatic and organizational performance.
Wor with a team of GIS, data, and research analysts in the development and maintenance of performance management reports and ad hoc data analysis to support program operations.
Coordinate with other teams in HCR in preparing data to for external and internal reporting and research needs.
Consult with program to define project needs, purpose, and data requirements.
Use GIS applications and equipment to improve project efficiency.
Requirements:
Must be a NY State resident or able to relocate to NYS
Master's degree with course wor or experience in GIS, planning, computer science, geography, or related fields of study.
Excellent oral, written, and quantitative sills.
Exceptional problem-solving abilities.
Ability to quicly and clearly synthesize information.
Exceptional ability to use data to mae decisions.
Expertise in the use of Microsoft Office products, specifically Excel and Access.
Expertise in the use of geospatial tools such as ArcGIS.
Experience with a statistical pacage such as STATA, SAS, or R.
Ability to wor in a flexible, fast paced, mission driven environment.
About our Company:
Connecting people‚Äôs aptitude &amp; ambitions with our opportunities to deliver results.
22nd Century Technologies was established in 1997 and is headquartered in McLean VA. We are one of the leading IT services and solutions firm in the country with 12 regional offices and presence in all 50 states. We bring a mix of innovative technology and sector expertise to customers in defense, intelligence, civil, and healthcare marets. As our name implies, we are a forward thining company with the ultimate goal of helping our customers implement innovative IT solutions that will satisfy their business needs. We combine real-world experience, specialized sills, innovative thining, and industry nowledge to deliver quality IT solutions. At our core, we are about people - our customers and our employees.
‚Äú22nd Century Technologies is an Equal Opportunity Employer" and ‚ÄúUS Citizens &amp; all other parties authorized to wor in the US are encouraged to apply."</t>
  </si>
  <si>
    <t>FLSA: Non-Exempt/Overtime Eligible
Benefits: Eligible
Hours Per Wee: 40/Full-time
Position Summary:
Met Council is Americas largest Jewish charity dedicated to serving the needy. We fight poverty through comprehensive social services and by treating each client with compassion, integrity and respect. Our ten different departments are staffed by experts who help over 225,000 clients each year and advocate on behalf of all needy New Yorkers. Our programs range from 100% affordable housing at 21 locations to our family violence program to Holocaust survivor assistance to senior programming to crisis intervention to the largest free osher food distribution program in the world. Our networ of 75 food pantries, affordable housing sites and JCCs provide services directly in neighborhoods across New York.
The Food Data Analyst will collect, analyze, and disseminate data across the osher Food Program, serving as liaison to affiliated food program partners and other Met Council departments more broadly.
Principal Responsibilities:
Manage and monitor data collection across the pantry networ and the warehouse;
Produce refine, and deploy qualitative and quantitative reporting tools;
Conduct analysis of monthly reports, surveys and other available data sets;
Facilitate trainings on data collection among pantry sites and systems users;
Create written reports and presentations;
Serve as a liaison to other Met Council teams;
Lead efforts to develop evaluation protocols and data collection tools focused on food insecurity within the osher requiring community.
Competencies:
Superior analytical sills
Excellent critical thining sills
Solid problem-solving sills
Exceptional time management sills
Exceptional communication sillsboth written and verbal
Strong computer nowledge, including Windows 10 and all Microsoft Office programs
Ability to wor independently and manage multiple complex tass simultaneously
Significant organization sills, with an ability to stay focused on assigned tass
Sills and Education:
Bachelors degree (required); Masters degree (preferred)
3+ years experience with SQL
Experience with SPSS, STATA and JASP and multiple Business Intelligence solutions
Experience with R and Python preferred
Fluent in English (required); additional languages helpful
Physical Demands:
Required Constantly: Waling, sitting, grasping, bending, stooping, squatting, computer input, finger dexterity and coordination of hand, eye and foot.
Required Frequently: Standing and climbing stairs; carrying laptop &amp; files (approx. 8-10 lbs).
Required Occasionally: Reaching above the shoulder, and lifting 5-25 pounds, pushing and pulling.</t>
  </si>
  <si>
    <t>Summary:
Tae-Two Interactive, Inc., a leader in the interactive entertainment industry, is looing for a dynamic analyst to support the design and build out of a centralized, enterprise-wide advanced analytics center of excellence, a critical component of the overall enterprise analytics strategy. He/she will support the creative and corporate teams throughout the global organization. This hands-on role is located in New York City and requires strong analytical acumen and exceptional communication sills.
Responsibilities:
Support the design and build of Tae-Two's advanced analytics center of excellence
Develop business insights to generate enterprise value creation
Support the development, monitoring and measurement of results of ey performance indicators reflecting the health of various Tae-Two products in different segments of the interactive entertainment field
Strengthen and maintain Tae-Two's internal analytics support systems and infrastructure
Collaborate across Tae-Two's creative labels and functional corporate areas of Sales, IT, and Finance to ensure
Appropriate data governance and quality
Effective, efficient and insightful collection, reporting and interpretation of consumer and customer-related data
Integration and development of technology and BI tools to improve reporting and visualization
Support initiative to ensure consistent basic metrics and structure are in place, including standardized, common data terms across the enterprise
Assist in creation of metrics dashboards and data analytics for functional corporate teams to support the core internal functions
Qualifications &amp; Experience:
Bachelor's degree in business analytics, statistics, economics, finance, or related field
2+ years of analytics experience, ideally from one of the following industry areas including: computer gaming, entertainment/media, retail, or online/e-commerce
Basic nowledge of analytics and information management, and of the importance and use of these functions in driving enterprise performance
A confident, self-starter with the ability to thin logically and mae fact-based decisions
An excellent storyteller with the ability to communicate clearly and concisely ‚Äì to distill clear and simple themes from analytical findings
Strong teamwor sills and the ability to flexibly adapt in a fast-paced environment
Technical Sill Requirements
Excel ‚Äì Strong understanding of Microsoft Excel, and experience building basic models (e.g. linear regressions, net present value calculations, solver tool, etc.)
Tableau ‚Äì Ability to create basic Tableau reports and Dashboards from a variety of data sources to tell a compelling visual story
IT Business Intelligence Reporting Tools ‚Äì Comfortable interacting with IT Reporting solutions (e.g. dashboards in Tableau, reports from Oracle Business Intelligence, etc.)
3rd Party Analytics Dashboards ‚Äì Comfortable interacting with 3rd Party hosted analytics solutions (e.g. Adobe Analytics, Google Analytics, social listening tools, etc.)
Familiarity with Gaming Industry Reporting Solutions a plus (e.g. Game Pulse, NPD, etc.)
Statistical programming experience (e.g. Python, R, SQL, etc.) a plus
Prior exposure to Sales Planning Tools (e.g. Hyperion Planning, Anaplan, etc.) a plus</t>
  </si>
  <si>
    <t>City
New York
Education Level
Bachelor's Degree
Business Unit
Investment Management
Job description
WE OFFER
The Investment Management Summer Analyst Program is a 10-wee program consisting of one wee of training and nine wees woring within a specific IM team.
Across all IM teams, the curriculum is designed to equip Summer Analysts with the fundamental sills they need to be successful in IM.
During the 10-wee program, Summer Analysts experience the culture and atmosphere of Morgan Stanley by performing a role similar to a Full-Time Analyst.
The Data &amp; Analytics Group (DAG) offers exposure to a central team in the COO Office of IM, where high quality data is put at the heart of the various functions within IM.
YOU WILL
Collaborate with advanced analytics team to originate research projects and ideas
Assist in conducting research on various business management and investment topics
Conduct exploratory data analysis of new alternative data sets, including summary statistics and visualizations; present these findings to team lead
Prepare analytics pitch decs and present to internal staeholders
QUALIFICATIONS
Pursuing a Bachelor's degree with superior academic performance and will graduate between December 2021 and June 2022
Highly motivated self-starter
Team orientated with ability to collaborate with colleagues across the DAG and the broader organization
Outstanding verbal and written communication sills
nowledge of SQL or Python for data analysis as well as nowledge of data visualization tools (i.e. Tableau), are both a plus
Strong critical thining sills
Interest in and nowledge of the financial marets, preferred
Job Level
Summer Analyst
Program
Summer Analyst</t>
  </si>
  <si>
    <t>Job ID
762918BR
Location
New York, New York, United States
Business
Disney Streaming Services
Date posted
Jul. 09, 2020
Job Summary:
Comprised of Disney‚Äôs international media businesses and the Company‚Äôs various streaming services, the Direct-to-Consumer and International (DTCI) segment aligns technology, content and distribution platforms to expand the Company‚Äôs global footprint and deliver world-class, personalized entertainment experiences to consumers around the world.
The Walt Disney Company‚Äôs Direct-to-Consumer and International segment (DTCI) is a global, multiplatform media, technology and distribution organization for high-quality content created by Disney‚Äôs Studio Entertainment and Media Networs groups.
DTCI includes Disney‚Äôs international media operations and the Company‚Äôs direct-to-consumer businesses globally, including the upcoming Disney-branded direct-to-consumer streaming service, the Company‚Äôs ownership stae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Regional teams in Disney Streaming partner with local content, mareting, business, and data partners to inform decision-maing at scale. As Principal Data Analyst for DSS LATAM Analytics, you will be the direct partner to the regional LATAM Disney+ team, woring hand-in-hand to: ensure widespread communication of insights, reports, and tools; highlight best practices; identify and anticipate opportunities for data-driven decision-maing; and lead project teams to achieve critical objectives by driving close collaboration between organizations.
Responsibilities:
Partnership: Be the connection between the Disney Streaming data teams and the LATAM data team, influencing and coordinating between teams to facilitate communication and consistently deliver high quality results.
Project Management: Plan, trac,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nowing the right approach: adapting existing tools and algorithms in novel ways, or building capability from scratch. eep abreast of emerging technologies and ensure that analytical approaches are designed to incorporate new platforms and trends.
Hands-on Analysis: Conduct complex targeted ad hoc descriptive and statistical analysis to inform regional decision-maing to address critical and strategic issues.
Leadership: Mentor junior and senior members of the team to improve their sills and nowledge. Serve as the subject matter expert in relevant technical areas.
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lie Tableau or Looer
Excellence in communicating technical results to non-technical audiences. Experience in presenting to executive audiences is strongly preferred.
Ability to thin strategically, and analyze and interpret maret and consumer information
Strong interpersonal and relationship management sills particularly with technical or engineering functions
Excellent judgement in selecting methods and/or techniques to resolve issues and challenges.
Preferred Qualifications:
Experience with streaming services is a plus!
Preferred Education
Advanced degree (PhD or MS) in an analytical field or equivalent experience preferred.
About Disney Streaming Services:
Disney Streaming Services is responsible for developing and operating The Walt Disney Company‚Äôs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world‚Äôs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
About The Walt Disney Company:
The Walt Disney Company, together with its subsidiaries and affiliates, is a leading diversified international family entertainment and media enterprise with the following business segments: media networs, pars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Disney‚Äôs stories, characters and experiences reach consumers and guests from every corner of the globe. With operations in more than 40 countries, our employees and cast members wor together to create entertainment experiences that are both universally and locally cherished.
This position is with Disney Streaming Services LLC, which is part of a business segment we call Disney Streaming Services.
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
  </si>
  <si>
    <t>Data Analyst Contract New York City
Job # 440
Provides strategic and tactical support to the organization by analyzing and interpreting the data to provide creative solutions.
Provides strategic and tactical support to the organization by analyzing and interpreting the
Tas &amp; Deliverables:
Review destop software used in environment in preparation for Windows 10 migrations by woring closely with team that pulls data from Microsoft SCCM and runs the needed SQL queries
Scrub software inventory to remove non-software such as patches, etc.
Research unnowns using Internet Browsers, internal tools and better judgment to validate if true software or if it can be excluded
Research to determine what software are Microsoft Office plugins
Compare each software product to internal database to determine
Windows 10 certification status
Latest available software pacage number
If software pacage requires unique license ey for activation post installation
Use pre-determined software categories to classify each line item of software
Review scrubbed data to ensure updates are being reflected for each Business Units set of software Repair or create Microsoft Excel formulas as needed
Once software is properly scrubbed, reviewed and classified we should be able to identify which software has already been internally Windows 10 certified, not yet certified/pacaged, unnown software, for each Business Unit
Provide daily updates to team on analysis
Sills Required:
Expert with Microsoft Excel
Familiar with SQL Queries
Familiar with destop software
Software Asset Management (SAM) experience is a plus
Excellent attention to detail
Well organized
Powered by JazzHR</t>
  </si>
  <si>
    <t>Company Description
The Center for Alternative Sentencing &amp; Employment Services (CASES) provides programs for individuals involved in or at high ris for involvement in the criminal justice system and operates one of only two outpatient mental health clinics (Nathaniel Clinic) in New York City specializing in the psychiatric care of this population. The Nathaniel Clinic also operates as a critical community provider in Central Harlem, where the rates of resident incarceration and psychiatric hospitalization are 300% and 47% higher than respective rates citywide. A core mission of the clinic and CASES is to address racial, economic, and health inequities in order to optimize every individual‚Äôs chance for their own success.
Reports to: Evaluator
Job Description
Executive queries in databases to extract program datasets for analysis
Build, configure, and transform large data files into tables, figures, charts, etc.
Produce analyses on ey clinic outcomes and drivers that influence clinic performance
Use data visualization tools to maintain real-time data dashboards
Assess data integrity to identify problematic data; conduct regular data quality assurance checs to ensure accuracy of data reports produced
Participate in continuous quality improvement projects requiring data extraction and analysis
Prepare presentation materials for internal and external staeholders
Provide feedbac regarding optimization of databases for program worflow &amp; data collection
Develop expert sills in multiple electronic health records and databases
Understand the operations of CCBHCs and the data elements needed to support the operations
Qualifications
Bachelor‚Äôs Degree with at least 2 years of wor experience as a data analyst
Advanced sill in Structure Query Language (SQL); sills in R or Python preferred
Advanced sills in Microsoft Excel (e.g., writing macros, get and transform functionality, pivot tables)
Advanced sills in data visualization software including Power BI
Experience with electronic medical records and/or health care databases
Highly organized, conscientious, and independent wor style; superior attention to detail
Strong commitment to social justice and the CASES mission
Additional Information
Only applicants selected for interviews will be contacted.
CASES is proud to be an Equal Opportunity Employer. Employment with CASES is based solely on qualifications and competence for a particular position, without regard to race, color, ethnic or national origin, age, religion, creed, gender, sexual orientation, disability, or marital, military, or citizenship status. We also actively recruit individuals with prior involvement in the criminal justice system.Your information will be ept confidential according to EEO guidelines.</t>
  </si>
  <si>
    <t>Title: Tech Business/Data Analyst
Location: New York, NY
Duration: 6+ Months
Responsibilities
Be embedded within any number of technology teams supporting different business lines or functions, with the goal of identifying and solving data quality issues by understanding and documenting their front-to-bac architecture, processes and data flows, developing a roadmap for the evolution of that architecture and executing on the roadmap.
Leverage strong technical focus and demonstrable experience of architecting technology solutions along with deep business nowledge in a particular area to realize tangible business benefits through adopting the data strategy and architecture principles.
Develop and maintain relationships with staeholders in both Technology and the Business outside your immediate area of expertise, and affect real change in both business process and technical architecture.
Be resilient to setbacs and relentless in the pursuit of the real strategic solutions for complex business problems
Additional responsibilities will be to engage in a number of division-wide front-to-bac business problems, understand and document the impact, and propose and gain support for solutions
The role offers many opportunities to build a wide and diverse networ and have a broad and deep impact across departments.
Excellent trac record of business analysis, application product development and delivery of complex global projects in Financial services domain
Excellent communication and problem-solving sills
Project and Program management experience
Ability to wor with senior staeholders, bringing different teams together to execute on a plan towards a common goal.
Experience with Agile Software Development Lifecycle methodology and related tooling. For example - Agile plug-ins for JIRA, Scrum and Product baclog management, BDD using tools lie JBehave or Cucumber etc.
Demonstrable experience in utilizing strong business and technology sills to solve data-centric business problems
Excellent understanding of data administration and management functions (collection, analysis, distribution etc.
A good understanding of information management practices including information lifecycle management, data modelling, master data management and carrying out business audits and requirements gathering
Experience in leading a data governance programmer
An understanding of relevant statutory framewors applying to data governance such as the (eg Data Protection Act)
Specialist nowledge of data governance principles and practices
Experience in woring with Business and Technology departments to develop and execute on a data strategy, data architecture to solve data quality issues, eliminate data redundancy and streamline front to bac data flows
Demonstrated nowledge and sills in enterprise data management, data governance, data quality principles &amp; methodologies.
Experience with data-centric tools and technologies around Data Lineage, Dictionaries, common data access APIs, golden source identification / master data management, ontology/taxonomy development, Data DevOps, Metadata management
Experience with curating, organizing and classifying the data with appropriate concept models and developing taxonomies and/or ontologies in RDF/OWL or other formal nowledge representation system
Experience woring with various front-to-bac groups lie Sales and Trading, Quants, Operations, Finance, Treasury, Settlements, Documentation/Confirmations, Maret Ris, Credit Ris, Liquidity Ris, Collateral and Margins; and understanding of data-centric issues that these groups face and possible solutions.
Understanding of various front, middle and bac office functions including but not limited to Pricing, Trade Capture, RFQ, ‚ÄúPosition, Ris and PnL Management‚Äù, physical settlement, various Lifecycle events (Unwind, Upsize, Redemption, Retirement, Autocall, Novations, Corporate Actions)
Excellent understanding of Equity Structured Products, OTC Derivatives and Swaps- Pre-trade and trade capture functions as well as front-to-bac Lifecycle management.
Experience with front to bac functions across multiple asset classes ‚Äì Equity, Fixed Income, Commodities, FX, Credit etc.
Experience in designing and delivering computer applications via established software development lifecycle models lie Agile; with a good understanding of phases in the lifecycle.
Technical bacground with emphasis on data architecture and data flows.
Experience with SQL for Sybase/DB2 databases
Experience with analysis, design, development and support of multi-tier destop or server side distributed applications written using technologies lie Java, C#, Perl, Python, Sybase/DB2, and Object Oriented Programming principles.
Be the primary point of contact for assigned pursuits to wor with the sales team for developing strategies, collateral and solutions that meet the business needs of clients
Map the business requirement to the sales portfolio appropriate for clients
Wor with each Service Line and Horizontal to ensure portfolio is translated and applied to each solution proposal correctly for maximum benefit in terms of cost, fit and strategy
Own a deal from assignment to closure and wor with assigned sales staff to create the ideal winning proposal and execute on all presentations, submissions and internal approval processes
Qualifications / Minimum qualifications
Master‚Äôs degree or equivalent in Computer Science or Computational Mathematics or relevant experience developing applications for a global financial services institution; or Bachelor‚Äôs degree in same fields</t>
  </si>
  <si>
    <t>About Attentive:
Attentive is a mobile messaging platform changing the way consumers interact with businesses and organizations. The company is one of the fastest growing startups in New York City and recently raised a 110 million Series C investment led by Sequoia and IVP‚Äîtwo of the world‚Äôs leading venture firms‚Äîin early 2020, less than 8 months after its Series B round due to strong customer traction. We‚Äôve seen 347% customer growth in just one year, and now wor with 1000+ of the most innovative brands lie Coach, Urban Outfitters, CB2, PacSun, Lulus, Party City, and Jac in the Box. Attentive was founded in 2016 by the co-founders of TapCommerce, a mobile mareting platform that was acquired by Twitter in 2014.
Role Bacground:
We are seeing an all-star Lead Data Analyst to join our small but growing Analytics team. As an early data hire, you will be responsible for analytics needs across the organization. You‚Äôll wor with teams and leadership to define and shape self-service analytics and a data driven organization. You‚Äôll also help establish the relationship between the Analytics team and the rest of the organization, empowering team members to reach out and request analytical support as they need it. If you are a self starter, excited about building a data driven culture, and motivated by maing an impact, then you may be a good fit for this role.
You @ Attentive
You will wor with leads across the company to define analytics requirements
You will develop dashboards for teams across the org to support ey business decisions
You will define business metrics and maintain a data dictionary
You will wor with data engineers to model data in a scalable way, in the service of Business Intelligence
You will define a process to triage and prioritize analytics requests from across the organization
You have exceptional data storytelling abilities, as well as the ability to articulate technical information to a non-technical audience
You have inherent curiosity, septicism, and analytical follow-through - you can‚Äôt help but as ‚Äúwhy?‚Äù and love using data and logic to explore potential solutions
You are a self starter with the ability to prioritize, meet deadlines, and identify opportunities with limited oversight
You have experience with designing self service analytics
You have experience in statistics (e.g. hypothesis testing, regressions, experimentation logic and biases)
You have high proficiency with SQL
You have experience managing a modern BI tool lie Looer
You have experience developing and documenting data models
You are a team player with excellent collaboration and communication sills
6+ years of analytics experience
Nice to have
You have proficiency or experience with Python
You have experience with Airflow lie ETL Orchestration
Benefits &amp; Pers:
Robust health benefits pacages including access to a 401 and various medical, dental and vision plans, and 100/month fitness reimbursement
Full support for remote wor during COVID-19
Daily lunch delivery credit and other goodies sent to home
Regular company-wide social events (even virtually!)
Generous annual education stipend toward job-related external learning opportunities
An extremely enthusiastic team that appreciates collaboration
Attentive is an Equal Opportunity Employer. We‚Äôre committed to diversity and maintaining a wor environment that is free from harassment and discrimination. We‚Äôre committed to them because our core values demand it. Values lie Integrity First, Listening &amp; Cultivating Discussion, and Default to Action. Applicants from all bacgrounds are encouraged to apply, and will not be discriminated against on the basis of any protected status under federal, state, or local law.</t>
  </si>
  <si>
    <t>SOFT's client located in New York, NY is looing for a Financial Data Analyst - Accounting for a contract assignment.
Qualifications:
Strong analytical sills and nowledge of internal controls and accounting operations
Experience with Excel macros, SQL queries a plus
Ability to interact effectively with colleagues across staff units
Strong verbal and written communication sills
Bachelor degree in accounting or finance, or similar education CPA a plus
Min of Three-Seven years of relevant wor experience such as Fund Accounting, Product Controllers or Public Accounting with nowledge or experiences with one or more of the following fixed income products:
Corporates,
ABS,
commercial paper,
municipals,
US Treasuries
Responsibilities:
The Corporate Controllers team is responsible for the accounting and financial reporting related to the Special Purpose Vehicles (LLCs or Facilities) established by the Ban in response to the COVID-19.
This role supports the Ban‚Äôs Controllers accounting and financial reporting team and the Marets Group. Responsible for performing and reviewing operational processing, accounting and reporting activities including the production of annual audited financial statements for each of the LLCs.
Job Type: Contract
Schedule:
Monday to Friday</t>
  </si>
  <si>
    <t>Posted Date: Jun 23, 2020
Employment Type: Full Time
The Brins name is a promise to respect the trust weve earned in over 150 years in business. Every employee honors that promise by offering the highest levels of service and support to our customers. We tae pride in our wor, and we share a passion about our future. Learn why so many people have made the choice to join our team and stay here.
Job Title
Data Processing &amp; Performance Analyst
Job Description
Brins Global Services is a division of Brins Inc, the worlds premier provider of secure logistics and security solutions in more than 122 countries across 5 continents. Brins Global Services specializes in the secure transportation and handling of valuable goods throughout the logistic value chain, from raw materials and components to finished products within the mining, bannote, precious metal, jewelry, security, art and pharmaceutical industries The company has a proud history of providing growth and advancement opportunities for its employees. We have a challenging opportunity for a Data Processing &amp; Performance Analystbased out of our JF, New York location.
Job Summary:
The Data Processing &amp; Performance Analyst is responsible for overall data gathering, analysis, and administration of: operating procedural, metrics tracing, communication, and TQM &amp; Lean Development initiatives. This position assists with the development and implementation of performance improvement initiatives and controls used in the US Brins Global Services (USBGS) networ.
ey Responsibilities:
Serve as the primary contact in USBGS for all service-level communications with the USBGS networ branches
Daily follow up with the networ for coordination of operational activities
Daily management of ey performance measures such as POD (Proof of Delivery)
Wor closely and objectively with other department personnel to obtain system/process data in support of consolidated performance development
Data entry/data management at large scale
Participate in execution, implementation and monitoring of process improvement initiatives and performance metrics
Auditing of various regulatory compliance requirements and creation of document pacets for Customers and relevant Authorities
Wor with branches to ensure process efficiencies are implemented and maintained
Wor with varies departments to assure that branches are providing acceptable levels of service
Conduct Inter-Company Charges (BTC) analysis, and report irregularities and other findings
Provide reports and analysis, including performance, financial and cost savings summaries
Develop process related training programs &amp; materials for both USBGS and branch staff, and conduct on-going training/development initiatives
Travel to branch locations to conduct inquiries, analysis and audits
Perform other duties as assigned or necessary
About Brins
Brins is the global leader in security and logistics services, trusted by bans, financial institutions and businesses in both public and private sectors. We deliver the currency of the world to businesses in our communities. We do it because were needed. We do it because were trusted and valued. We do it because it maes us proud. Brins Proud.
Whats Next?
Than you for considering applying for a job at Brins U.S. To be considered for this position, you must complete the entire application process, which includes answering all prescreening questions and providing your eSignature.
Upon completion of the application process, you will receive an email confirming that we have received your application. We will review all candidates and notify you of your status should we deem you fit for a job. Than you again for your interest in a career at Brins U.S. For more information about future career opportunities, join our talent networ, Lie our Faceboo page or Follow us on Twitter.
Brins is an equal opportunity/affirmative action employer and all qualified applicants will receive consideration for employment without regard to race, color, religion, sex, national origin, disability status, marital status, protected veteran status, sexual orientation, gender identity, genetic information or history or any other characteristic protected by law. Brins is also committed to providing a drug free worplace.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</si>
  <si>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Position Details:
Job Title: Data Analyst
Location: New York City, NYC
Duration: Long Term
Interview Mode: Only 1 Round Direct Face to Face Mandatory.
Note: Only Independent Candidates Who can wor on W2/1099(EITHER RATE/SALARY+BENEFITS)
VISA:(US Citizen, GC, GC-EAD and OPT-EAD also wors ON W2/1099)
NOTE: NO H1'S OR No C2C CANDIDATES FOR THIS PARTICULAR ROLE
Description:
Monitor data worflows and analyze data from PEU and partner agencies to evaluate impact,
identify opportunities to improve operational efficiency and drive effective policy development
Generate data visualizations and reports to present to a variety of audiences
Provide expertise in the application of statistics and analysis to data sets collected and utilized
by PEU
Wor with PEU Data &amp; Analytics staff to collaborate with other city agencies and organizations
to utilize new technological resources, encourage data sharing and teach best practices for
outreach in a variety of use cases
Develop and maintain tools to implement and facilitate data-driven operations
√Ç
Preferred Qualifications:
2+ years woring with data in government, or in community, issue, labor, or political organizing
Advanced experience using SQL in an academic or professional setting (additionally, nowledge of GIS, Python, and R is preferred)
Experience with data visualization techniques and programs, such as Tableau, and advanced use of Excel
Experience processing, cleaning, manipulating, and analyzing large datasets
Ability to effectively present data in verbal, written and visual formats to technical and nontechnical audiences
A demonstrated interest in public service, civic engagement and improving outcomes for New Yorkers
Eagerness to learn, as questions and solve problems in a fast-paced environment
Strong written and oral communication sills in English
Minimum Qualification Requirements:
√¢ Bachelor's degree from an accredited institution
√¢ 2+ years of wor experience
√Ç
Thans,
TechProjects
Lashmi Narayana
Senior Technical Recruiter
Website:TechProjects
Direct√Ç# 732-944-0966
Fax√Ç# 732-828-9901
Efax√Ç# 860-371-2599
Email: Lnarayana(@)techprojects.us</t>
  </si>
  <si>
    <t>ProHEALTH is one of the largest private multi-specialty medical practices in the Northeast and has been serving the health needs of Long Island and the Greater New York Metropolitan area since 1997. With over 900 providers in 300 locations, our goal is to provide quality health care to ensure that our patients get the right care at the right time.
We‚Äôre a dynamic and growing health care organization, offering a wide range of employment opportunities. We are seeing professional and dedicated individuals to be part of our team, where integrity, respect, accountability, and collaboration are among our core principles.
We offer our employees competitive compensation and benefits, flexibility and opportunity for growth and advancement.
ProHEALTH Care, part of Optum Care, is at the forefront of applying data analytics to our business. Our team will develop and manage analytics for our value-based initiatives, and provide expert support to categorize patients by health ris and disease burden. Healthcare and claims data analysis experience, an understanding of the popular data analysis tools and databases are a path to success. Interpret data and turn it into information, assisting the business team in maing decisions. Collate information from source systems and interpret patterns and trends. Must have very strong SQL sills, with nowledge of Healthcare contracting, care management, and quality metrics.
‚Ä¢Provide expertise in preparing data for analysis using a variety of tools
‚Ä¢Build proactive data validation automation to catch data integrity issues
‚Ä¢Provide expertise in report development and data analysis.
‚Ä¢Perform predictive analytics on variety data sources
‚Ä¢Extracting data from sources, and reorganizing data to a format that can be understood by business users.
‚Ä¢Innovate and support ris analysis, identify gaps in care using claims, clinical and finance data
‚Ä¢Identify opportunities to improve performance of our programs
‚Ä¢Identify opportunities to develop and analytically support care management initiatives
‚Ä¢Improves quality of patient care by analyzing results; monitoring variances; identifying trends; recommending actions to management.
‚Ä¢Provide quality assurance of imported data, woring with quality assurance analyst if necessary.
‚Ä¢Use statistical tools to interpret data sets, applying analysis to develop trends and patterns
‚Ä¢Strong ability to troubleshoot and resolve data issues
‚Ä¢Wor independently and with team members to understand database structure and business processes
‚Ä¢Supporting the data warehouse in identifying and revising reporting requirements.
‚Ä¢Wor with management to prioritize business and patient needs
‚Ä¢Handle confidential data and information according to guidelines.
What you‚Äôll do:
‚Ä¢Wor with a variety of data sources - extracting nowledge and actionable information
‚Ä¢Be passionate about solving problems ‚Äì attac data and find solutions to business questions
‚Ä¢Present your results to staeholders
‚Ä¢Support the business with ad hoc reporting
‚Ä¢Support the organization‚Äôs goals in clinical integration and reporting
‚Ä¢Create meaningful and comprehensive reports by merging data sources
‚Ä¢Continuously strive for a deeper understanding of our business drivers
‚Ä¢Participate as a member of cross-functional squads that includes data analysts, data engineers, software engineers, and business leaders
‚Ä¢Gather requirements from different business units, translate that to engineering problems, and explain the results to non-technical teammates
Data Analyst Requirements:
‚Ä¢Bachelor‚Äôs degree from an accredited university or college in computer science, analytics, or healthcare-related degree.
‚Ä¢3+ years experience in a healthcare environment, extensive experience in care management and/or analytics preferred.
‚Ä¢Demonstrated sill with SQL (any platform). Must be able to generate sql solutions against multiple data sources, have nowledge of joins.
‚Ä¢Demonstrated expertise in Excel, with deep nowledge of features
‚Ä¢Expert in Tableau Destop Dashboard creation; nowledge of other visual platforms a plus. ‚Ä¢
Wor experience as a data analyst or in healthcare-related field.
‚Ä¢Experience in clinical analytics and/or care management modeling preferred
‚Ä¢Ability to wor with staeholders at all levels
‚Ä¢High-level written and verbal communication sills.
ProHEALTH strives to maintain a worplace that accepts and appreciates the differences among our employees. The company will not discriminate against any applicant or employee based on age, race, gender, color, religion, national origin, ancestry, disability, marital status, covered veteran status, sexual orientation, gender identity and/or expression, genetic information, status with respect to public assistance or any other characteristic protected by state, federal, or local law.</t>
  </si>
  <si>
    <t>Strength Through Diversity
Ground breaing science. Advancing medicine. Healing made personal.
The Data Analyst I performs activities related to database management, maintenance of data integrity and security, and basic statistical analyses. The Data Analyst I facilitates and enhances the value of datasets for faculty researchers and other analysts through a range of duties and responsibilities. Such duties may include cleaning, creating, and lining datasets. The Data Analyst I may assist with the movement of data across multiple systems, oversee its validation and organization, and ensure that data is available to appropriate people and systems within an organization.
Roles &amp; Responsibilities:
Develop, maintain, and implement procedures for data entry, data cleaning, lining data, documentation, and other tass
Implement modeling techniques and tools to support data structure.
Implement best practices in data management to ensure the integrity of data and quality of data processes
Maintain nowledge of the current regulations and technologies related to data management
Design and write custom applications to ensure databases meet requirements throughout data entry, management, and reporting
Define parameters for file or space utilization, if necessary
Assist in data capture, extraction, and analysis
Maintain data integrity, and support data analysis, as necessary
Document, implement, maintain, and recommend operating methods to improve collection, cleaning, processing, editing, distribution, and flow, of data
Deliver analyzable or analyzed data to internal and external staeholders
Assist faculty and staff with queries, simple statistical analyses, report generation, and technical difficulties related to data retrieval
Assist with writing and preparing manuscripts and other materials for internal and external audiences
Wor closely with IT management and staff
Performs other duties as needed
Requirements:
Master's degree in relevant field with relevant coursewor/internships/research assistantships, OR Bachelor's degree in relevant field with at least 2 years of relevant experience
Training in biostatistics is preferred
Strength Through Diversity
The Mount Sinai Health System believes that diversity is a driver for excellence. We share a common devotion to delivering exceptional patient care. Yet we're as diverse as the city we call home- culturally, ethically, in outloo and lifestyle. When you join us, you become a part of Mount Sinai's unrivaled record of achievement, education and advancement as we revolutionize medicine together.
We wor hard to acquire and retain the best people, and to create a welcoming, nurturing wor environment where you can develop professionally. We share the belief that all employees, regardless of job title or expertise, can mae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 campuses, including Mount Sinai Beth Israel, Mount Sinai Beth Israel Broolyn, The Mount Sinai Hospital, Mount Sinai Queens, Mount Sinai West (formerly Mount Sinai Roosevelt), Mount Sinai St. Lue's, and New York Eye and Ear Infirmary of Mount Sinai.
The Mount Sinai Health System is an equal opportunity employer. We promote recognition and respect for individual and cultural differences, and we wor to mae our employees feel valued and appreciated, whatever their race, gender, bacground, or sexual orientation.
EOE Minorities/</t>
  </si>
  <si>
    <t>Lead Generation Data AnalystAt Brown Brothers Harriman, we believe no job is too big or small for any of us to handle if it helps our clients. We value passionate, committed people who enjoy collaborating with others to find new solutions to complex business challenges. We are looing for the type of person who speas their mind, truly listens and steps outside their role to add value wherever they can. Someone who is driven to get things done and views obstacles as an exciting challenge that demands a creative solution. Above all, we see someone who taes great pride in their wor and is inspired and motivated by their role in protecting and enhancing our client's financial well-being.If you are looing for an entrepreneurial environment where you can learn and thrive, Brown Brothers Harriman is the right place for you.Join us as a Lead Generation Data AnalystBrown Brothers Harriman is currently recruiting a Lead Generation Data Analyst to join our Private Baning Team. In this role you will sit within the Private Baning Mareting and Sales Enablement team and will be responsible for collaborating with Relationship Management (RM) teams, researching prospective clients and woring with RM teams and Sales Enablement on further outreach and tracing progress. In addition, you will manage create and update monthly AUM flows reporting, to be used by Private Baning leadership. This person will be a strategic thiner who is expert in Excel and builds high-quality lists through value-added research, identifies points of connectivity through additional research and partners with business development teams on a plan to cultivate relationships. The successful candidate will be research oriented, process driven and have a strong attention to detail.The Lead Generation Data Analyst will play a crucial role in creating, implementing and reinforcing best practices and procedures to mae the lead generation discipline and the RMs with whom they wor successful. The Lead Generation Data Analyst will communicate ey performance indicators (PIs) to the Mareting and RM leadership teams in Private Baning. Additionally, the Lead Generation Strategist will wor with the Sales Enablement discipline and RM teams to gather pipeline data and other relevant sales information to create a monthly report for management on sales PIs.Some of your ey responsibilities include:1. Lead Generation* Create and maintain relationships with RMs and build understanding of existing RM relationships and target prospect segments, e.g., client types, industries, geographies, etc.* Wor with RM teams to build high-quality lists through value-added research, identify points of connectivity through additional research and partner with business development teams on a plan to cultivate relationships and trac progress* Wor with RM teams and Sales Enablement to create pacages of materials to send to prospective clients; on a limited basis, write letters and emails for RMs to forward to prospective clients* Create a process for follow-on outreach for RM teams; create a pipeline report and chec with RM teams on progress of open opportunities over time* Trac activities in the CRM, including outreach, meetings and client wins* Help to manage research tool subscriptions across the line of business2. Trac, Measure and Report on Sales Data* Wor with Sales Enablement and Private Baning leadership to trac and measure sales pipeline and asset flows on a monthly basis* Create a report for management that shows sales PIs across the business3. Lead Gen Measurement and Reporting* Create PI report to measure success of overall lead generation platform across PB; regularly communicate PIs to Mareting, RM and PB leadership* Trac and communicate lead gen and follow-up best practices to RM teams with the Head of MaretingQualifications:* BA or Equivalent* 3-5+ years of experience* Experience with lead generation programs and Private Wealth Management/Private Baning preferred* A self-starter who will tae initiative to create, build and measure the program; process oriented* Ability to wor both independently and on a team* Ability to build strong relationships across different groups within a large organization* Ability to interface with potential clients in a manner that represents the BBH brand and our services* Exceptional organizational sills and attention to detail* Strong problem solving sills* Exceptional written and verbal communication sills* Strong Microsoft Excel sills; PowerPoint and Word sills preferred* Experience with CRM systems preferred but not requiredWhat We Offer:* A collaborative environment that enables you to step outside your role to add value wherever you can* Direct access to clients, information and experts across all business areas around the world* Opportunities to grow your expertise, tae on new challenges, and reinvent yourself-without leaving the firm* A culture of inclusion that values each employee's unique perspective* High-quality benefits program emphasizing good health, financial security, and peace of mind* Rewarding wor with the flexibility to enjoy personal and family experiences at every career stage* Volunteer opportunities to give bac to your community and help transform the lives of others#LI-POSTWe are an equal opportunity employer and all qualified applicants will receive consideration for employment without regard to race, color, religion, gender, national origin, age, genetic information, creed, marital status, sexual orientation, gender identity, disability status, protected veteran status, or any other protected status under federal, state or local law.Full timeNew York</t>
  </si>
  <si>
    <t>Mareting Statement
Empower Every New Yorker ‚Äî Without Exception ‚Äî to Live the Healthiest Life Possible
NYC Health + Hospitals is the largest public health care system in the United States. We provide essential outpatient, inpatient and home-based services to more than one million New Yorkers every year across the city‚Äôs five boroughs. Our large health system consists of ambulatory centers, acute care centers, post-acute care/long-term care, rehabilitation programs, Home Care, and Correctional Health Services. Our diverse worforce is uniquely focused on empowering New Yorkers, without exception, to live the healthiest life possible.
Job Description
The DnA Ambassador is responsible for serving as the conduit between the DnA professionals and the DnA citizens.
Duties and responsibilities include:
Become familiar with our full DnA services portfolio.
Serve as an advocate to our user population (DnA citizens) for the use of the DnA services portfolio.
Support DnA citizens with the technology and processes as defined by the self service delivery model.
Become nowledgeable with the data literacy nowledge base and concepts.
Serve as a first line of onsite support for DnA citizens and DnA champions.
Evaluate data request prior to escalation to the data services team.
Train users on how to use foundational services and corresponding features.
Inform DnA service owners of feedbac about DnA services in order to help introduce improvement cycles.
Wor with site CMIOs, site directors, Epic reporting liaisons and other local teams to improve data entry into the EHR and other critical line of business systems.
Create training programs to improve data quality and access to data.
Progressively become a subject matter expert in at least three data and analytics services/systems.
Identify candidates to serve as DnA champions.
Develop collaborative relationships with DnA champions by extending awareness of DnA services and become aware of local data related challenges.
Assist DnA citizens to gain data access.
Other related duties, as required.
Level: A DnA Ambassador leverages nowledge in data and analytics concepts and /or subject matter expertise to forge relationships with DnA citizens and DnA professionals to support the improvement and access of data and analytics services. The Ambassador 2 demonstrates high acumen in customer service, communications and influencing sills. They are expert motivators, coaches and trainers. The level 2 Ambassador is expected to be a subject matter expert in a mission relevant domain. Applies advanced nowledge of job area typically obtained through advanced education and wor experience. Responsibilities may include: Managing projects / processes, woring independently with limited supervision. Coaching and reviewing the wor of lower level professionals. Problems faced are difficult and sometimes complex.
Minimum Qualifications
1. A Masters degree or advanced clinical degree from an accredited college or university; or
A Baccalaureate degree from an accredited college or university and one (1) year of experience gathering and documenting business, clinical, and/or functional requirements for software applications development and implementation in a clinical, allied health, non-allied health, behavioral health, information technology, information services, business, analytics or related area; or, one (1) year of experience in a relevant clinical and/or healthcare administration role/function; or
A satisfactory combination of education, training, and experience.
Specialty certification(s) issued by a national commercially available program, state, professional society, academic or technical institution in an area(s) listed above, may be credited on a month-to-month basis toward the required wor experience for a total of one (1) year.
Department Preferences
Preference will be given to those with:
7+ years of experience in a health care related field.
Certificates in data and analytics, PMO, process improvement and other systems.
Strong interpersonal sills.
Ability to tae complex concepts and distill into simpler themes for presentation to users.
Ability to wor on multiple projects concurrently.
Demonstrated leadership sills.
Able to learn new concepts and technologies and train others.
How To Apply
If you wish to apply for this position, please apply online by clicing the "Apply Now" button.
If applying online, please include your cover letter in the same file attachment with your uploaded resume.</t>
  </si>
  <si>
    <t>Strength Through DiversityGround breaing science. Advancing medicine. Healing made personal.Roles &amp; Responsibilities:* The Data Analyst I is responsible for implementing best information technology data management practices in an effort to improve and ensure quality, streamline data cleaning efforts and deliver analyzable databases within agreed upon project timelines.Requirements:* Bachelor's degree in computer science, statistics and/or related field. Master's degree in relevant field of study preferred.* 2-3 years database application/management experience, preferably in a large medical center or healthcare environment.Strength Through DiversityThe Mount Sinai Health System believes that diversity is a driver for excellence. We share a common devotion to delivering exceptional patient care. Yet we're as diverse as the city we call home- culturally, ethically, in outloo and lifestyle. When you join us, you become a part of Mount Sinai's unrivaled record of achievement, education and advancement as we revolutionize medicine together.We wor hard to acquire and retain the best people, and to create a welcoming, nurturing wor environment where you can develop professionally. We share the belief that all employees, regardless of job title or expertise, can mae an impact on quality patient care.Explore more about this opportunity and how you can help us write a new chapter in our story!Who We AreOver 38,000 employees strong, the mission of the Mount Sinai Health System is to provide compassionate patient care with seamless coordination and to advance medicine through unrivaled education, research, and outreach in the many diverse communities we serve.Formed in September 2013, The Mount Sinai Health System combines the excellence of the Icahn School of Medicine at Mount Sinai with seven premier hospital campuses, including Mount Sinai Beth Israel, Mount Sinai Beth Israel Broolyn, The Mount Sinai Hospital, Mount Sinai Queens, Mount Sinai West (formerly Mount Sinai Roosevelt), Mount Sinai St. Lue's, and New York Eye and Ear Infirmary of Mount Sinai.The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expression.EOE Minorities/Women/Disabled/Veterans</t>
  </si>
  <si>
    <t>Title: Data Engineer/Data Analyst
Location: New York, NY
Contract Position (W2 only)
Roles &amp; Responsibilitie:
Experience in Performance Engineering and Capacity Planning of highly available and scalable application infrastructures.
Experience using databases and statistical modeling techniques to perform data analysis and forecasting.
Experience with high level scripting languages (e.g. Python) to support data analysis and reporting.
Experience with business intelligence or data visualization platforms (e.g. Tableau).
Understanding of networ protocols such as TCP/IP and Multicast data flow Capacity &amp; Performance Management Framewor.
Establish and maintain a comprehensive application performance management framewor.
Drive alignment around best practices, including service design and performance assessment, data collection and analysis, and reporting standards.
Engage technical product teams to integrate their performance management activities into that framewor Data Acquisition &amp; Analysis.
Collaborate with the development and infrastructure teams on platform design, implementation, and data flows.
Identify data requirements and metrics to support the monitoring and reporting of system capacity and performance.
Onboard new data sets and perform the requisite data transformations and analytics to support CPM monitoring and reporting.
Use statistical analysis and modeling sills to monitor trends and model future capacity needs.
Regularly report on capacity and performance to senior business leadership and product teams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worforce across all levels in the company.</t>
  </si>
  <si>
    <t>About The Role
MGM Resorts (global entertainment company) and GVC Holdings (one of the world‚Äôs largest gambling groups) have joined forces to form an exclusive joint venture, the company is well positioned for the exciting online gaming industry in the United States and you would have the opportunity to join near the ground floor. We aim to be the number one sports betting and online gaming company in the United States and as an early employee, you‚Äôll not only impact the company‚Äôs success through your own wor, but you‚Äôll have the opportunity to contribute across departments, shaping the future of the company.
We are currently looing for a CRM Performance Analyst to join an online betting and gaming company based in Jersey City to support the measurement and report on the effectiveness of the Global and Local CRM initiatives.
You will be responsible for delivering the PI‚Äôs, insights and analysis that drive CRM investment decisions across products within the gaming and betting divisions. It will include players‚Äô segmentation and lifecycle analysis, mareting campaigns analysis, CRM activities optimization, customer behaviour analysis and cross product optimization.
As a CRM Performance Analyst you will be responsible for analysing all sources of CRM data including customer, transactional, engagement and product data, identifying ey trends and turning this into actionable insights.
You will have a ‚Äònaturally inquisitive‚Äô approach in finding data patterns and results that are then presented in a compelling manner with clear commercial benefits that can be realized. You will be a team player and have an ability to wor quicly and efficiently, with an excellent eye for detail and accuracy.
You will have a passion for CRM and able to demonstrate customer centric approach to all decision maing, enjoy woring in a fast paced and ever-changing environment.
Responsibilities:
Gathering and analysing data to report on the effectiveness of CRM initiatives
Capture business, functional and non-functional CRM reporting requirements
Wor closely with CRM and Mareting teams to understand business and CRM strategies
Develop and maintain CRM performance reporting
Identifying PIs, creating and running weely/monthly reports that measure these and which allow the data to become an actionable insight
Supporting the CRM Performance Manager to execute larger, complex projects to produce strategic recommendations
Ensure customer data is extracted and managed correctly
Maintain strong relationship with 3rd parties driving them to deliver on set projects on time and to budget
Pull together complex data sets and deliver a robust suite of reporting to help drive actionable insight and improvements in CRM performance
Carry out full life cycle business analysis from CRM requirements perspective
Post campaign analysis including recommendations on how to improve mareting effectiveness and ROI
Identifying different customer segments including insights on how to target, convert and retain them
Liaise across multiple teams to understand relevant metrics across the business and prioritise information requests
Implementing and maintaining the analytical toolsets; defining and monitoring PIs
Critically evaluate information gathered from multiple sources
Provide clear, concise and easily understandable results on the effectiveness and performance of difference CRM activities
Promote analysis and documentation standards to improve efficiency and quality
Ad hoc activities as deemed appropriate by the CRM Performance Manager
Requirements:
Degree in Direct Mareting, Business, Economics or Analytics
Experience in CRM, web or digital role is essential
Experience in email mareting
Strong analytical sills and confidence in utilizing data in Excel and other tools e.g. Tableau, MicroStrategy, Power BI
Hands-on experience and very proficient in writing queries using SQL.
Experience in campaigns analytics and PI tracing
nowledge of statistics, ROI, ab testing, lift measurement
Experience/Exposure to database management and manipulation
Good understanding of online customer behaviour
Strong analytics sills and the ability to deal with large volumes of numerical data
Advanced level of MS Excel, PowerPoint and Word required
Ability to deliver to tight deadlines and perform effectively under pressure
Excellent written and verbal communication sills
Strong organizational sills, attention to detail and multi-tasing sills
Experience woring in projects with varying degrees of seniority, volumes staeholders and function
Additional Information
We are an Equal Opportunity Employer, if you are an individual with a disability and need a reasonable accommodation for any part of the application process, or in order to perform the essential functions of a position, please contact recruitment@roardigital.com
We are also committed to protecting the privacy for all candidates, including the protection of any personal information provided to us. Please review our privacy policy for more information about our commitment to data protection.
About The Company
Data Roar Digital is a partnership between MGM Resorts International and GVC Holdings that is poised to revolutionize sports betting and online gaming in the United States.
We are currently based in Jersey City in the New York Metropolitan Area, with stunning views of the Manhattan syline.</t>
  </si>
  <si>
    <t>Position: eCommerce Data Analyst
Client Profile:
Established Women‚Äôs fashion retail company. Headquartered in New York City.
Location: New York, NY
Responsibilities:
Be prepared to Design, prepare, and present all reporting and dashboards for cross-functional teams which includes weely reporting and monthly reporting on customer behavior, channel performance, and digital mareting performance.
Manage the reporting from 3rd party integrations (Affiliate Mareting, Email Mareting, Google Analytics, Paid Social, and Search).
Manage CRM and provide insights into customer behavior, lifetime value, and purchase patterns.
Provide insights and recommendations to grow web business by identifying ey areas for website and consumer communication improvements.
Provide analytic support to measure sales performance, analyze promotional results.
Provide data to determine measure mareting efforts effectiveness.
Identify abandonment issues, traffic trends, and opportunities for improving site conversion.
Qualifications :
Bachelor‚Äôs degree in a related field (mathematics, statistics, or computer science preferred.)
3-5 years reporting/analysis experience at a consumer goods online retailer
Strong nowledge &amp; experience with SQL, Hive, or lie database querying language.
Past wor experience with an eCommerce Enterprise Platform (e.g. Magento, Shopify).
Advanced proficiency with Google Analytics, Heap, Adobe Analytics or web analytic tools. (Web Analytics training certification preferred.)
Experience woring on an Agile/Scrum team.
Exceptional communication sills, and ability to present ideas clearly across multiple teams
Excellent communication sills -both written and verbal.
Compensation&amp; Pers:
A+ Compensation Pacage,
401 (with employer contribution)
Employee Stoc Plan
Health, Vision, and Dental Insurance
Generous PTO
Summer Fridays
Darmor Partners
We are an executive search firm based in NY. Our firm specializes in identifying qualified candidates with sill sets in Technology, Product Management, Accounting and Finance, Compliance and Ris, Human Resources and Talent Acquisition, and Sales. Our team wors with companies of all sizes, from small to midsize companies all the way up to Fortune 100/500.
Darmor Partners is an equal opportunity employer.</t>
  </si>
  <si>
    <t>Summer Analyst ProgramBNY Mellon's Summer Analyst Program (SAP) provides high-potential students with a well-rounded, rewarding internship experience as well as an inside loo into what it's lie to wor for a global financial services organization that has been innovating and serving clients since 1784. With projects specifically chosen to both challenge and develop SAP participants, our summer analysts will gain valuable real-world experiences woring in their respective line of business/function as well as learn to wor together in collaborative teams.From day one, summer analysts are immersed in BNY Mellon's innovative and dynamic company culture as they will receive:* meaningful and challenging wor assignments;* networing opportunities with peers, senior leaders and executives;* exposure to different areas of business;* comprehensive professional etiquette and financial services fundamentals training; and* understanding of BNY Mellon's commitment to diversity and inclusionProgram At A Glance:* 9-wee (EMEA) or 10-wee (U.S.) summer internship assignment within an identified line of business or division of BNY Mellon* that combines learning with sill development through practical wor and projects;* two-day in-person orientation/onboarding and virtual training curriculum; plus* career development and networing support from a host of corporate leaders including rotation assignment managers, senior mentors, peer mentors, business staeholders and a dedicated program manager.Program Highlights:* Small, selective program size that allows for more personal attention and support;* Participants can further develop their technical and business acumen sills/expertise, enhance leadership abilities and build networs across the organization;* Robust onboarding and training curriculum designed specifically for summer analysts;* Full commitment from top-level management to mae our program the premier internship/talent pipeline program within the financial services industryPost-SAP Opportunities:SAP aims to create a pipeline of talent to feed entry-level pipeline programs and entry-level, full-time position hiring needs. Upon successful completion of the program, summer analysts will have opportunities to apply for full-time employment, including: the Emerging Leaders Program (ELP), the Operations Campus Analyst Program (OCAP) and direct hire roles. Overall performance during the Summer Analyst Program and business need will be determining factors in full-time placement.QualificationsProgram Eligibility/Qualifications:* Enrollment in a 4-year undergraduate (U.S.) or full-time undergraduate (U) degree program with a strong focus on business-related and/or technology-related majors;* Rising senior (U.S.) or penultimate year students (U) during summer 2021;* Minimum cumulative GPA of 3.2 or better (U.S.) or 2:1 (U);* Well-rounded and balanced bacground including demonstrated leadership abilities;* Strong written and oral communication sills;* Not require sponsorship for employment visa status (now or in the future) in the region where they apply.BNY Mellon is an Equal Employment Opportunity/Affirmative Action Employer.Minorities/Females/Individuals With Disabilities/Protected Veterans.Our ambition is to build the best global team - one that is representative and inclusive of the diverse talent, clients and communities we wor with and serve - and to empower our team to do their best wor. We support wellbeing and a balanced life, and offer a range of family-friendly, inclusive employment policies and employee forums.Primary Location: United States-New York-New YorkInternal Jobcode: 05375Job: Asset ServicingOrganization: AS Eagle Cloud And EMS-HR06432Requisition Number: 2006993</t>
  </si>
  <si>
    <t>The Ban of New York Mellon
3.2</t>
  </si>
  <si>
    <t>Job Description
The Data Intelligence Analyst wors with end-user requests to document moderately to complex business requirements, data definitions, business rules, and data quality requirement in support of enterprise data intelligence projects. Creates specifications for reports and analysis based on business/clinical needs and data elements required or available. Produces data sets, reports, ad-hoc requests, dashboards, queries, macros and analytical pipelines. Conducts data analysis in support of a variety of analytic solutions. Provides quantitative and qualitative data analysis and reporting of patterns, insights, and trends to decision-maers. Analyzes complex problems and issues using data from internal and external sources. May provide consultation to users and lead cross-functional teams to address data and analytic issues. Provides quantitative and qualitative data analysis and reporting of patterns, insights, and trends to decision-maers
Experience:
2-year experience woring with healthcare information management systems and/or clinical operations experience.
Extensive experience writing SQL statements and accessing relational database system.
Excellent experience with data intelligence tools such as SAS, Tableau, R, Python.
Strong technical proficiency in Caboodle, Clarity, Reporting Worbench and Radar build.
Ability to independently analyze healthcare report requests, create and execute Caboodle queries, Reporting Worbench and Radar build requests with assistance if needed.
License &amp; Certifications
Epic Cogito Data Warehouse certification issued by Epic. needs to be obtained within 90 days, and
Epic Caboodle Data Model certification issued by Epic. needs to be obtained within 90 days, and
Epic Clarity Administration certification issued by Epic. needs to be obtained within 90 days.
Education
Bachelor's Degree in Computer Science or related field (graduate degree preferred)
Experience
Typically requires 2 years of experience in Epic Cogito and/or Business Intelligence tools.
Company Description
The Mount Sinai Health System is New York City's largest academic medical system, encompassing eight hospitals, a leading medical school, and a vast networ of ambulatory practices throughout the greater New York region. The Icahn School of Medicine at Mount Sinai is committed to improving the human health conditions by conducting innovative clinical and translational research, implementation of evidence-based patient-centered interventions and biomedical education. Our vision is to transform biomedical research and healthcare delivery into a data-driven, evidence-based, patient-tailored discipline. By maximally leveraging information from patients around the world, we deliver premier precision care optimized for each patient, while discovering breathrough, next-generation treatments through insights derived from cutting-edge analytics applied to unprecedented amounts of patient-derived data.</t>
  </si>
  <si>
    <t>Job Description
Wintellisys, Inc. has joined with a large company in search of a Data Remediation Analyst.
This is a contract position located in New York, NY.
Essential Duties and Responsibilities:
Champions a customer focused culture to deepen client relationships and leverage broader Ban relationships, systems and nowledge.
Responsible for executing the Domain‚Äôs day-to-day data management activities, including remediating data quality issues in their Domain and implementing change management processes.
Responsible for establishing and maintaining strong data management capabilities e.g.:
Developing and maintaining accurate data lineage for critical data (woring with IT)
Documentation of end-to-end processes, including EUCs and ey Controls
Establishment of Service Level agreements with appropriate data providers
Establishment of Data quality measurements and reporting
Establishment Issue management process and procedures
Minimum Job Requirements:
Lead the identification and root-cause analysis of data quality issues arising through the data chain, from source system to final report.
Prioritizing data issues and collaborating with business and technology staeholders to address and remediate issues in a timely manner based on priority and severity.
Wor in conjunction with data consumers and Domain staeholders to support data quality rules, standards, and thresholds to ensure appropriate data quality monitoring practices are in place.
Actively tracing regulatory changes and anticipating the impact these will have on the Domain‚Äôs data governance and reporting.
Financial industry experience is required.
A recognized under-graduate degree in business, mathematics, computer science, or a related discipline.
A recognized post-graduate or master‚Äôs degree in business, finance, CFA, and/or FRM would be an asset
nowledge of Compliance standards and best practices, with use of analysis tools for monitoring.
nowledge of the Ban's financial instruments, capital marets, and wholesale operational processes &amp; controls.
nowledge of regulatory/liquidity reporting (e.g., 2052A, Liquidity Stress Test, Reg YY, etc.).
nowledge of AML/ATF legislation regulatory requirements related projects.
nowledge of requirements gathering, design methodology, and building test cases - detail oriented, analytical, and capable of investigating complex / technical issues.
Able to troubleshoot data related issues and support in the authorization in maintenance and modifications.
Good communication / presentation sills (both oral and written).
Excellent team player by woring with cross-departmental business &amp; IT staeholders.
Highly motivated and committed; capable of woring in a dynamic environment with aggressive timelines and multiple wor streams running in parallel.
Experience with eliciting and provided requirements and design - detail oriented, analytical, and capable of investigating complex / business issue.
If interested in learning more about Wintellisys and this opportunity, please submit your resume in WORD format for consideration to Vici Clinton, vclinton@wintellisys.com
Job ID Number: J-222 (Please reference in call or email)
To learn more about our services visit www.wintellisys.com</t>
  </si>
  <si>
    <t>Job Description
About the position:
Wirecutter is looing for a Senior Analyst to use data and analytics to support world-class journalism in delivering on our vision to be the most trusted and loved service for figuring out what to buy. The senior analyst will wor with product, design, and audience development teams to build tools and insights that directly influence business decisions and strategy. This position requires both strategic and tactical viewpoints, strong communication sills, and advanced nowledge of statistics and analytical techniques. You will be reporting to the Senior Manager, Business Intelligence and Analytics.
This is a great opportunity for someone who wants to be at the center of Wirecutter‚Äôs product roadmap, and the chance to help readers‚Äô engage with quality journalism in new ways for a whole new audience of people. The analyst will be able to manipulate large, complex data sets, and extract insights that can be distilled into clear, actionable solutions. Last, but not least, the analyst should be a problem solver with a deep sense of curiosity and be excited to wor with people filled with passion and integrity.
Responsibilities:
Provide analytical support to product and design teams to analyze reader-facing features that drive growth and engagement. Includes defining ey metrics and analyzing A/B tests to determine impact
Execute deep-dive analysis that delivers clear, actionable insights
Develop user-friendly tools and dashboards in partnership with the data infrastructure and product engineering teams
Wor with teams across the company to understand business needs, evaluate the optimal strategies, and assist in the goal-setting process
Create ad-hoc reports as requested in a timely and accurate manner
Qualifications:
3+ years relevant professional experience in an analytical role
Experience with web analytics (e.g., Google Analytics) and SEO
Experience with data visualization tools (Looer, Data Studio, Tableau, etc.)
Experience with A/B testing
Strong sills in SQL and big data environments
Strong communication and presentation sills ‚Äì written, visual, and verbal
Excellent analytical reasoning and problem-solving sills
A collaborative mindset and sense of curiosity is essential
About Wirecutter:
Wirecutter helps people buy the right things for the way they want to live. The site was founded by journalists in September 2011 and was acquired by The New York Times Company in October 2016. Our recommendations are made through vigorous reporting, interviewing, and testing by teams of veteran journalists, scientists, and researchers. Consider us a best-of list for everyday things; a curated gallery filled with only interesting, useful objects; a than-you note to the designers and engineers who create the stuff that maes our lives better; a geey friend with next-level research sills who tests everything they buy so you don‚Äôt have to. The point is to mae buying great gear quicly easier so you can get on with living your life.
We pride ourselves on following rigorous journalistic standards and ethics, and we maintain editorial independence from our business operations. Our recommendations are always made entirely by our editorial team without input from our revenue team, and our writers and editors are never made aware of any business relationships. Wirecutter is mission driven and reader supported; learn more about us here.
Our Company Principles:
Our principles help us create a wor environment that breeds trust, respect, learning and is one that we all are excited about showing up to each day.
See Understanding: We are lifelong students who want to understand the world around us. We are curious to understand our readers, how we get better at our own disciplines and how we can wor better together. This means we are active listeners, information hunters and empathetic.
Explain Why: Because we see to understand, we value the importance of explaining our ideas and our understanding. This means we are constructively candid, sharing our perspectives and the thought process behind it. And then learning from the conversation that ensues. We are all teachers and students, helping each other grow.
Solve Things: We love to solve things, whether they are our own problems, our readers problems or our colleagues problems. While we often can solve problems on our own, we believe our best results come out when we solve them together.
Get It Done: We are passionate about getting things done. Whether it is our own individual wor or teamwor, our instinct is to forge a path forward and learn as we go. This means we continually focus on how to turn wor into achievable chuns, communicate those effectively to the team and efficiently execute against them.
Mae It Better: We aren‚Äôt satisfied with perpetuating the status quo. We‚Äôre always looing forward. We live to change the world around us for the better, maing a difference in our own lives and our readers‚Äô lives. If we are being ambitious enough, this means that we will both fail and succeed and we tae pride in owning both of those outcomes as long as we are learning.
Location:
This position can be located in Wirecutter‚Äôs Long Island City office or remote. Wirecutter remains a highly remote friendly culture, and proud to employ incredible people across the country. Right now, we are eligible to hire in AZ, CA, CO, CT, DC, FL, GA, HI, IA, IL, MA, ME, MI, MN, MO, NH, NJ, NY, OH, OR, PA, TX, VA, WA.
Overview of Benefits at Wirecutter and The New York Times Company:
Though Wirecutter has physical locations in both NYC and LA, the company promotes and encourages a remote worforce, so that our employees can wor in flexible and comfortable ways. We are committed to career development, supported by a formal mentoring program as well as tuition reimbursement. The New York Times Company offers frequent panel discussions and tals by industry leaders (Sheryl Sandberg, Melinda Gates and Ta-Nehisi Coates are a few recent examples), that we encourage our employees to attend.
We believe diversity fuels innovation and creativity, and we have a variety of employee groups and tas forces across The New York Times Company and Wirecutter dedicated to fostering a diverse and inclusive worplace.
#LI-AM1
The New York Times is committed to a diverse and inclusive worforce, one that reflects the varied global community we serve. Our journalism and the products we build in the service of that journalism greatly benefit from a range of perspectives, which can only come from diversity of all types, across our rans, at all levels of the organization. Achieving true diversity and inclusion is the right thing to do. It is also the smart thing for our business. So we strongly encourage women, veterans, people with disabilities, people of color and gender nonconforming candidates to apply.
The New York Times Company is an Equal Opportunity Employer and does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New York Times Company will consider qualified applicants, including those with criminal histories, in a manner consistent with the requirements of applicable state and local \"Fair Chance\" laws.</t>
  </si>
  <si>
    <t>Title: Role: Data Analyst with Python or Python developer
Location:New York City, NY
Duration: Long Term
Job Description:
¬∑
Assisting users with Python setup and configuration, getting access to data sources within the organization, and responding to their questions
¬∑
Performing analysis projects on behalf of the users
¬∑
Understand data requirements of the requestor
¬∑
Interact with the requestor to handle any changes and updates to the request
¬∑
Do required analysis of the data set as required
¬∑
Wor with the team on data projects to provide timely solutions
¬∑
Create and Visualize reports/analysis and share it with the staeholders
Than You
Nishant umar
Sr. Technical Recruiter
Diverse Lynx LLC.
Office: 732-452-1006, Ext: 237
Direct No: 732-786-4603
Email: nishnat.umar@diverselynx.com | URL: http://www.diverselynx.com
"for our open requirements, please visit Diverselynx Jobs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worforce across all levels in the company.</t>
  </si>
  <si>
    <t>Bac to job searchData Analyst - Intex DeveloperNew YorkApply nowRefer someoneBring your hands-on software development experience to our Credits Maret team in New York.In this highly visible role, you will use your strong Python programming sills to wor alongside other senior developers to build data services and integrate them with Excel models for our front office. A nowledge of Intext software applications would be very useful for this role, but not a pre-requisite for application.Critical to success in this role is 3 years or more of hands-on development experience with data analytics and creating and streamlining data libraries specializing in credit loan models (RMBS, CLO, ABS, student loans etc.). You will also need to be comfortable woring in both Linux and Windows and have an understanding of modern system architectures.To be successful you will need to possess:* a Degree in quantitative field (math, engineering, computer science)* strong technical acumen with Python and Intex in Microsoft and Linux environments* experience collaborating with other developers on non-trivial projects in a fast-paced settingIf you're ready to start your career, please apply now.Commodities and Global Marets provides clients with an integrated, end-to-end offering across global marets including equities, fixed income, foreign exchange and commodities.Find out more about Macquarie at www.macquarie.com/aboutAll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taes affirmative action in support of its policy to hire and advance in employment of individuals who are minorities, women, protected veterans, and individuals with disabilities.If you're ready to start your career, please apply now.About Commodities and Global MaretsCommodities and Global Marets provides clients with an integrated, end-to-end offering across global marets including equities, fixed income, foreign exchange and commodities.Our commitment to Diversity and InclusionAll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taes affirmative action in support of its policy to hire and advance in employment of individuals who are minorities, women, protected veterans, and individuals with disabilities.We recognise that flexibility comes in a variety of forms. Tal to us about what flexibility you need.* LI-AMERICASApply now Refer someoneAbout MacquarieThe best investment you can mae is in yourself.Whether you're looing to tae on a new project; progress within your division; explore an opportunity in a different team; or relocate globally - we let our people decide which direction they want to tae.At Macquarie we uncover the opportunities others may miss. Our culture promotes innovation, balanced with robust ris management, to realise opportunity for our clients, community, shareholders and our people.Macquarie is a diversified global financial group providing clients with asset management, baning, advisory and ris and capital solutions across debt, equity and commodities. Headquartered in Sydney and with offices in 31 marets, it is the breadth of our operations, combined with a strong capital position and ris management framewor, that has contributed to our 51-year record of unbroen profitability.Find out more at www.macquarie.com/careersJob no: CGM-953465Wor type: Fixed termLocation: New YorkCategory: Mid-level, Capital Marets, Commodities, Data &amp; AnalyticsGroup: Commodities and Global MaretsDivision: Credit Marets DivisionRecruiter: Sophie Miller ChatfieldOpening Date: 12/6/2020</t>
  </si>
  <si>
    <t>Consumer Lending Data Analyst
New York, 605 Third Avenue
Job Reference: NY6T-ANA-10342
Location: New York, 605 Third Avenue
Closing Date: 31/07/2020
Department: Analyst
Division: Informa Intelligence
AddThis Sharing Buttons
Share to LinedInLinedInShare to FacebooFacebooShare to TwitterTwitterShare to EmailEmailShare to MoreAddThis
Consumer Lending Data Analyst | Financial Intelligence | New York, New York
Informa is seeing an ambitious Consumer Lending Data Analyst to join our Informa Financial Intelligence Consumer Lending team in New York, New York. This role is a fantastic opportunity to help financial services companies leverage our data and turn insights into action. No day will feel the same in this fast-paced role as you will be involved in Informa‚Äôs Financial Intelligence Baning division.
In this role you will:
The Consumer Lending Data Analyst position is responsible for the supporting the successful adoption of Informa Financial Intelligence Consumer Lending solution set. Success is measured based on the effectiveness of the solution set in driving Informa‚Äôs Consumer Lending client acquisition, retention and services utilized. Achievement in this position will be driven by the candidate‚Äôs ability to proactively engage and wor with clients and maret analysts to adopt Informa‚Äôs platform to support margin, share, ris and operational objectives. The candidate will be an experienced voice within the lending industry and a collaborative team member who can wor jointly with Informa‚Äôs business development team and technology/analytics team to accelerate the growth rate of Informa‚Äôs Financial Intelligence solutions.
ey Responsibilities:
Solutions Support
Serves as a leader for building and implementing new services and tools and enhancements of existing services needed by the consumer lending industry to support lenders‚Äô achievement of margin, share, ris and operational objectives
Wors with leadership to develop and maintain a structured matrix for aligning identified solutions to specific target maret segments based on ey dimensions (e.g., lending type, lender size, competitive strategy)
Wors collaboratively with technology team to build specifications and requirements for all capabilities pursuant to lending solutions
Assists in designing new reporting and processes by analyzing requirements; constructing worflow charts and diagrams; studying system capabilities; writing specifications.
Proactively solicits client feedbac for ongoing improvements and enhancement of services
Solutions Adoption
Supports business development team in pursuing high value prospect opportunities by providing data insights from the available data sets
Provides practitioner-level experience for how to apply tools and best practices to maximize the value of clients‚Äô relationship with Informa
Support initial training and client configuration process for new client installs of configurable solutions
Provides references for users by writing and maintaining user documentation; providing help des support; training users.
Has ability to independently answer questions from customers about the data by utilizing advanced data analysis tools
What you'll need to succeed:
5-10 years‚Äô experience in consumer lending (Fintech experience a plus!)
Bacground in consulting delivering solutions to customers
Strong organizational sills, with proven ability to manage own time and wor to deadlines
Good analytical and problem-solving sills
Attention to detail
Confident in presenting actionable insights to customers
Advanced in us of Tableau, SQL and Microsoft Office
Digitally savvy, with an interest and understanding of emerging trends in financial services
Driven by results; a self-starter
Positive, pro-active attitude
Desire to learn and build on current nowledge base
Bachelor of Arts or Bachelor of Science is highly preferable
Who we are:
We provide actionable insight to help you mae smarter decisions.
Informa provides financial institutions with the intelligent advantage to mae informed decisions, understand past trends, forecast future performance, drive profitability, and increase returns.‚ÄØWe offer our clients maret leading competitive benchmaring, customer analytics, and specialized data.
https://financialintelligence.informa.com/
About Informa:
Informa is a leading business intelligence, academic publishing, nowledge and events business, operating in the nowledge and Information Economy. We are listed on the London Stoc Exchange and a member of the FTSE 100.
What maes Informa different:
Access to a global community of colleagues, brands and opportunities
Competitive Benefits with 401 match
Generous vacation days, 9 company holidays and time off to volunteer!
Wor- Life Balance
Paid parental leave
Volunteer days
Sharematch
Informa Awards to celebrate individual and team success
4 wees parental leave
Informa is committed to equal employment opportunity for all employees and applicants for employment without regard to age, color, creed, disability status, gender, national origin, race, religion, sexual orientation or veteran status, or any other legally protected status.</t>
  </si>
  <si>
    <t>Description
Positioned in the Finance Department, the Healthcare Analyst ‚Äì Claims/Encounter Data will be responsible for supporting encounter data submissions to the New York State Department of Health (NYSDOH) and Center for Medicare Services (CMS). The candidate will review data for accuracy and that it meets submission criteria standards. The Healthcare Analyst ‚Äì Claims/Encounter Data will wor with other departments to ensure accurate data submission. This position requires an individual that enjoys problem solving and woring in a team-oriented environment that is fast-paced and challenging.
Duties/Responsibilities:
Review encounter data for accuracy, wor with other departments to remediate encounter submission issues.
Query large data sets - summarize and present using Excel.
Liaison with regulatory agencies to maintain the organizations adherence to health plan data submission.
Create documentation to satisfy regulatory requirement for internal and external auditing.
Minimum Qualifications:
Bachelor's degree from an accredited institution. Practical experience, healthcare industry nowledge and technical expertise may be considered in lieu of a bachelor‚Äôs degree.
Advanced written and verbal communication sills.
Previous wor experience querying large data sets and performing multiple joins.
Familiarity with MS Excel functions and pivot tables.
Preferred Qualifications:
Prior experience with claims or encounter data.
Analytical wor experience within the healthcare industry.
nowledge of SAS or SQL.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 you for considering a career with Healthfirst Management Services.
EEO Law Poster and Supplement
]]&gt;</t>
  </si>
  <si>
    <t>Job Description
If you are looing for a balanced lifestyle in an intellectually stimulating field with different career options for professionals in the financial sector apply now!
SILLS AND EXPERIENCE:
5+ years of Financial Data Analysis experience
Bachelor's degree or higher
Data comparison &amp; data analysis
Financial baning nowledge, SQL/Data analysis, Python. Financial Regulatory reporting experience desirable
WHAT WE OFFER:
Medical Benefits
No weeend wor
COMPANY DESCRIPTION: an American worldwide baning and financial services holding company headquartered in New York City.
GROWTH OPPORTUNITY:
Career advancement
Increased duties and responsibilities
eeping up with technology, systems, processes
JOB DESCRIPTION:
Duration: 3 Months
Education: Bachelor's degree
Location: New York, NY
Job Requirements
The B/A has the primary responsibility to gather, analyze, document, and validate the needs of the business staeholders. The Business Analyst serves as the principal conduit for managing system requirements between the business and the software development team throughout the duration of a project. The primary responsibilities of the Business Analyst include: Elicit business requirements from business users and subject matter experts; Define and document requirements; Analyze and prioritize requirements; Write functional specifications; Model the requirements/specifications; Perform business process design in conjunction with operations teams; Lead requirements validation and traceability analysis; Manage scope and requirements throughout the project lifecycle; Lead development of common standards and tools; Assists in operational rollout and support. The preferred candidate should possess the following: Minimum of 10 years experience within a financial services firm; Excellent oral and written communication sill; A team player who wors well with technical and non-technical resources; Ability to tae strategic direction from executive management; Initiative; Ability to see tass through to completion without significant guidance.</t>
  </si>
  <si>
    <t>The Ban of New York Mellon is a provider of investment services and investment management and we are a world-renowned leader in each. When combined, the power of our extensive capabilities can help drive your success in marets around the world. BNY Mellon is the corporate brand of The Ban of New York Mellon Corporation.BNY Mellon Technology's mission is to provide our business partners with technology based solutions that enhance their ability to be successful through world-class software solutions maintained on a stable and secure infrastructure, and to provide our employees with the tools and means to enhance their professional qualifications and careers.Our TeamTSG provides reliable, resilient, next-generation enterprise technology infrastructure and support that enables BNY Mellon employees to deliver the whole firm to their colleagues and clients around the world. We are continuously improving automation and bridging the gap between cost, customer needs, and innovative tools to ensure the best possible experience.TSG Production Services team is dedicated to ensuring that our technology environments are best in class. Our Production Services team runs the systems that eep BNY Mellon running. Ourmission is to deliver a full IT service management lifecycle across all run-the-ban applications and infrastructure support with the purpose of providing a controlled, secure, and predictable production environment.Our team members use their technical sills and business nowledge to bring forth solutions that will tae our company into the future. If you are a collaborative continual learner with a global mindset and a desire to contribute to our company's top priorities, this is the place for you.The RoleThe Service Management Office is actively seeing a Data Analyst who will be responsible for building, maintaining, and improving the Service Management Reporting platform.We are responsible for proactive governance, control, and continuous improvement of the Production Services Operating model, underlying IT operational processes and supporting tools to ensure optimal and effective service delivery, production stability and regulatory compliance.ey Responsibilities:* Perform analysis and end-to-end execution from roadmap to implementation of database consolidations, migrations, conversions and upgrades* Drive design build and management of large, complex Oracle database running on Oracle 12c environments on Exadata.* Participate in planning and executing database migrations, application software upgrades/migrations.* Provide proactive input into design issues/constraints and enforcing data integrity across multiple platforms.* Manage logins and user accounts, including assigning database object permissions and ancillary privileges.* Schedules and manages jobs for data transfers, procedures and monitors performance and impact on operations.* Database performance monitoring and tuning: Closely monitor performance, identify problems and implement solutions;* Performing ad-hoc reviews and updates as required to resolve data discrepanciesSpecialist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nowledge and expertise of enterprise data to assist the business in the creation and definition of internal and external message flows. Provides nowledge and expertise in existing database environments and maes recommendations for opportunities to share data and/or reduce data redundancy. Analyzes maret trends for data modeling tools and metadata management software. Provides input into the selection of tools and any necessary migration into the company's environment. Contributes to the achievement of area objectives.QualificationsBachelor's degree in computer science or a related discipline, or equivalent wor experience required, 8-10 years of experience in data modeling, data warehousing, data entity analysis, logical and relational database design, or an equivalent combination of education and wor experience required, experience in the securities or financial services industry is a plus.Required:* Strong nowledge of Oracle;* Experience in database performance tuning and database mangement* Data Modelling experience* Analytical mindset with problem-solving sillsPreferred:* nowledge of ITIL framewor will be a plus* Prior experience with ServiceNowBNY Mellon is an Equal Employment Opportunity/Affirmative Action Employer.Minorities/Females/Individuals With Disabilities/Protected Veterans.Our ambition is to build the best global team - one that is representative and inclusive of the diverse talent, clients and communities we wor with and serve - and to empower our team to do their best wor. We support wellbeing and a balanced life, and offer a range of family-friendly, inclusive employment policies and employee forums.Primary Location: United States-New York-New YorkInternal Jobcode: 45151Job: Information TechnologYorkganization: Technology Production Services-HR17024Requisition Number: 2006570</t>
  </si>
  <si>
    <t>Overview:
Perform advanced data and statistical analysis in support of the creation and maintenance of statistical models, including Regression and Multivariate models. Support unit (dept.) in data analysis and model construction.
Primary Responsibilities:
Assist in establishing, monitoring, evaluating and interpreting data with a ris management focus with an understanding of business strategy.
Demonstrated woring nowledge of Credit Ris databases to provide data and analytical support to Senior Management.
Perform data manipulation and analysis using SQL, SAS and Microsoft Excel and present results and recommendations to Credit Ris Management.
Trac portfolio performance and ris strategy results. Incorporate observations and data in to existing models to improve predictive results.
Identify deviations from forecast/expectations and explain variances. Identify ris and/or opportunities.
Provide guidance and direction to lower level analysts regarding all aspects of data analysis and the construction of predictive statistical models.
Understand and adhere to the Companys ris and regulatory standards, policies and controls in accordance with the Companys Ris Appetite. Identify ris-related issues needing escalation to management.
Promote an environment that supports diversity and reflects the M &amp; T Ban brand.
Maintain M &amp; T internal control standards, including timely implementation of internal and external audit points together with any issues raised by external regulators as applicable.
Complete other related duties as assigned.
Education and Experience Required:
Bachelor degree in Mathematics, Statistics, Quantitative Analysis or another technical discipline,
OR in lieu of degree,
A combined minimum of 7 years higher education and/or wor experience to include a minimum of 3 years relevant experience.
OR-
Masters degree in Mathematics, Statistics, Quantitative Analysis or another technical discipline, with minimum of 1 year relevant experience,
OR in lieu of degree,
A combined minimum of 7 years higher education and/or wor experience to include a minimum of 1 year relevant experience.
Minimum of 3 years relevant experience
Baning or Financial Services experience. Credit Analysis experience preferred. Experience with SAS, SAS Enterprise Miner and other Statistical Software Pacages.
Advanced nowledge of SQL and Microsoft Office.
Ability to utilize analytics in a collaborative manner across business functions and product lines to derive optimum solutions.
Demonstrated ability to communicate complex concepts.
Demonstrated ability to manipulate and analyze data across large databases.
Location
Buffalo, New York, United States of America</t>
  </si>
  <si>
    <t>Data Analyst,, Sales Operations - Oracle Data Cloud-20000A7B No Visa Sponsorship is available for this position. Applicants are required to read, write, and spea the following languages: English
Preferred Qualifications
As a member of Business Intelligence
team, you will be responsible for managing staeholders, collecting
requirements, and performing analytics with a complex and granular financial
data set. Your primary focus will be woring with business staeholders to
understand their needs and deliver results that are timely, accurate and relevant.
In this position, you will play a ey role in defining how ODC analyzes, tals
about, and views ey business performance metrics. You will have the
opportunity to learn a exciting industry, wor with new technologies, and grow
with the business.
You‚Äôll need to combine
your ability in relationship building with analytical, data presentation, and
project management sills, whilst woring with many functions across the Oracle
Data Cloud family, including sales, finance, mareting, and product teams, all
the way up to the executive team. You‚Äôll need to now what data you have at
your fingertips and be able to thin how you can use it to help the person in
front of you. Every day you will be playing a ey role in helping Oracle Data
Cloud operate more efficiently and effectively.
Primary Responsibilities:
Front-line
Support: Be the first port of call for any queries that come into the
team. Answer the ones you can and help guide the ones you can‚Äôt to the right
people.
Requirements
Gathering: Find out today‚Äôs burning questions and wor out how we can
answer them. Wor out tomorrow‚Äôs questions before they‚Äôve been ased and eep
us ahead of the game.
Report
Delivery: Mae sure that the staeholders that use our data get it when
they need it, in a form that maes sense to them. Be able to set expectations
around when they‚Äôll receive it and respond to questions about it once they have
it.
Data
Curation: Who owns this account? Which product line is this SU on? Which
team is that sales person on? You may not now, but you now who to as, and
you now how to use the tools to record it.
End-User Training:
Ensure that our customers now what tools they have at their
disposal, and what they can do when they have them.
Ad Hoc
Analysis: Not every piece of wor needs to be a multi-sprint project
involving a cast of thousands. Sometimes someone just needs an answer now to a
question that they‚Äôll never need to as again. Whether it‚Äôs done in Excel, SQL,
or the bac of a napin, just get it done.
Sills &amp; Qualifications:
Experience: At least
4 years‚Äô experience in a role that includes finance, sales or business analysis.
Must now your way round an Excel spreadsheet. SQL would be useful, and VBA a
bonus. nowledge of data visualization tools lie Tableau or Power BI wouldn‚Äôt
go amiss either.
Relationship
Builder: Everyone‚Äôs new best friend. Wors well in team efforts,
building trust and respecting boundaries. Reads situational dynamics and
responds appropriately. Influences rather than directs.
Analytical: Good with numbers. Never
loses a decimal place. nows how many zeroes there are in half a billion.
Calculates compound interest in their sleep.
Versatility: Are you
more of a data person, or a people person? The answer is ‚Äúboth‚Äù ‚Äì you thin
lie a sales person, but you feel lie an analyst, and then tomorrow you‚Äôll
tal lie tech and wal lie mareting. Can crunch numbers and tell captivating
stories, all with one arm tied behind your bac.
Honesty
&amp; Integrity: Does not cut corners ethically; earns trust and does the right
thing. If people don‚Äôt trust us, they don‚Äôt trust our data, and if they don‚Äôt
trust our data then what have we got left?
Job Location
Broomfield, CO or New York, NY
Detailed Description and Job Requirements
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
Serve as a liaison with other divisions such as Finance, Contracts, HR, Legal, Shared Services, Accounts Receivable, Purchasing, and Ris Management in an effort to ensure accurate and timely transaction processing. Collect, input, verify, correct, and analyze data to measure ey performance indicator actual versus business objectives. Provide updates to management regarding budget to actual, informing them of deviations and opportunities. Provide management with economic impact and compliance issues surrounding ey business decisions and/or deals. Communicate Oracle Business Practices to the organization and monitor process and approvals for full compliance. Drive implementation of new processes and procedures.
Duties and tass are standard with some variation. Completes own role largely independently within defined policies and procedures. Attention to detail critical. Ability to collect, organize, and display data in spreadsheet format. Follow-through sills necessary to get information from internal and third parties and have data errors/omissions corrected. Relationship management sills strongly desired. Strong written and verbal communication sills to interact with management and possible clients desired. 2 plus years relevant wor experience.
Oracle is an Affirmative Action-Equal Employment Opportunity Employer. All qualified applicants will receive consideration for employment without regard to race, color, religion, sex, national origin, sexual orientation, gender identity, disability, protected veterans status, age, or any other characteristic protected by law.
Job
: Business Operations
Travel
: No
Location
: US-CO,Colorado-Broomfield
Other Locations
: US-NY,New York-New York
Job Type
: Regular Employee Hire
Organization
: Oracle</t>
  </si>
  <si>
    <t>Summer Analyst Program
BNY Mellons Summer Analyst Program (SAP) provides high-potential students with a well-rounded, rewarding internship experience as well as an inside loo into what its lie to wor for a global financial services organization that has been innovating and serving clients since 1784. With projects specifically chosen to both challenge and develop SAP participants, our summer analysts will gain valuable real-world experiences woring in their respective line of business/function as well as learn to wor together in collaborative teams.
From day one, summer analysts are immersed in BNY Mellons innovative and dynamic company culture as they will receive:
meaningful and challenging wor assignments;
networing opportunities with peers, senior leaders and executives;
exposure to different areas of business;
comprehensive professional etiquette and financial services fundamentals training; and
understanding of BNY Mellons commitment to diversity and inclusion
Program At A Glance:
9-wee (EMEA) or 10-wee (U.S.) summer internship assignment within an identified line of business or division of BNY Mellon* that combines learning with sill development through practical wor and projects;
two-day in-person orientation/onboarding and virtual training curriculum; plus
career development and networing support from a host of corporate leaders including rotation assignment managers, senior mentors, peer mentors, business staeholders and a dedicated program manager.
Program Highlights:
Small, selective program size that allows for more personal attention and support;
Participants can further develop their technical and business acumen sills/expertise, enhance leadership abilities and build networs across the organization;
Robust onboarding and training curriculum designed specifically for summer analysts;
Full commitment from top-level management to mae our program the premier internship/talent pipeline program within the financial services industry
Post-SAP Opportunities:
SAP aims to create a pipeline of talent to feed entry-level pipeline programs and entry-level, full-time position hiring needs. Upon successful completion of the program, summer analysts will have opportunities to apply for full-time employment, including: the Emerging Leaders Program (ELP), the Operations Campus Analyst Program (OCAP) and direct hire roles. Overall performance during the Summer Analyst Program and business need will be determining factors in full-time placement.
Qualifications
Program Eligibility/Qualifications:
Enrollment in a 4-year undergraduate (U.S.) or full-time undergraduate (U) degree program with a strong focus on business-related and/or technology-related majors;
Rising senior (U.S.) or penultimate year students (U) during summer 2021;
Minimum cumulative GPA of 3.2 or better (U.S.) or 2:1 (U);
Well-rounded and balanced bacground including demonstrated leadership abilities;
Strong written and oral communication sills;
Not require sponsorship for employment visa status (now or in the future) in the region where they apply.
BNY Mellon is an Equal Employment Opportunity/Affirmative Action Employer.
Minorities/Females/Individuals With Disabilities/Protected Veterans.
Our ambition is to build the best global team one that is representative and inclusive of the diverse talent, clients and communities we wor with and serve and to empower our team to do their best wor. We support wellbeing and a balanced life, and offer a range of family-friendly, inclusive employment policies and employee forums.
Primary Location: United States-New York-New York
Internal Jobcode: 05375
Job: Asset Servicing
Organization: AS Eagle Cloud And EMS-HR06432
Requisition Number: 2006993</t>
  </si>
  <si>
    <t>Strength Through DiversityGround breaing science. Advancing medicine. Healing made personal.The Data Analyst II oversees activities related to data integrity, security and enhancement of the value of data. The Data Analyst II may direct the movement of data across multiple systems; oversee its validation and organization and mae sure that data is available to appropriate people and systems within an organization. The Data Analyst II will also develop and execute reports that will be important assets of the practice as they continue to develop and evaluate a new model of care.Roles &amp; Responsibilities:* Wor with the clinical and administrative staff of the practice to define data reporting needs* Develop analytic reports that are easily understandable by clinical and administrative staff* Use modeling techniques and tools in analyzing and specifying data structure* Implement best practices in data management to ensure the integrity of the data, the quality of data processes and deliver analyzable or analyzed data to a variety of internal and external clients of the affiliated practice* Maintain data integrity and completes data analysis as necessary* Complete data capture, data extraction and analysis* Develop, maintain or implement procedures for data entry, data cleaning, documentation and other administrative tass* Document, implement, maintain or recommend operating methods to improve processing, distribution, data flow, collection, database editing procedures* May define parameters for file or space utilization* Wor closely with IT management and staff* Access data in the Data Warehouse, as required* Assist clinical and administrative staff with queries, statistical analyses, reports and technical difficulties related to data retrieval* Design and write custom applications needed to ensure the database meets requirements for the entry, management and reporting of data* Identify and recommend solutions to data management issues* Maintain nowledge of the current regulations and technologies related to data management* Write and prepare manuscripts and other materials for internal and external audiences* Perform other related duties* Help to build and perpetuate a practice environment and culture of collaboration, respect, learning, flexibility and fun among all team membersRequirements:* Bachelor's degree or equivalent education/wor experience. Master's degree in relevant field of study preferred* 3 years of analytics experience including report development and database application/management experience, preferably in a large medical center or healthcare environment* Advanced nowledge of database applications / management, SQL and /or SAS. nowledge of computer programming preferred* Excellent conceptualization, design and analytical sills* Excellent written and oral communication sills* Exceptional attention to detail and accuracyStrength Through DiversityThe Mount Sinai Health System believes that diversity is a driver for excellence. We share a common devotion to delivering exceptional patient care. Yet we're as diverse as the city we call home- culturally, ethically, in outloo and lifestyle. When you join us, you become a part of Mount Sinai's unrivaled record of achievement, education and advancement as we revolutionize medicine together.We wor hard to acquire and retain the best people, and to create a welcoming, nurturing wor environment where you can develop professionally. We share the belief that all employees, regardless of job title or expertise, can mae an impact on quality patient care.Explore more about this opportunity and how you can help us write a new chapter in our story!Who We AreOver 38,000 employees strong, the mission of the Mount Sinai Health System is to provide compassionate patient care with seamless coordination and to advance medicine through unrivaled education, research, and outreach in the many diverse communities we serve.Formed in September 2013, The Mount Sinai Health System combines the excellence of the Icahn School of Medicine at Mount Sinai with seven premier hospital campuses, including Mount Sinai Beth Israel, Mount Sinai Beth Israel Broolyn, The Mount Sinai Hospital, Mount Sinai Queens, Mount Sinai West (formerly Mount Sinai Roosevelt), Mount Sinai St. Lue's, and New York Eye and Ear Infirmary of Mount Sinai.The Mount Sinai Health System is an equal opportunity employer. We promote recognition and respect for individual and cultural differences, and we wor to mae our employees feel valued and appreciated, whatever their race, gender, bacground, or sexual orientation.EOE Minorities/Women/Disabled/Veterans</t>
  </si>
  <si>
    <t>Job Description
We are seeing a Data Analyst to join our team on a PERMANENT basis.
Thesuccessful candidatewill support and wor closely with both the Reserving Function and various other Functions (Finance, IT, Claims) in processing and analysing the data required for the quarterly reserving exercise. This position will report to the Head of Technical Reserving and based in New York.
Duties and Responsibilities:
Woring within the Technical Reserving team to manage and compile the data sets used in the reserving process.
Contribute to the design and building of processes and systems to enhance the efficiency of the reserving data capture and analysis processes.
Implement quarterly reserving data controls and validation processes.
Wor with the Reserving Function to refine reserving classifications and update reserving parameters as required.
Produce a range of core reports to support the reserving process.
Woring with Finance to reconcile the results of the quarterly reserving analysis.
Develop relationships within the Actuarial function and beyond the Actuarial function with Ris, Claims, Finance, Ceded Reinsurance and Financial Planning &amp; Analysis and leverage these relationships to enhance an understanding of business and processes.
Liaise with IT to investigate and resolve observed anomalies related to the reserve study data.
Assist in special projects that allow for a deeper understanding of trends and emerging riss within the portfolio.
Sills, Quals and Experience
A bacground in Actuarial Data Science and (Re)Insurance and an understanding of basic actuarial terminology is preferred.
3 to 8 years of experience in a data analysis, data management, or data processing related role, preferably in the insurance industry.
Proficiency in Microsoft Excel and SQL is required.
Proficiency in VBA, Microsoft Reporting Services and MS Access is preferred.
Strong analytical and problem solving sills.
Self-starter and able to wor relatively independently.
Excellent interpersonal, written and oral communications sills, including an ability to build relationships with members of both the Actuarial Function and other Functions.
The candidate must be well-organised, with the ability to thrive in a fast-paced environment and consistently meet deadlines without compromising quality
Company Description
Top Prospect Group founders and management team offer more than 25 years of experience in Information Technology and Creative Staffing. Our fundamental goal is to build successful relationships resulting in accurate job and prospect representations. Top Prospect Group meets with those we wor with face-to-face to garner a better understanding of candidate or client requirements. By leveraging our experience and maret insight, we are then able to provide a more consistent recruitment process.</t>
  </si>
  <si>
    <t>Position Details:
Job Title: Sr. Datastage and Data Analyst/ETL Datastage Developer
Location:√ÇManhattan, New York
Duration: 12+ Months with possible extension for a long run
Interview Mode: Direct In-Person Interview
√Ç
Datastage and Data Analyst:The ideal candidate will lead Extract, Transform and Load (ETL) developer for the data and metadata that will need to be modeled, and displayed in the system. The candidate will have at least 5 years of experience as an ETL developer and should possess the following sills.
Category
Details
ETL Tool
IBM Information server 9.1/8.5/8.0.1, IBM Websphere (Ascential)&lt;b&gt; DataStage EE/8.0/7.5x2/7.5/7.1/390 Server and Enterprise Edition
(Designer, Manager, Director, Administrator), Quality Stage 7.5/7.0,
Meta Stage, Profile Stage, Informatica
RDBMS
Oracle 8i/9i/10g, IBM DB2, SQL 2008/2008R2/2012/2014, SQL Server
Programming Languages
UNIX Shell Scripting, SQL, PL/SQL
Version Control Tool
Tortoise SVN 1.4.8
√Ç
Required Sills:
Experience in implementing datastage applications using wide range of RDBMSs lie Oracle 8i/9i/10g, DB2, SQL Server etc.
nowledge of developing DataStage Routines and Custom Stages for Special jobs, created Functions, Stored Procedures, Triggers using SQL, PL/SQL.
Extensively involved in Performance tuning the complex large data loads and long running jobs to optimize run time, resource utilization and increase maintainability.
Experience with Data Modelling, designing of the logical and physical data warehouse schema, including but not limited to implementation of full SDLC of Data warehousing√ÇProjects with Dimensional Modelling, Star schemas, Snow Flaes Schemas, and Operational Data Store.
Experience with SQ 2012 on High Availability configuration, support, and troubleshooting.
Experience Performance tuning, Performance monitoring, Replication, Log Shipping, Database Mirroring, Database capacity planning, Users and Role creation and monitoring.
Experienced in woring in tight schedules meeting deadlines. Excellent wor ethics, self-motivated, quic learner and team oriented.
√Ç
√Ç
Thans,
TechProjects
LashmiNarayana
Senior Technical Recruiter
Website:TechProjects
Direct√Ç# 732-944-0966
Fax√Ç# 732-828-9901
Efax√Ç# 860-371-2599
Email: Lnarayana@techprojects.us</t>
  </si>
  <si>
    <t>Consumer Lending Data Analyst | Financial Intelligence | New York, New York
Informa is seeing an ambitious Consumer Lending Data Analyst to join our Informa Financial Intelligence Consumer Lending team in New York, New York. This role is a fantastic opportunity to help financial services companies leverage our data and turn insights into action. No day will feel the same in this fast-paced role as you will be involved in Informa‚Äôs Financial Intelligence Baning division.
In this role you will:
The Consumer Lending Data Analyst position is responsible for the supporting the successful adoption of Informa Financial Intelligence Consumer Lending solution set. Success is measured based on the effectiveness of the solution set in driving Informa‚Äôs Consumer Lending client acquisition, retention and services utilized. Achievement in this position will be driven by the candidate‚Äôs ability to proactively engage and wor with clients and maret analysts to adopt Informa‚Äôs platform to support margin, share, ris and operational objectives. The candidate will be an experienced voice within the lending industry and a collaborative team member who can wor jointly with Informa‚Äôs business development team and technology/analytics team to accelerate the growth rate of Informa‚Äôs Financial Intelligence solutions.
ey Responsibilities:
Solutions Support
Serves as a leader for building and implementing new services and tools and enhancements of existing services needed by the consumer lending industry to support lenders‚Äô achievement of margin, share, ris and operational objectives
Wors with leadership to develop and maintain a structured matrix for aligning identified solutions to specific target maret segments based on ey dimensions (e.g., lending type, lender size, competitive strategy)
Wors collaboratively with technology team to build specifications and requirements for all capabilities pursuant to lending solutions
Assists in designing new reporting and processes by analyzing requirements; constructing worflow charts and diagrams; studying system capabilities; writing specifications.
Proactively solicits client feedbac for ongoing improvements and enhancement of services
Solutions Adoption
Supports business development team in pursuing high value prospect opportunities by providing data insights from the available data sets
Provides practitioner-level experience for how to apply tools and best practices to maximize the value of clients‚Äô relationship with Informa
Support initial training and client configuration process for new client installs of configurable solutions
Provides references for users by writing and maintaining user documentation; providing help des support; training users.
Has ability to independently answer questions from customers about the data by utilizing advanced data analysis tools
What you'll need to succeed:
5-10 years‚Äô experience in consumer lending (Fintech experience a plus!)
Bacground in consulting delivering solutions to customers
Strong organizational sills, with proven ability to manage own time and wor to deadlines
Good analytical and problem-solving sills
Attention to detail
Confident in presenting actionable insights to customers
Advanced in us of Tableau, SQL and Microsoft Office
Digitally savvy, with an interest and understanding of emerging trends in financial services
Driven by results; a self-starter
Positive, pro-active attitude
Desire to learn and build on current nowledge base
Bachelor of Arts or Bachelor of Science is highly preferable
Who we are:
We provide actionable insight to help you mae smarter decisions.
Informa provides financial institutions with the intelligent advantage to mae informed decisions, understand past trends, forecast future performance, drive profitability, and increase returns.‚ÄØWe offer our clients maret leading competitive benchmaring, customer analytics, and specialized data.
https://financialintelligence.informa.com/
About Informa:
Informa is a leading business intelligence, academic publishing, nowledge and events business, operating in the nowledge and Information Economy. We are listed on the London Stoc Exchange and a member of the FTSE 100.
What maes Informa different:
Access to a global community of colleagues, brands and opportunities
Competitive Benefits with 401 match
Generous vacation days, 9 company holidays and time off to volunteer!
Wor- Life Balance
Paid parental leave
Volunteer days
Sharematch
Informa Awards to celebrate individual and team success
4 wees parental leave
Informa is committed to equal employment opportunity for all employees and applicants for employment without regard to age, color, creed, disability status, gender, national origin, race, religion, sexual orientation or veteran status, or any other legally protected status.</t>
  </si>
  <si>
    <t>ProHEALTH is one of the largest private multi-specialty medical practices in the Northeast and has been serving the health needs of Long Island and the Greater New York Metropolitan area since 1997. With over 900 providers in 300 locations, our goal is to provide quality health care to ensure that our patients get the right care at the right time.
Were a dynamic and growing health care organization, offering a wide range of employment opportunities. We are seeing professional and dedicated individuals to be part of our team, where integrity, compassion, relationships, innovation and performance are among our core principles.
We offer our employees competitive compensation and benefits, flexibility and opportunity for growth and advancement.
As part of our Accountable Care team, we offer a great wor environment and the opportunity to wor for an organization that is on the cutting edge of healthcare!
Requirements:
‚Ä¢ Bachelors degree computer science, mathematics, statistics or economics.
‚Ä¢ Proficiency with Microsoft Excel (including macros, vlooup, pivot tables, etc.).
‚Ä¢ Ability to wor with database management, healthcare informatics software and other computer systems essential.
‚Ä¢ 1+ years in healthcare analytics, applying analytic sills to value based programs, preferred
‚Ä¢ Experience with Microsoft Access and Excess required;
‚Ä¢ Strong organization sills
‚Ä¢ Ability to wor under pressure, meet expectations and constraints on multiple projects.
In this role, you will have the opportunity to:
‚Ä¢ Analyze program performance and elements effecting performance
‚Ä¢ Produce dashboards, program reports, and physician performance feedbac reports
‚Ä¢ Access paYork reports and distribute to appropriate team members
‚Ä¢ Participate in gaps-in-care analytics process
‚Ä¢ Support or direct timely submission of structured clinical data
‚Ä¢ Attend interdisciplinary team meetings, including but not limited to AOC, JOC and clinical team meetings with paYorks.
‚Ä¢ Wor with Project Manager to meet reporting needs for NCQA programs
‚Ä¢ Assist in coordination of medical records and data requests from DSRIP partners
‚Ä¢ Support MIPS Promoting Interoperability reporting and any additional reporting as may become necessary to maximize Companys performance in MIPS/APM
ProHEALTH strives to maintain a worplace that accepts and appreciates the differences among our employees. The company will not discriminate against any applicant or employee based on age, race, gender, color, religion, national origin, ancestry, disability, marital status, covered veteran status, sexual orientation, gender identity and/or expression, genetic information, status with respect to public assistance or any other characteristic protected by state, federal, or local law.</t>
  </si>
  <si>
    <t>Strength Through Diversity
Ground breaing science. Advancing medicine. Healing made personal.
The Data Analyst II leads and performs activities related to database management, maintenance of data integrity and security, and basic statistical analyses. The IBD Research Group and the integrated System for IBD daTa Exchange (iSITE) at Mount Sinai is seeing a highly motivated and silled Data Analyst to join their data analytics team. The position will play a ey role with data integration and analytics for their cutting edge research. This position will lead a variety of projects and gain exposure to many productive areas of research, including clinical and translational, genomic, transcriptomic, proteomic, and metabolomic research.
The Data Analyst II facilitates and enhances the value of datasets for faculty researchers and other analysts through a range of duties and responsibilities. Such duties include cleaning, creating, and lining datasets large and/or complex data sets.
The Mount Sinai IBD Research Group is one of the international leaders in IBD investigation with a longstanding tradition of major contributions to the field, and the IBD research is supported by one of the leading IBD clinical centers in the world. This position has growth potential for the individual to tae on more independence in data analysis and supervision of other research staff.
Roles &amp; Responsibilities:
Translates, merges, cleans, and maps data in large and/or complex data sets
Develop, maintain, implement, and document operating procedures for collection, cleaning, processing, editing, lining, distribution, and flow of data
Design and write custom applications to ensure databases meet requirements throughout data entry, management, and reporting
Identifies, develops, and documents data standardization, data enrichment operations, and data validations
Recognizes recurring issues and analyzes causes in order to generate improvement plans and provides tools/techniques to measure success
Maintains nowledge of the current regulations and technologies related to data management and Implements best practices in data management to ensure the integrity of data and quality of data processes
Deliver analyzable or analyzed data to internal and external staeholders
Assist faculty and staff with queries, basic statistical analyses, reports and technical difficulties related to data retrieval
Trains staff with varying degrees of nowledge to effectively use the database system
Assist with primary data collection if requested
Interface and coordinate with basic science and translational science collaborators and core facilities for tracing and quality control for bio-sample collections
May access data in the Data Warehouse and other electronic health care system-lined databases, as required
Ability to wor independently and to wor closely with leadership, supervisors and staff
Uses modeling techniques and tools in analyzing and specifying data structure in large and/or complex data sets
Provide quarterly updates on overall enrollment in established and prospectively enrolling studies
May assist writing and preparing manuscripts, grants and other materials for internal and external audiences
Performs other related duties
Requirements:
Master's degree in public health, epidemiology, or in a social science with a heavy emphasis on quantitative data analysis Or Bachelor's degree in computer science, statistics and/or related field with 3 years of experience
Experience: 3 to 4 years of experience using R (preferred) and python woring with large and complicated data sets (e.g., data manipulation, data analysis, or data cleaning), preferably in a
medical or healthcare setting
Experience woring with and manipulating a wide range of large biological data sets, including
clinical, genomic, transcriptomic, proteomic, and metabolomic data
Demonstrated proficiency with data analysis, visualization, and cleaning using a statistical software pacage (R, Python)
Woring nowledge of Ruby
Demonstrated proficiency woring with SQL data bases and coding in SQL
Strength Through Diversity
The Mount Sinai Health System believes that diversity and inclusion is a driver for excellence. We share a common devotion to delivering exceptional patient care. Yet we're as diverse as the city we call home- culturally, ethically, in outloo and lifestyle. When you join us, you become a part of Mount Sinai's unrivaled record of achievement, education and advancement as we revolutionize healthcare delivery together.
We wor hard to recruit and retain the best people, and to create a welcoming, nurturing wor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Broolyn, The Mount Sinai Hospital, Mount Sinai Queens, Mount Sinai West (formerly Mount Sinai Roosevelt), Mount Sinai St. Lue's,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</si>
  <si>
    <t>Job Description:
Position Summary
A data management/analyst who enjoys woring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 remote for now, applicants should live in the New York City area.
Job Responsibilities:
Understand the needs and opportunities across our internal and external staeholders
Create, update, and distribute analytic reports on a recurring basis
Learn new data related sills and processes
Learn health care claim (UB04, HCFA 1500) formats and analysis
Share and teach sills to others on the data team
Wor as part of a larger team and helping other teams in achieving their goals
Continue to push the boundaries of what technology can do to empower our caregivers and clinicians to improve health outcomes for our patients
Requirements:
A College degree (required)
5+ years experience woring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Position Urgency:
Normal
Shifts:
M-F 9am to 6pm
State License Details:
Not Needed
Minimum Years of Experience:
5
Specialty Type:
Clerical
Sub Specialty:
Business Analyst- Associate
Bilingual:
No
Holiday Coverage Required:
No</t>
  </si>
  <si>
    <t>Peloton is looing for an experienced Senior Data Analyst to support our Supply
Chain Operations team. The role involves developing insights to inform delivery
strategy, logistics networ optimization and process improvement opportunities
providing senior leadership with the ability to mae effective data driven
decisions. You will wor cross-functionally with other teams at Peloton
including IT, Business Intelligence, and Supply Chain Operations; building
models and dashboards to understand current performance and trends. You will
wor closely with Operations functional owners to ensure we are measuring
things the right way and that we have the data necessary to report o
performance as we grow and further scale. The ideal candidate possesses a
strong analytical toolset, has a passion for difficult challenges and a
willingness to prototype and rapidly iterate, woring with cross-functional
teams to drive meaningful impact to the business.
Accountabilities
Define PIs for the Supply Chain teams (Planning, Logistics, Last Mile
Delivery) that align to our ey business objectives by analyzing
operational and financial data
Conceptualize and build centralized tools (including dashboards) that the
Global Operations team can use to extract data/insights for daily
business management in an automated manner
Write scripts and build tools to extract, clean and transform operations-
related data
Compile and reconcile data from multiple sources into formats to be
leveraged by Business Partners and Senior Leaders
Provide daily, weely and monthly reporting and analysis to Business
Partners and Senior Leaders
Create and facilitate user acceptance testing and drive adoption of
reporting tool sets across the Supply Chain organization
Identify gaps in our data collection and collaborate with product and
engineering on data capture specifications
Develop models with various forecasting techniques to improve operational
efficiency
Qualifications
Bachelor's or Master s degree in an analytical field (e.g. Computer
Science, Engineering, Mathematics, Finance or Statistics)
Minimum 3 years of wor experience as a Data Analyst or Business Analyst
Fluency in SQL or other programming languages. Some development
experience in at least one scripting language (PHP, Python, Perl, etc.)
High level of proficiency in Excel and significant past experience with
data visualization tools such as Looer, Qli, etc.
Hands-on experience in Supply Chain, Operations, Engineering, or a
related field with Supply Planning, Inventory Optimization and/or Networ
Optimization
Understanding of Supply Chain Systems - WMS, TMS, ERP systems preferred
About_Peloton
Founded in 2012, Peloton is a global interactive fitness platform that brings
the energy and benefits of studio-style worouts to the convenience and comfort
of home. We use technology and design to bring our Members immersive content
through the Peloton Bie, the Peloton Tread, and Peloton Digital, which provide
comprehensive, socially-connected fitness offerings anytime, anywhere. We
believe in taing riss and challenging the status quo by continuously
innovating and improving. Our team is made up of passionate brand ambassadors,
and we now that together, we go far.
Headquartered in New York City, with offices, warehouses and retail showrooms
in the US, U, Canada, and Germany, Peloton is changing the way people get fit.
Peloton has been named to many prestigious industry lists, including Fast
Company's Most Innovative Companies, CNBC's Disruptor 50, Crain's New York
Business' Tech25 and Fast50, as well as TIME's Genius Companies. Visit
to learn more about joining our team.</t>
  </si>
  <si>
    <t>Job ID
762540BR
Location
New York, New York, United States
Business
Disney Streaming Services
Date posted
Jun. 22, 2020
Job Summary:
Comprised of Disney‚Äôs international media businesses and the Company‚Äôs various streaming services, the Direct-to-Consumer and International (DTCI) segment aligns technology, content and distribution platforms to expand the Company‚Äôs global footprint and deliver world-class, personalized entertainment experiences to consumers around the world.
The Walt Disney Company‚Äôs Direct-to-Consumer and International segment (DTCI) is a global, multiplatform media, technology and distribution organization for high-quality content created by Disney‚Äôs Studio Entertainment and Media Networs groups.
DTCI includes Disney‚Äôs international media operations and the Company‚Äôs direct-to-consumer businesses globally, including the upcoming Disney-branded direct-to-consumer streaming service, the Company‚Äôs ownership stae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We are looing for an experienced Senior Analyst to join our Data Instrumentation &amp; Quality team. This role requires acute attention to detail, a strong sense of accountability, collaboration sills, and extensive hands-on experience with data quality processes and specification writing. This role will be tased with creating high quality datasets by writing detailed tracing specifications and performing ongoing data quality testing for our clicstream tracing solution, woring directly with product and our front-end development teams for consumer facing product features.
At DSS, data is central to measuring all aspects of the business, and critical to its operations and growth. As a part of Data Governance, Data Instrumentation &amp; Quality wors closely with data staeholders, front-end technology teams, data engineering, and bac-end services for consistent collection and usage of business critical PIs and data points.
Responsibilities:
Create high quality data instrumentation requirements via actionable JIRA specifications for critical business use cases
Perform cross system data validation and investigations to discover data inconsistencies, raising bug ticets outlining path to remediation for development teams
Serve as a point of contact for front-end engineering teams for any questions or issues resulting with specifications, requirements or bugs
Perform data quality testing and assurance as a part of the front-end engineering‚Äôs continuous delivery and deployment lifecycle via device testing and automation
Serve as a SME on product interface and capabilities for select front-end devices
Perform data quality audits, identify data instrumentation issues, suggest improvements and help implement fixes
Provide support to escalate and triage data quality issues across the data and engineering organizations, outlining path to remediation and raising required engineering wor
Understand business requirements, translating them into actionable JIRA specifications including how data should be traced, tested and measured for analysis, reporting and data quality assurance
Basic Qualifications:
Strong experience in documenting requirements from a product and data perspective for engineering consumption
Data quality automation and testing experience as a part of a continuous delivery and deployment engineering process
High familiarity with JIRA oriented product ticeting practices, agile engineering principles and theory for baclog and project management
Exceptional interpersonal sills and written communication sills
Excellent written and verbal communication sills. Able to communicate anywhere from the team level to C-level executives.
nowledge of services oriented architecture and development practices, including implementation of analytics and clicstream tracing
2+ years of either Python, Pyspar or SQL
Preferred Qualifications:
Minimum 3 years of experience in the technology industry, nowledge of clicstream datasets a plus.
High familiarity with data platforms and applications such as Databrics, Jupyter, Snowflae, Redshift, Airflow
Familiarity with client oriented development in languages such as Swift or Objective C
Experience woring across mareting platforms such as ochava, Adobe Analytics, Adobe Tag Manager, Flashtaling, Google Ads, Campaign Manager, DV360, Bing Ads, Faceboo, Datorama, Segment, Alooma, Blueai and Salesforce Mareting Cloud
Preferred Education
BA or BS in a quantitative field (Business, Math/Statistics, Economics, CS, Engineering, or similar) is desired
About Disney Streaming Services:
Disney Streaming Services is responsible for developing and operating The Walt Disney Company‚Äôs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world‚Äôs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
About The Walt Disney Company:
The Walt Disney Company, together with its subsidiaries and affiliates, is a leading diversified international family entertainment and media enterprise with the following business segments: media networs, pars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Disney‚Äôs stories, characters and experiences reach consumers and guests from every corner of the globe. With operations in more than 40 countries, our employees and cast members wor together to create entertainment experiences that are both universally and locally cherished.
This position is with Disney Streaming Services LLC, which is part of a business segment we call Disney Streaming Services.
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
  </si>
  <si>
    <t>New York, NY
Apply Now
GENERAL SUMMARY
This position will provide day-to-day and strategic support for NF‚Äôs Salesforce and data analysis. This includes overseeing data integrity, report writing, data interpretation and analysis, end user support, and on-going training. The Senior Manager, Data Analyst will also participate in cross-departmental collaboration to produce strategic analysis for different business units at NF. The position will report to the Salesforce Director and help to identify and meet current and future data needs.
PRINCIPAL DUTIES AND RESPONSIBILITIES
Wor with management to identify and prioritize analytical and reporting needs
Interpret data, analyze results and present findings and recommendations to business staeholders
Identify, analyze, and interpret trends or patterns in various data sets
Assist teams and individuals with creating and customizing reports and dashboards
Salesforce user administration ‚Äì setting up and managing users, roles, views, etc.
Manage day-to-day support and troubleshooting
Manage regular system maintenance and data cleansing activities
Wor alongside IT, implementation partners, and internal staeholders to ensure Salesforce configuration supports the business requirements
Participate in ongoing CRM enhancement projects, continuing to identify areas for improvement and growth in the CRM platform
Develop and implement training for users and maintain guides and procedure documentation
Other duties as assigned
MINIMUM QUALIFICATIONS
Bachelor‚Äôs Degree from an accredited college or university
2+ years of hands-on Salesforce administration experience. Familiarity with NGO Connect and Salesforce certification preferred.
Strong ability to create and upeep comprehensive Reports &amp; Dashboards
Experience with statistical methodologies, Google Analytics and/or other data analytics tools preferred
Experience with Business Intelligence tools such as Domo, Salesforce Einstein, or Tableau preferred.
Ability to develop and deliver application usage/best practice trainings on an ongoing basis
Excellent verbal and written communication sills.
Excellent interpersonal, time-management and organizational sills.
Must be assertive, confident and project a positive presence.
Please apply via email with your resume, cover letter, and salary expectations:
Contact: NFrecruitment@idney.org</t>
  </si>
  <si>
    <t>Position: Senior Business Intelligence &amp; Data Science Analyst
Location: New York City; Full Time.
Reports to: Sales Vice President
ABOUT US:
ChecedUp is a healthcare media company, operating a dedicated networ in doctors offices across the US. Our technology platform is deployed at the point of care, actively engaging patients and physicians in the waiting room, exam room and at home. As a health technology leader, ChecedUp aspires to create better educated and more confident patients and physicians who are empowered to mae informed health decisions together.
Our team is driven by embracing technology to help bring innovative ideas, products, and services to help enhance and advance the health and wellbeing of people. Composed of leading physicians, strategists, mobile and web engineers and designers, our team is passionate about changing healthcare for the better. We tae pride in what we‚Äôre doing, and it shows in our wor ethic. Because we place a high value on initiative and personal growth, we‚Äôve succeeded within our industry, and continue to push ourselves to create better healthcare experiences. In late 2018, ChecedUp placed #473 on the Inc. 5,000's list of the Fastest Growing Private Companies in the US.
ChecedUp is looing for a Senior Business Intelligence &amp; Data Science Analyst to help grow our in-house business analytics team to provide actionable insights to drive efficiency and profitability across the organization. He or She plays an important in senior-level decision maing and improving company profitability by applying and analytical thining and executing quantitative analysis, presenting the results and recommendations. Tacle problems in sales force planning, touchscreen user interaction, predictive maintenance, operations, and many other subject areas.
The position offers an unparalleled opportunity for personal and financial growth, in a short period of time, in a supportive environment. We have a vibrant, diverse culture and are looing for the right person to join our scrappy team.
DUTIES AND RESPONSIBILITIES:
Business Intelligence:
Maintain an in-depth understanding of ChecedUp philosophy, products, value, analytical methodologies, and PIs as well as clients‚Äô business, brands, and needs.
Internal expert for Consumer Insight Analytics and healthcare and pharmaceutical maret trends.
Design, develop and maintain the business model mapping and presentation layers in the business intelligence platform.
Provide and advise leadership on data-driven solutions addressing business opportunities in drug specialties.
Tacle problems in sales, force planning, touchscreen user interactions, predictive maintenance, operations, and mareting. Determine testing needed to assure the functionality and integrity of reporting solutions, conduct testing and evaluate testing results recommending and/or taing corrective action as necessary
Data Science:
Wor with sales team and external consultants to execute studies that measure the impact of campaigns, including gathering relevant inputs from across the organization, woring with 3rd party data provider and analyzing study results.
Perform deep dives and strategic analyses to help further understand drivers of operational results and identify opportunities for improvements.
Wor with Senior Management on Content sourcing, proposal generation, contracting campaign execution, and delivery reporting, and measurement.
Actively participate and drive sales team collaboration or strategy meeting/initiatives and actively review opportunities and contracts with commercial goals in mind.
Design statistical analyses, reporting dashboards, and simulations to provide data-driven insight and identify optimal solutions
Wor cross-functionally to develop and implement improvements across operations, finance, and sales.
REQUIRED QUALIFICATIONS &amp; SILLS:
Bachelor‚Äôs Degree in Information Systems, Computer Science.
5 or more years of experience in Business Intelligence, Business Analytics and/or Sales Forecasting.
Demonstrated advanced/expert level of sill in analytical and statistical analysis.
Experience using SQL to extract data from relational databases, including the use of inner &amp; outer table joins as well as now how to create views.
Familiarity and/or experience reporting SalesForce analytics.
Experience with linear regression, using ratios for analysis, calculating and interpreting correlations and using visualizations to explore data.
Able to present results from analysis and mae recommendations that are accepted and implemented.
Experience involving healthcare, media, and advertising development.
Outstanding communication sills. The top candidates will have had hands-on experiences where they presented results from their analysis and made recommendations that were accepted and ultimately implemented.
DESIRED EXPERIENCE:
Experience involving healthcare, media, advertising, or strategic development.
Prior experience at a leading strategy consulting firm or internal corporate strategy.
Enjoys woring in a startup environment with other highly-driven individuals
COMPENSATION
Salary for this position is competitive and depends on prior experience. A comprehensive benefits pacage is included.
COMMITMENT TO DIVERSITY
ChecedUp encourages individuals of all ethnic and racial bacgrounds to apply for this position. We are committed to maximizing the diversity of our organization.</t>
  </si>
  <si>
    <t>Data Analyst III Design and implement a data strategy to support business use cases focused on multi-vector analysis using various natural language processing and machine learning techniques.
10165037 - Data Analyst III
Location New York, NY
Duration - 6 Months
Pay Rate: 850.00/ day on W2
Roles &amp; Responsibilities:
Partner with senior business sponsors, platform supervision, compliance, and business management to enhance a highly visible holistic supervisory and surveillance platform
Design and implement a data strategy to support business use cases focused on multi-vector analysis using various natural language processing and machine learning techniques
Primary focus is to analyze available structured and un-structured information, apply data mining techniques, perform statistical analysis, and provide methods (algorithmic and technical) to create actionable alerts and reduce false-positives
Develop and enhance software solutions to meet business requirements
Gather and document technical requirements and specifications
Attend regular meetings and interface with internal and external teams related to the project
Wor with the project PM and BAs to provide input on schedules and implementation best practices
Wor on multiple tass and respect aggressive schedule
Wor in a fast paced environment. Support may include extra hours, nights and weeends.
Minimum required qualifications
Bachelors Degree in engineering, math, statistics, physics or other technical field
At least 2 years of experience with Big Data technologies including large data stores lie Hadoop, Elastic, Apache Solr, Lucene and comparable stacs
Advanced nowledge of Python and JSON with at least 3 years of experience
Advanced nowledge of SQL systems, with at least 5 years of experience developing in Oracle, Microsoft SQL Server, PostgreSQL, MySQL
Advanced nowledge or experience with any of the NoSQL systems such as Cassandra, CouchDB, MongoDB, HBase, MarLogic, Neo4J, Redis, and others
Experience with JAVA, J2EE, JavaScript, Perl
Proven trac record of implementing internal and/or external Big Data solutions
Proven ability to find hidden insights and patterns within historical data
Experienced with Machine Learning
nowledge of Cloud Computing (AWS, Azure, Google)
Basic understanding of project lifecycle stages Requirements Gathering to Post Implementation
Experienced as a team player woring in a global team
Ability to manage conflicting requests on time in a continually fast moving environment
Must be a self-starter with attention to detail
Strong communications (written and oral) sills in a front-office setting
Preferred qualifications:
Masters Degree in engineering, math, statistics, physics or other technical field
Experience with Front Office traders, IT support and Operation teams in a Capital Marets domain.
nowledge of ElasticSearch, Apache Solr, Python
Experience with machine learning, natural language processing, AI, or robotics is a plus
FINRA Registrations Required: N/A
Powered by JazzHR</t>
  </si>
  <si>
    <t>Hi ,
Please find the full job description below and reply with your updated resume if you are interested‚Ä¶
Position: Informatica IDQ - Data Quality Analyst
Location: New York, NY
Duration: Contract (6-12 Months)
Rate: Open
Job Description:
Have some experience in Data Quality Analyst
Strong nowledge in Informatica IDQ
Should have some Informatica Project bacground
Note: If interested please send your updated resume to naveen.remumar@two95intl.com and include your salary requirement along with your contact details with a suitable time when we can reach you. If you now of anyone in your sphere of contacts, who would be a perfect match for this job then, we would appreciate if you can forward this posting to them with a copy to us.
We loo forward to hearing from you at the earliest!.
Best Wishes,
Naveen Rem umar
TWO95 International, Inc
856.528.3312 x1231</t>
  </si>
  <si>
    <t>Sy IT Group is a leader in Big Data collection and analytics for the fashion wholesale and retail industries. We are seeing bright, creative and detail-oriented college graduates to join our rapidly expanding team in New York City. The Business Intelligence division of SY I.T. Group arms our clients with SYPAD, a cloud-based analytics tool that empowers users to tae on the challenges of the highly competitive fashion retail maret. We attract the best talent in the maretplace as we harbor a fast-moving environment where learning, thining outside the box and collaboration are always encouraged. This is a unique opportunity to join an exciting company, mae your mar on a growing business, and learn from smart and interesting colleagues.
Join Sy IT to have the opportunity to become a Data Analyst, BI-Developer or a Business Analyst. Get up to one year of on-the-job training with full-time employment benefits.
During the training period candidates will be exposed to Big Data technologies, Data Visualization tools, Data Analytics and learn the vertical industry by performing statistical modelling, data validation and investigation. Candidate will be required to perform daily validation tass, variance analysis, QA testing (functional and performance) with a focus on meeting the business objectives on time within a rapidly changing wor environment.
Sy will offer one of several career paths within Sy as well as any appropriate certifications:
Data Analyst
Business Analyst
Q.V. Developer
ETL Developer
Requirements
Bachelor's Degree from an accredited college in computer engineering or information technology or operations research or industrial engineering
Develop, maintain, and support business intelligence bacend data, including data warehousing, data Extracting, Transformation and Load (ETL), and data reporting
Collaborate with Business Development teams to gather business requirements, identify problems, design and ensure successful implementation of chosen solutions
Collect &amp; organize data from variety of sources of different formats and create parsers to extract required information from these unstructured and unformatted source files
Build automated flows for these multi-source client POS data in Data Migrator to transform and load operational data into different database tables
Monitor and ensure data quality throughout the complex processes by performing root cause analysis and fixing any outstanding issues
Perform Statistical Analysis on client‚Äôs operational data to identify trends or relationships among variables which influence retail sales and recommend solutions to optimize sales
Develop predictive models to forecast Sales based on available historical data and correlated variables
Create summary reports for Business management to help mae their decisions
Ability to drill down to the smallest detail and provide analysis
Good verbal and written communication sills
Must be able to wor full-time
The biggest driver to being successful in this role is: ATTENTION TO DETAIL.
You must enjoy woring with the details in order to lie this job.</t>
  </si>
  <si>
    <t>NO OUT OF STATE CANDIDATES
MUST WOR ON A W2
MUST BE A USC.
SOFT's client located in New York, NY is looing for a Financial Data Analyst - Accounting for a contract assignment.
Qualifications:
Strong analytical sills and nowledge of internal controls and accounting operations
Experience with Excel macros, SQL queries a plus
Ability to interact effectively with colleagues across staff units
Strong verbal and written communication sills
Bachelor degree in accounting or finance, or similar education CPA a plus
Min of Three-Seven years of relevant wor experience such as Fund Accounting, Product Controllers or Public Accounting with nowledge or experiences with one or more of the following fixed income products:
Corporates,
ABS,
commercial paper,
municipals,
US Treasuries
Responsibilities:
The Corporate Controllers team is responsible for the accounting and financial reporting related to the Special Purpose Vehicles (LLCs or Facilities) established by the Ban in response to the COVID-19.
This role supports the Ban‚Äôs Controllers accounting and financial reporting team and the Marets Group. Responsible for performing and reviewing operational processing, accounting and reporting activities including the production of annual audited financial statements for each of the LLCs.
Job Type: Contract
Pay: 0.00 per year
Schedule:
Monday to Friday
Experience:
Strong analytical sills: 4 years (Required)
accounting and financial reporting: 1 year (Required)
Education:
Bachelor's (Preferred)
Location:
Manhattan, NY (Required)
Wor authorization:
United States (Required)
Contract Length:
5 - 6 months</t>
  </si>
  <si>
    <t>Dentsu Aegis Networ (DAN) has a new platform that will be the basis of all client reporting in the Americas. As part of this rollout there is a requirement to provide analysis support for client teams across the region as they on-board to the new system and as they integrate it as part of their day to day.
The regional hub team for the Americas is pivotal in realizing the Product vision by building upon Dentsu Aegis‚Äô successful and innovative technology solutions. Being a ey member of the Data Products &amp; Technologies, the Senior Data Business Analyst will manage the team that is responsible for analyzing data on the central data platform across the region, identifying trends and insights, generating requirements, helping to build documentation and supporting engineers in the development of data products.
To be successful in the role, a strong enthusiasm coupled with an interest in supporting a vast data landscape in a fast-paced, demanding wor environment is required. The Senior Business Analyst needs to be reactive to the needs and occasionally demands of our clients to ensure that a best in class service is provided.
Job Title:
Senior Data Business Analyst
Job Description:
ey Responsibilities
Line management of the business and data analysts within the Americas Hub Team
Support multiple functions related to enabling data ingestion, transformation and use
Gather and document requirements from clients to ensure a smooth migration to the new platform
Produce cutting edge insight to drive the offering to clients
Have good nowledge of SQL/R/Python to be able to analyze log level and aggregate data sets
Develop detailed data processing documentation
Conduct audits of sample datasets to ensure alignment to requirements
Analyze data availability in context of data requirements
Run tests and analyze data outputs in support of proof of concept exercises
Support agency and client onboarding to data products and services
Support remedy of issues found within data sets including identifying issues, solutions and coordinating for resolution
Prepare reports, recommendations and general documentation as needed
Engage with product, client agency teams and engineers as needed to support data products
Support analytical standards across the networ and ensure we are in compliance across countries and regions
Train and inspire fellow team members to deliver great results
Positively contribute ideas and feedbac to help the team grow
Experience
Strong experience in a managing a team of data and business analysts
Extensive experience managing and analyzing advertising campaigns across all channels (online/offline/search/social)
Extensive experience helping clients to measure and assess their paid media activity
Proven trac record of providing valuable insight from media data
Ability to innovate with new data sources and devise new measurement framewors for clients
Ability to inspire great results from team members and promote innovative wor
Experience with data techniques
Experience with Web &amp; Mobile ad networs and platforms
Understanding of Ad Serving Technologies beneficial
You will be passionate about quality customer service and have a problem-solving mindset
Strong customer service experience to ensure a seamless service for users
Must have excellent written and verbal communication sills
The ideal candidate will have the ability to prioritize, multi-tas and wor well under pressure
You will have strong organization, planning and prioritizing sills
The ability to wor autonomously and tae your own initiative is an important part of the role
Due to the nature of the role, it is important for you to be adaptable and flexible to ensure that issues get resolved within the required timeframes
Minimum Qualifications
5+ years of related wor experience
3+ years of digital media experience, particularly experience woring in ad tech industry with a data-centric role
Requirements analysis, organization and communication experience
Hands-on analytics-based programming experience in SQL and managing large data sets, preferably in paid media
Woring nowledge of R and Python preferred
Practical experience in scrum-based Agile development methodology
Experience woring with JIRA, Confluence, or equivalent
B.S. in Engineering, Information Management, or Computer Sciences preferred
Location:
New York
Brand:
Dentsu Aegis Networ
Time Type:
Full time
Contract Type:
Permanent</t>
  </si>
  <si>
    <t>Family Health Centers at NYU Langone, a designated Level 3 Medical Home, is the largest federally qualified health center networ in New York State, and the second largest in the nation. It includes nine primary care sites, 33 school-based health centers and dental clinics, four day care centers, the nation‚Äôs largest dental residency program, and New York State‚Äôs largest behavioral health program. The networ also includes 12 community medicine sites providing care to disenfranchised New Yorkers, comprehensive HIV services, chemical dependency programs, and a family support center that offers educational, vocational, and other social support programs. Learn more about Family Health Centers at NYU Langone.
Position Summary:
We have an exciting opportunity to join our team as a Sr Data Analyst.
Senior Data Analyst will provide leadership for the Data Analyst team, assuring a consistent focus on data tracing, program performance measurement and quality assurance for the Department of Community-based Programs.
Job Responsibilities:
Manage Efforts to Outcomes (ETO), the primary client service database and reporting system used by LFHCs community-based programs, including standard and custom features
Manage daily activities of departmental Data Analyst(s) and related Data staff, including daily assignments, supervision, and training.
Synthesize and summarize data as needed for funding reports and internal use.
Design custom data collection methods and reporting structures in collaboration with program management
Support and maintain the use of databases and IT systems required by funders, including supervising data entry, reviewing data reports, and troubleshooting.
Assist in the transition of new programs into using ETO, including worflow design, development of custom data entry and assessment tools, and report writing
Assist in management and troubleshooting for programs using in-house (Excel and/or Access) database systems
Run and perform quality assurance for monthly reports submitted to a variety of public and private funders
Provide basic technology support and training to staff and develop and deliver trainings as needed
Act as an internal champion and resource with respect to the database and technology tools available to staff, building buy-in for efficient use of those tools, and identifying creative ways to help staff do their jobs more effectively using relevant technology.
Minimum Qualifications:
To qualify you must have a Bachelors degree. Masters preferred. 2+years.
Preferred Qualifications:
Interest in woring with programs that serve vulnerable populations, and a desire to facilitate improved client outcomes through worflow design and program evaluation
High level ability in MS Excel and Access, and ability to learn and adapt new software quicly are a must
Excellent interpersonal and communication sills with the ability to wor collaboratively as part of an interdisciplinary team
Experience with programming (e.g. VBA, SQL), writing queries, and/or business intelligence reports in data warehouses (e.g. SAP, BusinessObjects Suite, Tableau)
Prior experience with web-based CRM (client relationship management) system, especially Efforts to Outcomes
Experience with writing queries for relational database software (such as SQL)
Familiarity with EPIC a plus
Some experience or nowledge of statistics and statistical software pacages
Qualified candidates must be able to effectively communicate with all levels of the organization.
Family Health Centers at NYU Langone‚Äôs networ provides its staff with far more than just a place to wor. Rather, we are an institution you can be proud of, an institution where you‚Äôll feel good about devoting your time and your talents.
NYU Langone Hospital-Broolyn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Family Health Centers at NYU Langone‚Äôs EEO policies, please clic here. Please clic here to view the Federal ‚ÄúEEO is the law‚Äù poster or visit https://www.dol.gov/ofccp/regs/compliance/posters/ofccpost.htm for more information. To view the Pay Transparency Notice, please clic here.</t>
  </si>
  <si>
    <t>Architecture and Data is the enterprise wide architecture and data services group at BNY Mellon. Our mission is to integrate diverse technologies and facilitate technology re-use. Partner with our businesses increase revenue and lower costs while also reducing ris, increasing resiliency, and enabling more effective service delivery. The team also formulates and executes on our data strategy to reduce complexity and eliminate redundancies in our data. We partner with our technology and business teams to ensure integrity and confidence in our information and provide analytics that solve difficult problems and monetize data for internal and external use.Sr. 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nowledge and expertise of enterprise data to assist the business in the creation and definition of internal and external message flows. Provides nowledge and expertise in existing database environments and maes recommendations for opportunities to share data and/or reduce data redundancy. Analyzes maret trends for data modeling tools and metadata management software. Provides input into the selection of tools and any necessary migration into the company's environment. Contributes to the achievement of area objectives.QualificationsBachelor's degree in computer science or a related discipline, or equivalent wor experience required, 8-10 years of experience in data modeling, data warehousing, data entity analysis, logical and relational database design, or an equivalent combination of education and wor experience required, experience in the securities or financial services industry is a plus* 2 or more (1) years of finance/business management experience.* Experience in technology / financial services industry* Ability to solve complex issues* Excellent in Excel and PowerPoint* Strong attention to detail* Proven ability to prioritize and wor under tight deadlinesBNY Mellon is an Equal Employment Opportunity/Affirmative Action Employer.Minorities/Females/Individuals With Disabilities/Protected Veterans.Our ambition is to build the best global team - one that is representative and inclusive of the diverse talent, clients and communities we wor with and serve - and to empower our team to do their best wor. We support wellbeing and a balanced life, and offer a range of family-friendly, inclusive employment policies and employee forums.Primary Location: United States-New Jersey-Florham ParInternal Jobcode: 45151Job: Information TechnologYorkganization: Architecture And Data-HR16450Requisition Number: 2006188</t>
  </si>
  <si>
    <t>Strength Through Diversity
Ground breaing science. Advancing medicine. Healing made personal.
Job Title: Data Science Analyst II - Mount Sinai Health Partners
Bacground
Mount Sinai is one of the largest non-profit health systems in the
U.S. with a strong reputation for quality of care and research/education. Our
health system has ~40,000 employees woring together to provide billions of
dollars in high-quality care for millions of patients each year.
We are accelerating a transition to a business model focused on
population health management ‚Äì our goal is to eep entire communities healthy
and out of the hospital. Mount Sinai
Health Partners (MSHP), the population health division of the Mount Sinai Health
System and the Icahn School of Medicine at Mount Sinai, located in the New
York Metropolitan area and raned 5th in Fast Company‚Äôs ‚ÄúTop 10 Most
Innovative Companies in Big Data‚Äù is the team driving this transformation
within Mount Sinai. The team includes
400 employees with clinical, contracting, finance, IT, analytics,
operations, and product development expertise.
Mount Sinai Health Partners is realizing this new objective in two
ways. First, we engage in value-based
contracts with health plans. Using
analytical insights, we deploy our clinical programs to improve the health of
attributed populations and maximize customer value. Second, we have created a
team to assemble our clinical and population health assets into product
offerings (e.g., care bundles, worsite health centers, insurance products in
partnership with health plans), and sell them to individuals and employers
via multiple channels.
MSHP is a fast growing business unit within Mount Sinai and is
looing for team members who:
Are comfortable ‚Äúplaying up‚Äù and ‚Äúplaying down‚Äù as needed to
accomplish business objectives
Wor productively amidst ambiguity
Thrive in fast-paced wor
environments
See to improve the status quo
Within MSHP, the Analytics (Clinical Informatics) team is a
thoughtful and diverse group of data science analysts that have important
functional roles throughout our business. Using analytical insights, we
deploy our clinical programs to improve the health of attributed populations
and maximize customer value. We wor hand and hand with the larger clinical
and operational team staeholders and support their efforts. The team blends
past experiences from health plans, health systems and public health roles
with cutting edge data analytics and machine learning capabilities to deliver
exceptional and unique value to our broader business. The frontier ahead
includes exciting new tools and data science projects along with
transformational business initiatives in a supportive environment and
continuous learning culture.
Role Summary
The Data Science Analyst II collaborates with staeholders from
across the organization to develop sophisticated analytics to provide
information, insights and BI (Business Intelligence) solutions that
contribute to sound strategic planning, decision-maing, goal setting, and
effective performance measurement.
The Data Science Analyst II demonstrates sound and a more advanced
understanding of the healthcare domain, technical data manipulation and
analytic development sills and impact the patient community of the Mount
Sinai Health System.
Responsibilities
Analyzes data requests using information technology, enrollment,
claims, pharmacy, clinical, contract, medical management, financial,
administrative and other corporate data from both modeled and disparate
internal and external sources.
Wors with departmental staff to identify requirements for reporting
and / or business intelligence tools.
Identifies necessary data, data sources and methodologies.
Collects, organizes, integrates, analyzes and interprets data.
Leverages advanced statistical analysis methods to create insightful
recommendations and conclusions that may be communicated to the staeholder.
Identifies and addresses expected and unforeseen data complexities to
mitigate their impact on the analytic outcome and associated business
decisions. Wors to improve data quality where possible within created
analytical models. Feeds data quality issues bac to IT or identified data
stewards to facilitate creation of high quality metrics.
Develops and may present reports, analyses and findings to senior
management and others as scheduled or requested.
Responsible for one or more of the following staeholder groups:
Contracting and Commercialization ‚Äì May assist in the modeling and
forecasting contract scenarios, measuring ongoing performance and identify
trends in performance to inform our clinical or contracting staff to improve
contract outcomes.
Care Management ‚Äì Helps to identify, understand and prioritize
at-ris members in need of care management.
Helps stratify our membership to optimally use resources to focus on
the patients most in need, currently or in the future.
Medical Directors ‚Äì Helps to identify utilization trends and
variations across the different categories of health care services to assist
the Medical Directors to focus their efforts to maximize contract performance
and clinical effectiveness.
Quality and Documentation ‚Äì Helps to lin payer quality and
documentation opportunities into operational analytic processes to maximize
our quality scores, top line revenue and optimize the use of resources in
concert with MS Health System contracts.
I.T. / High Performance Computing in any ongoing projects.
Taes a proactive role as liaison/analyst for internal staeholders,
understands their needs and translates them into reporting and analytic
solutions.
Effectively communicates with staeholders and customers and ensures
all requests are properly triaged, recorded and traced.
Adheres to corporate standards for performance metrics, data
collection, data integrity, query design, and reporting format to ensure high
quality, meaningful analytic output.
Helps identify and understand data from internal and external sources
for competitive, scenario and performance analyses, and financial modeling to
gain member/provider insight into new and existing processes and business
opportunities.
Wors closely with IT on the ongoing improvement of Mount Sinai‚Äôs
integrated data warehouse, driven by strategic and business needs, and designed
to ensure data and reporting consistency throughout the organization.
Develops and maintains project wor plans, including critical tass,
milestones, timelines, interdependencies and contingencies. Tracs and reports progress. eeps staeholders apprised of project
status and implications for completion.
Provides technical support to data analytics functions as they relate
to varied business units, and technical expertise on the selection,
development and implementation of various reporting and BI tools tied to
business unit reporting requirements. Creates new BI reports and interactive
dashboards as required.
Prepares clear, well-organized project-specific documentation,
including, at a minimum, analytic methods used, ey decision points and caveats,
with sufficient detail to support comprehension and replication.
Ensures customers are adequately trained to use self-service BI tools
and dashboards.
Mentors level I Analysts, and teaches others within the organization
on how to a) define meaningful process and performance measures, b) develop
BI queries, and c) generate and use management reports effectively.
Shares development and process nowledge with other analysts in order
to assure redundancy and continuously builds a core of analytical strength
within the organization.
Demonstrates advanced level proficiency with the principles and
methodologies of process improvement. Applies these in the execution of
responsibilities in support of a process focused approach.
Other duties as assigned
Qualifications
Education and Experience
BA or BS degree minimum, in a relevant field of study; Masters degree preferred.
5 years minimum in analytics development expertise, preferably in
health care, or for a health provider, health plan or accountable care
organization with woring nowledge including either:
A health care EMR such as
Epic/Clarity, aCW, etc.; a paYork claims system such as Facets, Amisys, etc.;
or a hospital/provider system such as IDX, Soarian, etc.
Additional Sills and Qualities
nowledge of the New York State Medicaid and CMS Medicare regulations
and related reporting requirements, such as STARS,QARR, MMCOR, MEDS, RAPS and
HEDIS is a strong plus.
Experience woring in a health plan or consulting actuarial,
financial reporting or medical economics departments highly valuable.
Experience as a nurse informaticist highly valuable.
Experience woring in healthcare provider analytics related to
revenue modeling, managed care contracting, population management, case
management, clinical or financial decision report
PhD, MD or DO program may be substituted for three years of
experience.
Strength Through Diversity
The Mount Sinai Health System believes that diversity and inclusion is a driver for excellence. We share a common devotion to delivering exceptional patient care. Yet we‚Äôre as diverse as the city we call home- culturally, ethically, in outloo and lifestyle. When you join us, you become a part of Mount Sinai‚Äôs unrivaled record of achievement, education and advancement as we revolutionize healthcare delivery together.
We wor hard to recruit and retain the best people, and to create a welcoming, nurturing wor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Broolyn, The Mount Sinai Hospital, Mount Sinai Queens, Mount Sinai West (formerly Mount Sinai Roosevelt), Mount Sinai St. Lue‚Äôs,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</si>
  <si>
    <t>Position Summary
A data management/analyst who enjoys woring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 remote for now, applicants should live in the New York City area.
Job Responsibilities:
Understand the needs and opportunities across our internal and external staeholders
Create, update, and distribute analytic reports on a recurring basis
Learn new data related sills and processes
Learn health care claim (UB04, HCFA 1500) formats and analysis
Share and teach sills to others on the data team
Wor as part of a larger team and helping other teams in achieving their goals
Continue to push the boundaries of what technology can do to empower our caregivers and clinicians to improve health outcomes for our patients
Requirements:
A College degree (required)
5+ years experience woring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
Minimum Years of Experience: 5
Sub Specialties: Business Analyst- Associate</t>
  </si>
  <si>
    <t>Principal Sales Operations Analyst - Oracle Data Cloud-20000FFZ No Visa Sponsorship is available for this position. Applicants are required to read, write, and spea the following languages: English
Preferred Qualifications
Principal Sales Operations Analyst
In this role you will oversee full
lifecycle of operations programs, including executive relationship management, solution
design and delivery of process and system automation that streamline
operations. You will wor with senior leadership, subject matter experts, and
users to understand the needs of the business and drive the vision, strategy,
execution of defined business processes and technical projects that meet those
needs.
Responsibilities Include:
Identify
opportunities to increase revenue, decrease costs and drive productivity by improving
operational effectiveness across Oracle Data Cloud Sales, Contracts, Account
Management, Compliance, Engineering, Finance and Operations teams.
Achieve Go to
Maret alignment on new sales and business processes and oversee signoff with
executive sponsors for worstreams you own.
Lead programs
end-to-end overseeing requirements gathering, research, process and system
architecture design, solution development, testing, documentation and change
management.
Develop, analyze
and validate project plans and supporting documentation including goals, use
cases, project success reports, project tass, detailed functional and
technical design specifications, business rules, data migration plans, worflow
/ entity relationship diagrams and other project documentation.
Wor with local ODC
and central Oracle technical teams to communicate new processes and shelf-ready
requirements for CRMs, CPQ, and booings/fulfillment tools. Set priorities and
manage communication on timeline to staeholders throughout the development
cycle.
Requirements Include:
4-8 years of
business analyst, product/project management or solution architecture
experience.
Ability to manage
needs and expectations of staeholders and business leaders at varying levels,
including executive leadership.
Ability to
determine best approach to solve complex problems and solutions with simplicity
and scalability.
Strong experience
in consolidating feedbac across functional teams and documenting detailed
requirements ready to hand off to technical resources.
Significant
experience with application of tools such as Oracle Sales Cloud CRM, Salesforce
CRM, JIRA, Conga, Dousign, Worato.
Ability to
determine best approach to solve complex problems and solutions with simplicity
and scalability.
Excellent
communication sills, analytical sills, and attention to detail.
Detailed Description and Job Requirements
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
Serve as a liaison with other divisions such as Finance, Contracts, HR, Legal, Shared Services, Accounts Receivable, Purchasing, and Ris Management in an effort to ensure accurate and timely transaction processing. Collect, input, verify, correct, and analyze data to measure ey performance indicator actual versus business objectives. Provide updates to management regarding budget to actual, informing them of deviations and opportunities. Provide management with economic impact and compliance issues surrounding ey business decisions and/or deals. Communicate Oracle Business Practices to the organization and monitor process and approvals for full compliance. Drive implementation of new processes and procedures.
Leading contributor individually and as a team member, providing direction and mentoring to others. Wor is non-routine and very complex, involving the application of advanced technical/business sills in area of specialization. Ability to collect, organize, and display data in spreadsheet format. Follow-through sills necessary to get information from internal and third parties and have data errors/omissions corrected. For this, relationship management sills strongly desired. Strong written and verbal communication sills. 8 plus years relevant wor experience.
Oracle is an Affirmative Action-Equal Employment Opportunity Employer. All qualified applicants will receive consideration for employment without regard to race, color, religion, sex, national origin, sexual orientation, gender identity, disability, protected veterans status, age, or any other characteristic protected by law.
Job
: Business Operations
Travel
: No
Location
: US-CO,Colorado-Broomfield
Other Locations
: US-NY,New York-New York
Job Type
: Regular Employee Hire
Organization
: Oracle</t>
  </si>
  <si>
    <t>QA Production Data Analyst
Job Ref: 53295
Category: Quality Assurance
Department: INFORMATION TECHNOLOGY
Location:
160 Water St. #3, New York, NY
Job Type: Regular
Employment Type: Full-Time
Hire In Rate: 70,000.00
Salary Range: 70,000.00 - 70,000.00
Mareting Statement
MetroPlus Health Plan provides the highest quality healthcare services to residents of Bronx, Broolyn, Manhattan, Queens and Staten Island through a comprehensive list of products, including, but not limited to, New York State Medicaid Managed Care, Medicare, Child Health Plus, Exchange, Partnership in Care, MetroPlus Gold, Essential Plan, etc. As a wholly-owned subsidiary of NYC Health + Hospitals, the largest public health system in the United States, MetroPlus‚Äô networ includes over 27,000 primary care providers, specialists and participating clinics. For more than 30 years, MetroPlus has been committed to building strong relationships with its members and providers to enable New Yorkers to live their healthiest life.
Position Overview
Assess systems with a highly analytical approach, along with a problem-solving ability to determine, recommend and implement solutions regarding systems, databases and process efficiencies
Job Description
Ability to analyze and troubleshoot Production issues in and Microsoft Office including Access and iSeries/AS400;
Perform all applicable QA on every production job processed;
Analyze data in which the information will be presented, distributed, and accessed;
Create and maintain customized queries, batch scripts and data extracts as required;
Wor with Operational areas to achieve mutual data and technical needs. Adhere to mandated response times as outlined in the MetroPlus policies and procedures;
Interact with Production staff, vendors, IT developers and MetroPlus business areas to troubleshoot and correct system/data problems;
Provide recommendations to supervisor to improve system/application performance;
Identify any potential quality issues per defined process and escalate potential quality issues immediately to management;
Ensure the quality of the processes meet the specifications and requirements;
Maintain up to date documentation on parameters for successful execution of these production processes;
Maintain up to date operation status logs and data repositories related to Production QA;
Implement vendor board/off-boarding
Minimum Qualifications
A Baccalaureate Degree from an accredited college or university; and
Five (5) years of progressive, responsible experience in the field of data processing, computer systems and applications;
Previous healthcare related wor setting is preferable;
nowledge and understanding of HIPAA;
nowledge and expertise in the characteristics of computers, peripheral devices, communications systems and hardware capabilities, programming languages, IT applications, systems analysis methodology, data management and retrieval techniques; or a satisfactory equivalent combination of training, education and experience.
Professional Competencies
Three (3) to (5) five years‚Äô experience with system design;
Strong nowledge of Microsoft Access;
Quality Assurance experience;
Bacground in data analysis;
nowledge of Managed Health Care Systems;
Excellent verbal and written communication sills;
Excellent analytical ability;
Excellent customer services, interpersonal and time management sills;
nowledge of MS SQL is a plus;
nowledge of Batch scripting is a plus;
Ability to learn new software tools.</t>
  </si>
  <si>
    <t>About Us
Risified is the AI platform powering the eCommerce revolution. We use cutting-edge technology, machine-learning algorithms, and behavioral analytics to identify legitimate customers and eep them moving toward checout. Merchants use Risified to increase revenue, prevent fraud, and eliminate customer friction. Risified has reviewed hundreds of millions of transactions and approved billions of dollars of revenue for merchants across virtually all industries, including a number of Fortune 500 companies.
About the Role
We are looing for a business-minded, Senior Data Analyst to join our growing operations team in NYC. You will become a fraud expert, woring closely with many internal teams (Sales, Integrations, Product, Analytics etc.), responsible for creating accurate performance projections for Risified's merchants by running live pilots and doing deep analysis.
You'll leverage your analytical sills and nowledge of our product to provide meaningful insights to our prospective enterprise merchants by conducting live pilots for each merchant as a significant part in our pre-sales and onboarding process.
What You'll Be Doing
Run pilots for enterprise merchants, woring closely with our Sales and Operations teams
Project manager for very technical, live integrations for new merchants in collaboration with our Integrations team
Use analytical tools in a high level technical environment (R, SQL)
Share deep analysis conclusions and sophisticated technical methods in a clear manner to both technical and non-technical audiences
Master the online fraud prevention domain through hands-on analysis of live data
Become an expert in Risified's Machine Learning models and features
Qualifications
Candidates must be eligible to wor in the U.S. for other than practical training, without any Visa sponsorship (including OPT Visas)
4 years+ hands-on wor experience with SQL
4 years+ hands-on wor experience with or Python (an expert in one of these languages)
Strong analytical sills with complex data sets
Experienced problem solver and critical thiner
Great communication sills
Ability to wor simultaneously on different tass and lead multiple projects
Life at Risified
We are a fast-growing and dynamic startup with 500+ team members between our offices in Tel Aviv and New York City. We value collaboration and innovative thining. We're looing for bright, driven, and passionate people to grow with us.
Some NYC Benefits &amp; Pers:
Fully-covered medical, dental, and vision insurance from your first day
Stoc options for all employees, 401() + matching, commuter benefits
Catered lunch, team events, healthy snacs, yoga, pilates, soccer league, and more
In The News
Fortune Magazine: 25 Best Worplaces in New York
Announcing Risified's 165M Funding Round
Inc Magazine: Best Worplaces
Built In NYC: 100 Best Worplaces
Great Place to Wor: Risified
Crain's: Best Places to Wor in New York City
TechCrunch: Risified Prevents Fraud on Your Favorite eCommerce Site
Risified is deeply committed to the principle of equal opportunity for all individuals. We do not discriminate based on race, color, religion, sex, sexual orientation, national origin, age, disability, veteran status, or any other status protected by law.</t>
  </si>
  <si>
    <t>Senior Healthcare Data Analyst
New York, NY
Are you a roc star healthcare data analyst who excels at solving challenging data problems and answering hard questions?
Do you share our passion for enabling positive change within healthcare and helping patients with chronic conditions lie diabetes, obesity, cardiovascular disease and mental health?
If so, you could be a perfect fit for our team of lie-minded professionals who share a common mission and passion for helping others and a desire to build a great company.
Cecelia Health is a high-growth, venture-baced health tech services company based in New York City. Our customers are health plans, pharmaceutical &amp; device companies, and self-insured employers who we wor with to deliver personalized, technology-enabled coaching to transform the lives and health outcomes of their members, patients and employees. Cecelia Health is a high-energy, results-oriented wor place that believes our success, as well as the success of our customers and patients, relies primarily on a fantastic team with the passion, drive and sills to change the face of chronic condition management.
Cecelia Health sees to hire a Senior Healthcare Data Analyst to be based in the companys midtown location in New York City and report to our VP of Data &amp; Strategy. The Senior Healthcare Data Analyst directly supports Cecelia Healths customer, operational and thought leadership needs by developing and designing standardized and customized analytics that support value based financial contracts, population health management, quality outcomes, performance targets, and identification of potential areas for improvement.
Who You Are:
You are naturally curious, a strategic thiner and an effective communicator. We expect you to be well-versed in producing and interpreting custom and routine data analytics using membership, claims, provider, prescription drug and quality data from a variety of sources. You have high-accountability and can effectively wor with various company staeholders and mae an impact across the company. If you are passionate about telling stories with data and welcome the challenge of answering vexing questions, we would love to meet you.
Responsibilities:
Analyze, understand, interpret and explain complex membership, clinical, quality outcome and performance data in support of customer, sales mareting and maret needs
Complete assigned customer analytic projects by evaluating data requirements, designing analytics studies and delivering reports and results to customers and management
Effectively identify, understand and communicate customer analytics and reporting business requirements
Effectively communicate analytic findings with customers and management
Support customer Analytic Platform training and day to day support needs
Perform routine data quality review and continuous quality improvement initiatives
Proactively mine customer-specific utilization, financial and clinical quality performance data trends to identify opportunities for enhanced analytics, clinical quality improvements and/or cost savings
Provide recommendations for cost and clinical performance improvement to internal management and customers
Participate in continuous product improvement initiatives by identifying opportunities to improve customer analytics, dashboards and data platforms
Requirements:
Bachelor's degree required in health care related, informatics, statistics or mathematics related disciplines
Minimum of 5 years of direct experience in health care analytics field
In-depth nowledge of health insurance based provider billing, medical and pharmacy coding schemes, claims payment process, and claims, clinical, quality and eligibility data characteristics
Woring nowledge of relational database structures, data quality issues and health care and pharmacy payer data elements
Deep experience using Tableau and open source reporting pacages
Excellent verbal, written and presentation communication sills
Strong analytic and problem solving sills
Self-motivated, intellectually curious, open learner
Master degree in healthcare or informatics (preferred)
Were a young and rapidly growing Healthcare Technology company - if you have ever wanted to jump on a rocet ship as its taing off, now is your chance.
Powered by JazzHR</t>
  </si>
  <si>
    <t>Position SummaryA data management/analyst who enjoys woring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 remote for now, applicants should live in the New York City area. Job Responsibilities: Understand the needs and opportunities across our internal and external staeholders Create, update, and distribute analytic reports on a recurring basis Learn new data related sills and processes Learn health care claim (UB04, HCFA 1500) formats and analysis Share and teach sills to others on the data team Wor as part of a larger team and helping other teams in achieving their goals Continue to push the boundaries of what technology can do to empower our caregivers and clinicians to improve health outcomes for our patients . Sillset Required: ‚Ä¢A College degree (required) ‚Ä¢5+ years experience woring with health care data (e.g. claims, app output, CMS HCC, SDOH, clinical research) in queries or BI tools (required) ‚Ä¢Experience analyzing operational data and correlations it may have to clinical outcomes data ‚Ä¢MS Excel or Google Sheets advanced ability (pivot tables, formatting, graphics) (required) ‚Ä¢Experience with BI tools such as Tableau (highly desired) ‚Ä¢Experience with SQL, SAS, Python, SPSS or other analytic tools for data management and informatics ‚Ä¢Attention to detail along with a true love of data patterns, error detection and correction ‚Ä¢Ability to be a story-teller with data - to see and articulate clearly the story behind the numbers ‚Ä¢Intellectual curiosity around finding the why and digging deep to find patterns others might miss ‚Ä¢Passion about our mission to improve peoples lives ‚Ä¢Comfort in a dynamic and always evolving start-up environment</t>
  </si>
  <si>
    <t>Job Type: Permanent Full Time
Client Name: Vesta Healthcare/Careguardian, Inc
Job Description:
Position Summary
A data management/analyst who enjoys woring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 remote for now, applicants should live in the New York City area.
Job Responsibilities:
Understand the needs and opportunities across our internal and external staeholders
Create, update, and distribute analytic reports on a recurring basis
Learn new data related sills and processes
Learn health care claim (UB04, HCFA 1500) formats and analysis
Share and teach sills to others on the data team
Wor as part of a larger team and helping other teams in achieving their goals
Continue to push the boundaries of what technology can do to empower our caregivers and clinicians to improve health outcomes for our patients
Requirements:
A College degree (required)
5+ years experience woring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
Job Details
Job Start Date: 6/3/2020
Number of Positions: 1
Maximum Submissions Per Job: 3
Shift: M-F 9am to 6pm
State License Details: Not Needed
Bilingual: No
Holiday Coverage Required: No
Minimum Years of Experience: 5
Will facility accept 1099?: No
Incidentals provided by facility: Mileage Reimbursement:</t>
  </si>
  <si>
    <t>Data Quality Management Analyst. Location New York city Duration Long Term Data Catologing Informatica EDC Data Quality Management Phone-----Video Job Description Responsible for the design, development, coding, testing, debugging and documentation of Informatica's Enterprise Data Catalog tool to satisfy the requirements of one or more user areas. May include hands-on new development as well as support, maintenance or enhancement of existing applications. Wors closely with Business Analysts to identify and specify requirements and processes associate with Scanning and Profiling data within the enterprise. THANS Azaruddin Shai Senior Technical Recruiter (O) 248-780-7854 (M) 248-600-0432 azaruddin.srsrit.com mailtoazaruddin.srsrit.com 22260 Haggerty Road, Suite285, Northville MI - 48167 www.rsrit.com httpwww.rsrit.com Chec out my professional profile and connect with me on LinedIn httpswww.linedin.cominshai-azaruddin-b1843ab1 httpswww.linedin.cominshai-azaruddin-b1843ab1</t>
  </si>
  <si>
    <t>Position Summary
A data management/analyst who enjoys woring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 remote for now, applicants should live in the New York City area.
Job Responsibilities:
Understand the needs and opportunities across our internal and external staeholders
Create, update, and distribute analytic reports on a recurring basis
Learn new data related sills and processes
Learn health care claim (UB04, HCFA 1500) formats and analysis
Share and teach sills to others on the data team
Wor as part of a larger team and helping other teams in achieving their goals
Continue to push the boundaries of what technology can do to empower our caregivers and clinicians to improve health outcomes for our patients
Requirements:
A College degree (required)
5+ years experience woring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t>
  </si>
  <si>
    <t>Tittle: Data Analyst (Must have PL/SQL and Healthcare bacground)
Location: New York
Duration: 6+ Months
Mode of interview: Sype/ Telephonic
√ÇHere are the most important things√Ç
√¢ Data Science bacground with SAS 9.4 &amp; they use Viya for Predictive Analytics
√¢ Proficiency PL/SQL (they will dive in deep on technical nowledge and coding)
√¢ Must have Healthcare experience will be woring on patient/quality data and need to understand how this data can be best utilized
√Ç
√Ç</t>
  </si>
  <si>
    <t>Family Health Centers at NYU Langone, a designated Level 3 Medical Home, is the largest federally qualified health center networ in New York State, and the second largest in the nation. It includes nine primary care sites, 33 school-based health centers and dental clinics, four day care centers, the nation's largest dental residency program, and New York State's largest behavioral health program. The networ also includes 12 community medicine sites providing care to disenfranchised New Yorkers, comprehensive HIV services, chemical dependency programs, and a family support center that offers educational, vocational, and other social support programs. Learn more about Family Health Centers at NYU Langone.
Position Summary:
We have an exciting opportunity to join our team as a Sr Data Analyst.
Senior Data Analyst will provide leadership for the Data Analyst team, assuring a consistent focus on data tracing, program performance measurement and quality assurance for the Department of Community-based Programs.
Job Responsibilities:
Manage Efforts to Outcomes (ETO), the primary client service database and reporting system used by LFHCs community-based programs, including standard and custom features
Manage daily activities of departmental Data Analyst(s) and related Data staff, including daily assignments, supervision, and training.
Synthesize and summarize data as needed for funding reports and internal use.
Design custom data collection methods and reporting structures in collaboration with program management
Support and maintain the use of databases and IT systems required by funders, including supervising data entry, reviewing data reports, and troubleshooting.
Assist in the transition of new programs into using ETO, including worflow design, development of custom data entry and assessment tools, and report writing
Assist in management and troubleshooting for programs using in-house (Excel and/or Access) database systems
Run and perform quality assurance for monthly reports submitted to a variety of public and private funders
Provide basic technology support and training to staff and develop and deliver trainings as needed
Act as an internal champion and resource with respect to the database and technology tools available to staff, building buy-in for efficient use of those tools, and identifying creative ways to help staff do their jobs more effectively using relevant technology.
Minimum Qualifications:
To qualify you must have a Bachelors degree. Masters preferred. 2+years.
Preferred Qualifications:
Interest in woring with programs that serve vulnerable populations, and a desire to facilitate improved client outcomes through worflow design and program evaluation
High level ability in MS Excel and Access, and ability to learn and adapt new software quicly are a must
Excellent interpersonal and communication sills with the ability to wor collaboratively as part of an interdisciplinary team
Experience with programming (e.g. VBA, SQL), writing queries, and/or business intelligence reports in data warehouses (e.g. SAP, BusinessObjects Suite, Tableau)
Prior experience with web-based CRM (client relationship management) system, especially Efforts to Outcomes
Experience with writing queries for relational database software (such as SQL)
Familiarity with EPIC a plus
Some experience or nowledge of statistics and statistical software pacages
Qualified candidates must be able to effectively communicate with all levels of the organization.
Family Health Centers at NYU Langone's networ provides its staff with far more than just a place to wor. Rather, we are an institution you can be proud of, an institution where you'll feel good about devoting your time and your talents.
NYU Langone Hospital-Broolyn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Family Health Centers at NYU Langone's EEO policies, please clic here. Please clic here to view the Federal "EEO is the law" poster or visit https://www.dol.gov/ofccp/regs/compliance/posters/ofccpost.htm for more information. To view the Pay Transparency Notice, please clic here.
Required Sills
Required Experience
Job Location
Broolyn, US-NY</t>
  </si>
  <si>
    <t>Technology Architecture and Data is the enterprise wide architecture and data services group at BNY Mellon. Their mission is to develop and articulate the holistic target state enterprise architecture and partner with various business lines and shared services to execute on a prioritized roadmap. These efforts ensure the optimal use of existing technology capabilities and the development of new ones to increase business revenue and lower costs while reducing ris, increasing resiliency, and enabling more effective service delivery. The team also formulates and executes on our data strategy to reduce complexity and eliminate redundancies in our data.As an experienced strategic leader that can define and deliver on a vision from its highest abstraction to its finest detail, you will drive value from data science.Providing advanced strategic vision with precision tactical guidance for the optimal insertion and delivery of very large-scale data science capabilities within a conservative, deep-legacy, high staes context.* Collaborating with and supporting leaders and their teams from multiple areas of expertise to ensure strategies, solutions and metrics align to business and operating results.* Providing leadership across multiple lines of business to meld organizational and functional effectiveness and power.* Wor with business staeholders to develop strategic solutions.Engage and coordinate with Line of Business end-users, customers and senior decision maers to ensure we understand how the end-user understands / thins about their needs, what they understand about the AI/ML capabilities, how they quantify success, and what they can handle in terms of what our delivery can do for them and the interfaces that the end user is already comfortable and proficient with.* Develop a deep understanding and appreciation for the end-user and decision-maer's current resources, User Interfaces, User Experience, pain points and aspirations.* Find ey insertion points for new capabilities in ways that are measurably helpful and advantageous in the end-user's terms and language.* Assure our wor and solutions drive primarily toward the end-user's objectives and needs such that the results are welcome because they reduce real wor, increase real power, and significantly differentiate the client from their competition.* Prepare and cultivate the end-user customer's anticipation and readiness for probabilistic forecasting capabilities in their context.* Earn, build and maintain credible end-user enthusiasm that motivates their desire to learn, understand, master the new tools and share their success widely.Sr. Principal Metrics Analyst-&gt;&gt; Provides advanced guidance and technical leadership across multiple areas for CTS organizational and functional effectiveness measurements. Participates in the creation of real-time monitoring and analysis of ey performance indicators, developing standard reporting models with visualizations to aid decision maing and overall strategy. Establishes strong relationships with internal teams to gain an understanding of their strategies, objectives, and tactics to develop a comprehensive measurement plan. Leads the extraction of business insights to guide direction of learning activities and drive organizational efficiencies, effectiveness and outcomes. Is an expert on the company's total computing environment and planned changes in order to develop meaningful measurements. Stays abreast of technology innovations and trends and identifies areas of improvement. Wors with business staeholders to develop strategic solutions. Collaborates with and supports leaders and their teams from multiple areas of expertise to ensure strategies and measurements are aligned and support business and operating results. Contributes to the achievement of Metrics and Analytics objectives.QualificationsBachelor's degree in a related discipline or equivalent wor experience required, advanced degree is beneficial 12+ years of related experience required, experience in the securities or financial services industry is a plus.BNY Mellon is an Equal Employment Opportunity/Affirmative Action Employer.Minorities/Females/Individuals With Disabilities/Protected Veterans.Our ambition is to build the best global team - one that is representative and inclusive of the diverse talent, clients and communities we wor with and serve - and to empower our team to do their best wor. We support wellbeing and a balanced life, and offer a range of family-friendly, inclusive employment policies and employee forums.Primary Location: United States-New York-New YorkInternal Jobcode: 45210Job: Information TechnologYorkganization: Architecture And Data-HR16450Requisition Number: 2003813</t>
  </si>
  <si>
    <t>About Abnormal Security:
Abnormal Security is defining the next generation of email security defense. Our platform uses machine learning and artificial intelligence to baseline communication content, user identity, and behavioral signals in real-time and at-scale in order to detect the abnormalities of email attacs.
Customers love us because we consistently detect and stop what everyone else in the maret can't -- advanced attacs that have never been seen before -- and we do so with beautiful user interfaces and best-in-industry customer support.
Our veteran team has built some of the most enduring machine learning platforms at leading companies including Google, Twitter, Pinterest, Amazon, Microsoft, and Expanse. We are located in San Francisco,CA, New York, NY and Lehi, UT.
Position Summary:
We are a fast-growing cybersecurity startup that is bringing Machine Learning at scale to fraud prevention. We are looing for a Junior Data Analyst to join our Security Analytics team. You will be responsible for analyzing potential email fraud and sharing your findings with the rest of the team.
What You'll Do:
Be part of the front lines of the cybersecurity defense - identifying, catching, and preventing email fraud.
Exercise incident handling processes across Windows &amp; Mac platforms.
Perform basic email fraud analysis.
Stay ahead of the pac with the latest attac strategies and patterns in email fraud, and adapt our detection procedures and processes accordingly.
Communicate and coordinate additional fraud analysis investigations within the team.
Requirements:
Pride and ability to apply attention to detail and judgment in accurately identifying email fraud - even as attacers are actively attempting to hide their actions.
Capable of completing technical tass without supervision.
Ability to foster a positive wor environment and attitude.
Are comfortable in a fast-paced environment woring with a small, close-nit team
Why Abnormal Security:
Competitive pay
Full medical, dental, and vision health insurance benefits
Daily catered lunches and snacs
Generous PTO
Strong growth opportunities and high ownership expectations
Team-wide commitment to excellence, velocity, and customer-focus
Everyone says they're hyper-growth, we're achieving it! Join a high-growth Silicon Valley startup, and experience what building a company, team, and product from the ground up loos lie.
One of the most proven machine learning teams in Silicon Valley
Best-in-class customer traction and growth</t>
  </si>
  <si>
    <t>MORE ABOUT THIS JOBAre you looing to apply your analytical sills to find trends and the root causes for errors while deepening your understanding of all financial securities? Our Product Data Quality team is seeing a professional who is looing to collaborate with all divisions and global vendors to ensure data accuracy, completeness, and governance. Our team ensures that our reference data can properly serve as a building bloc for downstream systems performing critical booing, settling, and reconciliation functions. OUR IMPACT Engineering is a dynamic, multi-faceted division that partners with all parts of the firm to deliver baning, sales and trading and asset management capabilities to clients around the world. In addition, Engineering provides essential ris management and control to preserve and enhance the firm's assets and its reputation. For every trade agreed, every new product launched or maret entered, every transaction completed, Engineering partners with the business to develops the processes and controls that maes business flow. Product Data Quality is a high-value ris management team in Engineering that, across all firm divisions, is responsible for the governance programs that ensure critical securities modeling and pricing data is accurate, complete, and scalable. This data is a critical input and dependency to most trade and client support functions.RESPONSIBILITIES AND QUALIFICATIONSHOW YOU WILL FULFILL YOUR POTENTIAL‚Ä¢ Prepare to gain a comprehensive understanding of all product types and interact with traders, strategists, and other operations professionals.‚Ä¢ Proactively resolve data exceptions, dive deep into technical issues to investigate and fix complex issues spanning multiple teams and vendors, and partner with business partners to analyze and implement solutions for new business reference data needs.‚Ä¢ Partner with a team of global product experts to leverage nowledge to resolving comprehensive reference data problems that involve multiple staeholders across multiple teams and divisions.‚Ä¢ Showcase your attention to detail and ability to master all aspects of product and pricing reference data and further interpret their attributes to all downstream systems which depend on these same attributes.‚Ä¢ Develop strong and effective relationships with critical vendors which supply reference data so that they uplift their controls and provide the most pristine product possible to the firm.‚Ä¢ Highlight your ideas for improving processes and implement them globally to impact and uplift the entire process.‚Ä¢ Wor with senior technologists and project managers on ey projects that are re-shaping the reference data support model that is utilized across the entire financial industry.SILLS AND EXPERIENCE WE ARE LOOING FOR‚Ä¢ Bachelor's degree.‚Ä¢ Proven analytical sills, problem solving ability, and a control mentality paired with meticulous attention to detail‚Ä¢ Ability to manage multiple concurrent tass with dynamic and aggressive deadlines.‚Ä¢ Aptitude for building relationships and ability to communicate complex issues to a wide array of internal clients with differing levels of product experience.‚Ä¢ Self-motivated and proactive team player who taes ownership and accountability of projects, has strong organizational sills as well as the ability to effectively manage competing priorities.‚Ä¢ Flexible and able to wor well under pressure in a team environment.Preferred QualificationsABOUT GOLDMAN SACHSThe Goldman Sachs Group, Inc. is a leading global investment baning,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√Ç¬© The Goldman Sachs Group, Inc., 2020. All rights reserved Goldman Sachs is an equal employment/affirmative action employer Female/Minority/Disability/Vet.</t>
  </si>
  <si>
    <t>YorkTOWN SYSTEMS GROUP INC
3.5</t>
  </si>
  <si>
    <t>Salary: Commensurate with experienceGSte is seeing qualified applicants for a full-time Junior Management Analyst opening to provide Data Management Support at our Yorktown, VA location.
Job Description:
‚Ä¢ Serves as a junior level Management Analyst assisting with planning and identifying IT service operational requirements. Provides technical nowledge to monitor and review Navy Marine Corps Intranet (NMCI) Next Generation (NGEN) compliance with Service Level Agreement (SLA) performance requirements.
‚Ä¢ Wors closely with subordinate command ACTRs to manage the access and wor required under the NMCI/NGEN contract, as well as helping define the technical requirements as they relate to NMCLANT business.
‚Ä¢ Assists on matters of DOD, Navy, USFF, NMCLANT instructions and policies with regard to NMCI/NGEN. Assists in coordinating the management, development, implementation, and use of automated information systems.
Job Requirements:
Required:
‚Ä¢ Ability to manage time, mae sound decisions, tae independent action, analyze problems and provide focused solutions. Professional demeanor, good people sills, ability to communicate effectively, and perform in a multi-tased and dynamic environment.
‚Ä¢ nowledge of NMCI/NGEN processes and procedures specifically for NIPR and SIPR services.
‚Ä¢ nowledge of IT concepts and terminology as related to the management of the organizations IT resources, and the formulation and dissemination of IT policies and plans needed to support the mission of the organization.
‚Ä¢ nowledge of a wide range of computer applications, services, techniques, requirements, methods, and procedures including familiarity with approaches used by other government agencies and/or the private sector to accomplish a variety of projects and tas in the assigned specialty areas.
‚Ä¢ nowledge of the Navy Marine Corps Intranet contract and other NMCI-related systems, such as NET, eMaretplace, etc. to include the following:
Loo up
Certify pre-invoices
Create orders and build-outs in NET and submit.
Validate rollovers and looup records in NET.
eMaretplace (eMp) functions
‚Ä¢ nowledge of the capabilities and limitations of various equipment configurations, system software, and utility programs to carry out NMCLANT information technology projects and coordinate efforts with subordinate activities.
‚Ä¢ The ability to wor closely with NMCI Service Field Service Technicians.
‚Ä¢ Active Security Clearance
Clearance:
Selected applicants will be subject to a government security investigation and must meet eligibility requirements for access to classified information. Hire dates are dependent upon the issuance of an interim or final government security clearance.
Bacground Chec:
Offers are contingent upon successful completion of professional reference checs, employment history verification, and bacground screening.
GSte, Inc. is proud to be an Affirmative Action/Equal Opportunity employer. All qualified applicants will receive consideration for employment without regard to race, color, religion, sex, sexual orientation, gender identity, national origin, disability status, or any other characteristic protected by law.
GSte encourages veterans, disabled veterans, and disabled individuals to apply for any open position for which they feel they are qualified.
EOE Minority/Female/Veteran/Disabled</t>
  </si>
  <si>
    <t>Wellth is a fast-growing digital health startup with offices in Los Angeles and New York City. Our mission is to help people living with chronic conditions mae healthier choices every day. Chronic disease is one of the largest challenges facing our nation. This challenge is largely created due to patient non-adherence to medications and care plans. Only about 50% of people with chronic conditions follow their care plan as prescribed. This creates enormous health and economic burdens on individuals, families, and communities that are largely preventable. Our platform deploys evidence-based interventions from behavioral economics through a mobile app to dramatically improve patient adherence, health outcomes, and costs of care. Wellth is at the forefront of designing powerful new tools rooted in behavioral science to deliver value to our customers: healthcare providers and insurers.
Behavioral Economics is at the heart of what we do. If you are a fan of boos lie Nudge, Freaonomics, and Predictably Irrational and were as excited as us that a Nobel Prize went to a professor of behavioral economics in 2017, then this is the place for you. Help us build and scale a platform that is helping hundreds of patients manage their care plan and improve their health. Visit us at www.wellthapp.com for more information.
We have created a smartphone app that uses the power of financial incentives to improve patient adherence. Our technology also provides valuable information to nurses and other healthcare professionals in the form of weely adherence report cards and real-time alerts to help provide high-touch care to their patients. Patients chec in every day by taing a photo of their medications in their hand.
Job Description
We are looing for a data gee that will turn our growing data into understandable information. This new role will provide data-driven insight across Wellth functions to help answer ey questions, improving revenue, margins and users experiences and operational worflow. You will wor with multiple systems and have exposure across the business. You spea SQL and love to go digging for answers and clues. Come help us grow Wellth leveraging the power of data!
ey Qualifications
2+ years using SQL and other data extraction methods to produce data that leads to answers, insight and supports decisions
A passion for providing data-driven insight that answers ey questions, helping improve revenue, margins, users experiences and operational worflow
Extensive investigative sills - an ability to dive deep into the data and figure out whats really going on
Ability to wal someone through what data is being presented, where it comes from, and what it is telling us
Hands on experience creating polished, crisp reports or dashboards when appropriate for ongoing use
Get the right information to the right teams at the right time
Ability to wor with multiple teams, set priorities, stay organized and wor on multiple projects simultaneously
Regularly report ey findings for strategic initiatives
Motivated by a fast-paced environment!
ey sills
Expert experience pulling large and complex data using SQL
Experience with different visualization approaches and when each are appropriate
Comfort with common statistical methods &amp; analysis
Methodical, logical approach with excellent attention to detail
Experience with data visualization tools ( e.g. Periscope, Looer, Mode, Chartio, Tableau)
Strong proficiency in SQL (multiple years of experience)
Proficiency in statistical modeling woring with Python/R
BONUS - Familiarity with AWS
BONUS - Familiarity with web analytics tools (e.g. Google Analytics) and/or product analytics (e.g. Mixpanel, Amplitude)
We are open to individuals interested in Part-time/Full Time opportunities</t>
  </si>
  <si>
    <t>Job Description
STAND 8 is a strategic services and staffing company that partners great talent with amazing opportunities in technology solutions for all industries. We wor with top tier client-partners across the United States and have offices in LA, Atlanta, New York, and Morro Bay. This position offers full time benefits and longevity for talented associates who can wor on a W2 without sponsorship.
We have a direct relationship with the hiring manager on this critical project and are setting up interviews next wee for someone who can hit the ground running using innovative solutions. This position is for a Data Systems Analyst permanent position in Downtown Los Angeles, CA. Be prepared to mae an immediate impact, join a collaborative, fast-paced, cross-functional team, and gain exposure to strategic decision-maers!
Overview:
The Data Systems Analyst is responsible for the configuration and maintenance of applications. This position wors closely with the Operations Manager and IT Director, and has regular interaction with members of the Applications, Engineering, Help Des, and Training groups as it relates to application deployment, stability, innovation, and maintenance. The Data Systems Analyst provides escalated support to team members, Help Des, and end users.
Duties:
Troubleshoot application errors, isolate problems, and determine possible solutions in a timely manner.
Develop and implement resolutions to application errors and issues.
Continuously evaluate use of technology and internal processes, and evaluate for possible improvements.
Manage and perform testing for applications ‚Äì initial, ongoing, and upgrade related.
Manage application product lifecycle and plan for changes.
Provide escalation support to the Help Des.
Provide after-hours second level support to the Help Des and/or users as part of engineering escalation rotation.
Provide support for other Data Systems Analysts for projects and tass completion.
Provision and decommission Active Directory and/or Exchange accounts and groups.
Manage and maintain Active Directory environment.
Deploy and integrate new applications and systems to both local and remote systems.
Address Microsoft Windows updates and other security vulnerabilities, and adhere to a strict patching schedule.
Develop and maintain documentation related to responsibilities.
Manage and perform quality control testing practices and procedures for applications to provide and maintain a reliable woring environment.
Develop, maintain, and manage relationships with vendors and consultants related to technologies.
Lead the evaluation and decision-maing process for technologies.
Own and lead projects with little supervision.
Mentor and support the development of teammates.
Assist with creation of training materials for applications.
Qualifications:
Microsoft Office 365, SQL DBA, and an understanding of Citrix.
Windows 10 destop operating systems.
All Microsoft Office 365 technologies including SharePoint Online, Exchange Online, OneDrive, Dynamics, Planner, and Intune.
Azure and Azure AD technologies.
Citrix and other remote technologies.
Microsoft Exchange 2016 and above.
Microsoft SQL Server 2014 and above (Clustering and DBA experience a plus).
Windows server operating system (Windows Server 2012 and above).
Microsoft Office Suite (Office Suite 2016 and above).
iManage Worsite (Versions 9.x, 10.x, and Cloud).
Litigation Support Applications (Concordance, CaseMap, Relativity, CaseNoteboo, Trial Director).
Cloud collaboration technologies (Box, Microsoft, Google, RingCentral).
Accounting applications (Elite 3E).
Application pacaging and deployment systems (SCCM Current Branch, Admin Studio, MSI Pacager).
Metadata management software (Metadact-e, Worshare).
RingCentral Communication Systems.
Microsoft IIS Server.
High school diploma or GED.
6+ years of related technical experience with large (&gt;300 users) networs.</t>
  </si>
  <si>
    <t>OUR CLIENT
Headquartered in Los Angeles, our client has more than 30 years
of history serving multi-ethnic customers across the United
States. It has over 13 billion in total assets. It operates
more than 60 full-service branches in California, Washington,
Texas, Illinois, New York, New Jersey, Virginia, Georgia and
Alabama. They specialize in business baning products for small
and medium-sized businesses, with an emphasis in commercial real
estate and commercial lending, SBA lending and international
trade financing. They have grown alongside their customers and
tae pride in fostering growth within their communities.
ROLE
The right person for this role will be able to build and lead the
Data Analysis team. Their overall responsibility will be to
learn, investigate and gain mastery of the data needed for model
development, model ris management and reporting. This will come
through an excellent ability to as insightful questions and wor
effectively with many lines of business throughout the ban. Some
of the day to day responsibilities will include:
Replicate every step of ETL (extracting, transforming and
loading) of the data process in the model development
Investigate data quality and integrity
Draft technical report of findings
Improve data quality and assure data integrity
Assist the Model Validation team in all aspects of data
Improve understanding of data in the Department of Model Ris
Management
SILLS AND EXPERIENCE
Bachelor or Masters degree in computer science, database
management, or related equivalent experience.
Experience in woring with data in a ban
Experience woring in a ban with assets between 10B and 30B
Experience managing and training junior staff
Highly organized, does not let things slip through the cracs
www.oawoodsearch.com ( http://www.oawoodsearch.com )</t>
  </si>
  <si>
    <t>About Leap:
Leap owns and operates modern retail stores for emerging brands. Traditional retail is transforming into something new an important part of an omnichannel customer experience. By leveraging brands existing ecommerce value chains and handling all aspects of store management including real estate, sales and technology our Platform effectively automates bric and mortar retail store execution for brands. Our growing networ includes stores in New York, Chicago, San Francisco and Miami. Were actively adding brands and stores to our footprint and looing for awesome people to join our team to help shape the future of retail.
Mission for the position:
As a Data Analyst you will conduct ad-hoc analysis and investigation of our data, and serve as a ey staeholder in the development of our BI systems and tools. As an expert on our data and metrics, you'll wor closely with our BizOps, Brand Management, Retail Ops and Leadership teams to help them mae data-driven decisions across the business. You'll also regularly pair with our Product and Engineering teams to help develop ETLs and organize our data into clear, reasonable data.
ey responsibilities:
You'll wor closely with our business teams to mae sure the most awesome, high-potential brands join the Leap platform. You'll also help analyze our existing brands and store operations to mae sure we're maximizing and optimizing their performance. You'll pair regularly with finance and engineering to mae sure that common analyses get automated, so that we can spend our collective brainpower on the new and unusual.
What you'll do:
Develop, update and maintain the BI dashboards we provided to our brand customers and internal user staeholders
Help perform ad-hoc data analysis that supports strategic growth and leadership initiatives
Obtain and integrate data from new sources to help expand the breadth and depth of our analyses and resulting insights
Have fun and wor with a scrappy, optimistic, energetic startup team
Use state-of-the-art technology and programming tools
Collaborate on the roll-out of internal worflows and procedures, prioritizing automation
Be encouraging, supportive, ind, fun, sensitive, honest, a great teacher, and above all, a great student
You have:
1-2 years experience with data management, analytics, and PI development
Technical experience using modern BI tools lie Looer
Demonstrated problem-solving and process-improvement sills
Excellent written and verbal communication sills
Curiosity, energy, and a sense of humor
In your first month, you will:
Go to our stores, as questions, try on products, buy products, return products, and experience being a customer first-hand
Plunge into our existing databases to answer straightforward analytics questions
Pair with our engineers to understand our existing ETLs and data
Communicate constantly with an encouraging, supportive team
Powered by JazzHR</t>
  </si>
  <si>
    <t>Job Description
About Leap:
Leap owns and operates modern retail stores for emerging brands. Traditional retail is transforming into something new ‚Äì an important part of an omnichannel customer experience. By leveraging brands‚Äô existing ecommerce value chains and handling all aspects of store management including real estate, sales and technology our Platform effectively automates bric and mortar retail store execution for brands. Our growing networ includes stores in New York, Chicago, San Francisco and Miami. We‚Äôre actively adding brands and stores to our footprint and looing for awesome people to join our team to help shape the future of retail.
Mission for the position:
As a Data Analyst you will conduct ad-hoc analysis and investigation of our data, and serve as a ey staeholder in the development of our BI systems and tools. As an expert on our data and metrics, you'll wor closely with our BizOps, Brand Management, Retail Ops and Leadership teams to help them mae data-driven decisions across the business. You'll also regularly pair with our Product and Engineering teams to help develop ETLs and organize our data into clear, reasonable data.
ey responsibilities:
You'll wor closely with our business teams to mae sure the most awesome, high-potential brands join the Leap platform. You'll also help analyze our existing brands and store operations to mae sure we're maximizing and optimizing their performance. You'll pair regularly with finance and engineering to mae sure that common analyses get automated, so that we can spend our collective brainpower on the new and unusual.
What you'll do:
Develop, update and maintain the BI dashboards we provided to our brand customers and internal user staeholders
Help perform ad-hoc data analysis that supports strategic growth and leadership initiatives
Obtain and integrate data from new sources to help expand the breadth and depth of our analyses and resulting insights
Have fun and wor with a scrappy, optimistic, energetic startup team
Use state-of-the-art technology and programming tools
Collaborate on the roll-out of internal worflows and procedures, prioritizing automation
Be encouraging, supportive, ind, fun, sensitive, honest, a great teacher, and above all, a great student
You have:
1-2 years experience with data management, analytics, and PI development
Technical experience using modern BI tools lie Looer
Demonstrated problem-solving and process-improvement sills
Excellent written and verbal communication sills
Curiosity, energy, and a sense of humor
In your first month, you will:
Go to our stores, as questions, try on products, buy products, return products, and experience being a customer first-hand
Plunge into our existing databases to answer straightforward analytics questions
Pair with our engineers to understand our existing ETLs and data
Communicate constantly with an encouraging, supportive team
Powered by JazzHR
p65WACiQTU</t>
  </si>
  <si>
    <t>This position is responsible for woring on multiple project tass in support of the technical requirements and analysis to develop and validate a solution design in the data, information and ETL domains in support of an end-to-end analysis development, management, and delivery; intensive data analysis from a documentation, investigation and technical profiling (queries) perspective; interfacing between various business and technical teams to compile requirements and design solutions; providing technical leadership to the team; wor closely with customers to build relationships; and continuously gaining a deeper understanding of relevant data and processes to build analytic solutions to meet business needs. Responsible for gathering and assessing business information needs and preparing system and data requirements. Performs analyses and profiling of the data, create detailed mapping documentation including transformation rules. Requirements: Has an understanding of healthcare / paYork data, subject areas, and source systems. Must understand data, data relationships at the table and attribute level. Able to interpret measurement definitions, and perform data decomposition. Perform Gap analysis and impact analysis on any changes that are being suggested. Possesses woring nowledge of Relational Database Management Systems (RDBMS) and data warehouse, including full reference architecture from data integration, through semantic layer and reporting. Strong nowledge of data and dimensional modeling. Experienced in group facilitation with participants from diverse business functions and wor sills Qualifications: -3 plus years of experience with Online Transactional Processing (OLTP), data warehouse and dimensional modeling -3 plus years of experience with data modeling experience (conceptual, logical and physical) using a data modeling case tool -3 plus years of professional experience woring in IT -Experience with canonical and industry models -Experience with Teradata or Oracle warehousing -Experience with Data Warehouse Measure calculation framewors -Experience with ERWin -Experience with DB2 -Healthcare experience is a plus</t>
  </si>
  <si>
    <t>This position is responsible for woring on multiple project tass in support of the technical requirements and analysis to develop and validate a solution design in the data, information and ETL domains in support of an end-to-end analysis development, management, and delivery; intensive data analysis from a documentation, investigation and technical profiling (queries) perspective; interfacing between various business and technical teams to compile requirements and design solutions; providing technical leadership to the team; wor closely with customers to build relationships; and continuously gaining a deeper understanding of relevant data and processes to build analytic solutions to meet business needs. Responsible for gathering and assessing business information needs and preparing system and data requirements. Performs analyses and profiling of the data, create detailed mapping documentation including transformation rules. Has an understanding of healthcare / paYork data, subject areas, and source systems. Must understand data, data relationships at the table and attribute level. Able to interpret measurement definitions, and perform data decomposition. Perform Gap analysis and impact analysis on any changes that are being suggested. Possesses woring nowledge of Relational Database Management Systems (RDBMS) and data warehouse, including full reference architecture from data integration, through semantic layer and reporting. Strong nowledge of data and dimensional modeling. Experienced in group facilitation with participants from diverse business functions and wor sills Qualifications: -Seven (7) plus years of experience with Online Transactional Processing (OLTP), data warehouse and dimensional modeling -Seven (7) plus years of experience with data modeling experience (conceptual, logical and physical) using a data modeling case tool -Seven (7) plus years of professional experience woring in IT -Strong understanding of different data sources -SQL experience and ability to write SQL queries to provide data -Experience with Hue -Experience with canonical and industry models -Experience with Teradata or Oracle warehousing -Experience with DB2 -Ability to find data in DB2 and Teradata -Experience with Data Warehouse Measure calculation framewors -Experience with ERWin -Strong understanding of Hive -HDFS experience and the ability to navigate and read data -Healthcare experience is a plus</t>
  </si>
  <si>
    <t>Entera, where residential real estate investing is made simple
At Entera, we are on a mission to transform the way investors find and buy properties. Powered by machine-learning, Entera's end-to-end residential real estate platform modernizes the real estate buying process. Entera's property source aggregation platform, discovery algorithms, intelligent tools and expert real estate service team help our clients access and evaluate more properties, mae data-driven investment decisions, and win more - 100% online.
Entera is based in San Francisco, New York &amp; Houston, with satellite service offices in 12 additional marets across the US. We're always looing for talented, creative and passionate people to join our team. If you're interested in opportunities at Entera, we'd love to hear from you!
Job Description
Entera is looing for a Product and Data Analyst to join our growing Product team. The primary function of this role is to wor with our Engineering and Product teams to assist with our technical product development, assisting our clients with their program rollouts and performing real estate valuation and developing data visualizations and providing data analysis to the company. You will be responsible for becoming an expert in our data services and woring in all parts of our technical product - writing to product and functional requirements, testing our applications and providing feedbac to management and our technologists. In this high visibility role, you will be expected to tacle complex assignments and manage priorities, playing a role as a ey team member in our rapid growth company.
Successful candidates will thrive in Entera's unique operating environment and culture: high-growth, innovative, lean, and values-driven. As such, successful candidates must be highly capable in each of the following dimensions (among others): adaptability, curiosity, resourcefulness, analytical thining/problem solving, pro-activity, collaboration, technological savvy, and operating in a dynamic environment.
Requirements:
Must have or be currently pursuing a Bachelor's degree in a quantitative field or a real estate concentration, including mathematics, engineering, Computer Science or Mathematics, Real Estate, Finance or related concentration from an accredited college or university
1-3 years professional experience in an analytical role - including business analyst, data scientist or data analyst
Professional experience with creating product and technical specifications, performing product
testing and addressing client concerns
Experience with data science and using SQL, R, Python and business intelligence and experience with visualization tools (e.g. Looer, Chartio, Tableau, Redash, Metabase, etc.)
Basic understanding of real estate models and valuations - experience with valuation models and toolsets a plus
Strong analytical, comprehension and problem solving sills, as well as strong verbal and written communication sills
Fluency in English
Self-starter with ability to master new tass and technologies quicly
Team player with demonstrated leadership experience and strong personal integrity
Ability to prioritize tass, wor on multiple assignments</t>
  </si>
  <si>
    <t>P currently has exciting opportunity for a Master Data Operation Analyst that would lie to join our team as a full-time employee. Locations for this position are:
Bloomfield CT, New York NY, Franlin Laes NJ, McLean VA, Raleigh NC, Denver CO, Austin TX, Chicago IL, Nashville TN, Chattanooga, TN, Phoenix AZ, Pittsburgh PA
Responsible for daily review and resolution of duplicate/linage tass.
Review all types of tass based on the established worflow hierarchy (tass: potential overlays, potential duplicates, potential linages and review identifier).
Updates tass as appropriate according to established procedures and guidelines, while meeting set expectations with metrics.
Provide timely and clear communication regarding production issues and business impacts, as needed.
Notifies Data Steward/Manager of errors and potential problems and provides appropriate follow up.
Maintains and protects confidentiality information.
Complies with all organizational and departmental policies and procedures.
Performs other duties as assigned.
5+ years‚Äô experience in related data operations or analysis functions. Experience with health care operations and data preferred. Experience with Master Data analysis a plus.
Excellent decision maing abilities and effective problem solving sills. Ability to analyze data and mae decisions based on the information gathered.
Analytical experience (e.g. data and process analysis, quality metrics, policies, standards, and processes) preferred.
Strong time management sills; organized with strong focus and excellent attention to detail.
Strong verbal and written communication sills.
~ In order to provide equal employment and advancement opportunities to all individuals, employment decisions at P are based exclusively on merit.‚ÄØ P does not discriminate in employment opportunities or practices on the basis of race, color, religion, sex, including gender identity and identity expression, national origin, age, or any other characteristic protected by law.</t>
  </si>
  <si>
    <t>Job Title
Senior Data Management Analyst, Enterprise Data Management, OCDO
09-Jul-2020
TD Description
About TD Ban, America's Most Convenient Ban¬Æ
TD Ban, America's Most Convenient Ban, is one of the 10 largest bans in the U.S., providing more than 8 million customers with a full range of retail, small business and commercial baning products and services at approximately 1,300 convenient locations throughout the Northeast, Mid-Atlantic, Metro D.C., the Carolinas and Florida. In addition, TD Ban and its subsidiaries offer customized private baning and wealth management services through TD Wealth¬Æ, and vehicle financing and dealer commercial services through TD Auto Finance. TD Ban is headquartered in Cherry Hill, N.J. To learn more, visit www.tdban.com. Find TD Ban on Faceboo at www.faceboo.com/TDBan and on Twitter at www.twitter.com/TDBan_US.
TD Ban, America's Most Convenient Ban, is a member of TD Ban Group and a subsidiary of The Toronto-Dominion Ban of Toronto, Canada, a top 10 financial services company in North America. The Toronto-Dominion Ban trades on the New York and Toronto stoc exchanges under the ticer symbol "TD". To learn more, visit www.td.com.
Auto req ID
276995BR
Department Overview
The office of the chief data officer (OCDO) is accountable to the data and information policies that drive business segments and enterprise functions to consistently understand, manage and govern their data appropriately. The data governance group within OCDO is responsible for change, training and communication strategy and liaises between the business segments and EDM group within OCDO. The Strategy and metrics team is responsible to consolidate policy and standards from various OCDO programs and evolve them into data and information policy and strategy. The EDM group is accountable to develop and deliver policies, standards and guidance on metadata, DQ, Data life cycle and master/reference data management, as data management capabilities in enabling businesses to appropriately manage, govern, understand, trust and consume data. This Sr. Analyst role is within the EDM group of the OCDO.
Country
United States
Job Requirements
Must be eligible for employment under regulatory standards applicable to the position.
‚Ä¢ Supports the management in development and maintenance of the data management and data quality standards, framewor and metrics
‚Ä¢ Effectively communicates benefits of the data management standards and requirements with business segments and effectively challenges the business lines
‚Ä¢ Conducts research and gathers information regarding data quality issues and their business impact
‚Ä¢ Supports the Management within Enterprise Data management in development, refinement and implementation of the Enterprise Data Quality standards and framewor
‚Ä¢ Supports Business Segments and Corporate Functions across the Enterprise to plan and implement the Enterprise Data Management mandate
‚Ä¢ Collaborates with Business Segments and Corporate Functions to develop an in-depth understanding of data quality issues and their business impact
‚Ä¢ Wors closely with the Data Stewards effectively challenging them and ensuring that data management requirements are appropriately executed
‚Ä¢ Develops strong woring relationships with Business Segments and data staeholders to wor collaboratively to promote adoption of data management mandate
‚Ä¢ Participates and engages data producers and consumers to interact and deliver on their assigned data management activities and issue resolutions
‚Ä¢ eeps up-to-date with the leading Data Quality practices in the industry
Hours
Standard
Job Description
Are you a motivated individual looing to use your data management sills to influence and support the evolution of data management policies and standards, for the ban?
If you are, this Sr. Data Management Analyst, Enterprise Data Management in the office of the chief data officer (OCDO), might be a great opportunity to loo into.
The Sr. Data Management Analyst supports OCDO's management team in evolving the data management policies, standards and processes for Metadata and Data quality practices.
This person develops guidance to provide a consistent way for business lines to manage and govern critical data as it moves through the organization and gain a greater understanding and trust in the data.
This person interacts and collaborates successfully with OCDO team members, business segments and other corporate and technology functions in evolving and socializing standards and guidance and communicating the benefits of methodically managing data and adhering to standards set forth. The Senior Analyst is also responsible to carry out an effective review process
with data staeholders from business segments to drive adoption of data management capabilities
Inclusiveness
At TD, we are committed to fostering an inclusive, accessible environment, where all employees and customers feel valued, respected and supported. We are dedicated to building a worforce that reflects the diversity of our customers and communities in which we live in and serve, and creating an environment where every employee has the opportunity to reach their potential.
If you are a candidate with a disability and need an accommodation to complete the application process, email the TD Ban US Worplace Accommodations Program at USWAPTDO@td.com . Include your full name, best way to reach you, and the accommodation needed to assist you with the application process.
EOE/Minorities/Females/Veterans/Individuals with Disabilities/Sexual Orientation/Gender Identity.
Province/State
New Jersey
City
Mount Laurel
Qualifications
‚Ä¢ College/University degree
‚Ä¢ A minimum of 5 years in related wor experience, in data management or data integration, business intelligence or data related job functions
‚Ä¢ Understanding of Technical concepts, Research sills, problem solving &amp; decision maing
‚Ä¢ Strong analytical and database reporting sills
‚Ä¢ Woring nowledge of data management concepts and activities with focus on data quality or metadata management
‚Ä¢ Excellent communication sills and proven ability to communicate effectively with senior management
‚Ä¢ Prioritization sills &amp; multitasing ability
‚Ä¢ Proficient in MS Office suite
‚Ä¢ Experience with woring in both a technical and business context; able to translate technical concepts into easy to understand business language
‚Ä¢ Woring understanding of Data Quality framewor, Assessment methodologies and Data Profiling
‚Ä¢ Woring nowledge of data mapping and lineage is a plus
‚Ä¢ Experience in managing data quality in large enterprises is a plus
‚Ä¢ Financial services/Baning industry experience is a plus
Wor Location
Mt Laurel - Operations Center Bldg 1 - 9000 Atrium Way
Business Line
TD Ban AMCB
Job Category - Primary
Anti-Money Laundering / Compliance &amp; Regulatory Relations
Job Category(s)
Anti-Money Laundering / Compliance &amp; Regulatory Relations
**Province/State (Primary)
New Jersey
City (Primary)
Mount Laurel
Job Family
Data Governance &amp; Data Management
Time Type
Full Time
Employment Type
Regular</t>
  </si>
  <si>
    <t>Description:
Born digital, Axos Ban has reinvented the baning model and grown to nearly 11.8 billion in assets since our founding in 2000. With a broad and ever-growing range of financial products, Axos Ban is rated among the top 5 digital bans in the country! Axos Financial is our holding company and publicly traded on the New York Stoc Exchange under the symbol "AX (NYSE: AX).
Clic here to go to our web site and learn more about Axos Ban and what it's lie to wor with us!
We bring together human insight and digital expertise to anticipate the needs of our customers. Our team members are innovative, technologically sophisticated, and motivated to achieve.
Partner with different GRC functional areas to define and implement Data Driven Compliance reporting, dashboards and analytics
Proactively identify additional areas of opportunity to enhance analytics, reporting and governance. Where needed, creates new data analytics including the analysis of metrics, and ris assessment results
Identify opportunities to automate processes for Compliance monitoring tool optimization and efficiencies
Design, develop, and implement automated processes, in worflow/forms-based products, to improve existing practices and address new business requirements
Participate in model tuning, and independent model validation(s) in accordance with the Ban's Model Ris Management Policy
Lead and Support advance reporting, Technical/Business audit requests, and data collection
Utilize expertise to gather pertinent data and perform regression and other statistical analyses to help identify meaningful data relationships, ey Ris Indicators
Analyze high-volume data to investigate, identify, and report trends lined to Deposits/ Lending compliance regulatory exceptions
Lead and Perform other ris -or regulatory-related assignments or special projects as needed
Serve as project support and project lead on various Enterprise wide strategic, operational, credit, and/or ris related initiatives
ey Sill Sets or nowledge Requirements:
Advance level competency in creating complex SQL queries involving multiple-table joins, union, sub-queries, CTE, temporary tables, outer apply/cross apply
Strong Microsoft Excel, PowerPoint, Visio and other Office products
Comfortable interfacing with senior management and/or non-technical members of the team
Excellent written and verbal communication
Strong technical sills with project management capabilities
Proficiency in Tableau, Python, and/or R, or willingness to learn these programs
Desired Career Experience &amp; Education Requirements:
4+ years' SQL (writing and optimizing SQL queries, customizing SQL reports to support business requirements and to analyze the data)
Create advanced reporting and analysis through Microsoft SQL Server Report Builder and Tableau or other BI tools
2+ years' financial services, understanding of core baning products
Bachelor's degree
Preferred:
Worflow Development/optimization
Apply directly for consideration as we are not using any outside agencies for any of our openings
Pre-Employment Drug Test:
All offers are contingent upon the candidate successfully passing a credit chec, criminal bacground chec, and pre-employment drug screening, which includes screening for marijuana. Axos Ban is a federally regulated baning institution. At the federal level, marijuana is an illegal schedule 1 drug; therefore, we will not employ any person who tests positive for marijuana, regardless of state legalization.
Equal Employment Opportunity:
Axos Ban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 Environment:
While performing the duties of this position, the employee is required to sit for extended periods of time. Manual dexterity and coordination are required while operating standard office equipment such as computer eyboard and mouse, calculator, telephone, copiers, etc.
The wor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Options</t>
  </si>
  <si>
    <t>Potomac Management Solutions is looing for a Data Analyst III to provide services for a projected need at the DEA.
Travel: Contractor employees supporting this contract may be assigned to offices located at DEA headquarters in Arlington, Virginia (Crystal City); offices in the Washington, D.C. commuting area; or DEA field offices located throughout the United States and Puerto Rico. DEA has 39 domestic offices in 23 Divisions. Those Divisions are as follows: Atlanta, GA; Caribbean; Chicago, IL; Dallas, TX; Denver, CO; Detroit, MI; El Paso, TX; Houston, TX; Los Angeles, CA; Louisville, Y; Miami, FL; New England; New Jersey; New Orleans, LA; New York, NY; Omaha, NE; Philadelphia, PA; Phoenix, AZ; San Diego, CA; San Francisco, CA; Seattle, WA; St. Louis, MO; and Washington, DC.
Schedule: Full Time
Functional Responsibilities: Wors with minimal direction on analysis assignments; identifies potential problems and solutions through data analysis, reduction, and entry; provides technical and administrative assistance to project leaders and program managers. May include providing administrative support to Tactical Diversion Squads and Diversion Groups as follows: perform a range of general administrative support activities; develop spreadsheets, tracing databases, reports, and presentations ensuring information is accurate; and support of investigations and projects by researching and consolidating information from various data sources/systems. Provides technical guidance to other staff members. Performs other duties as assigned.
Minimum Education: Associate‚Äôs Degree or equivalent
General Experience: Must have a minimum of 2-3 years of experience as an analyst and must be proficient in the Microsoft Office suite and general information technology systems and communications tools.
If you do not find interest in this opportunity but now of someone who may, we indly as that you refer the individual to Potomac Management Solutions by forwarding this job posting.
Potomac Management Solutions, LLC (PMS) specializes in Human Resources/Staffing, Program Operations, Administration, Health Systems Management and Federal Law Enforcement Support. We understand the fundamental component of commercial services as well as state/federal contract management - transforming mission objectives into programs that efficiently support and deliver quality products &amp; services.
In conformity with applicable laws, Potomac Management Solutions is an Equal Opportunity Employer and does not discriminate on the basis of race, color, creed, religion, sex, marital status, sexual orientation, national origin, citizenship status, physical or mental disability, or status as a disabled veteran, a Vietnam Era veteran, a veteran who has served on active duty for which a campaign badge was authorized, or a newly separated veteran.</t>
  </si>
  <si>
    <t>Potomac Management Solutions is looing for a Data Analyst III to provide services for a projected need at the DEA.
Travel: Contractor employees supporting this contract may be assigned to offices located at DEA headquarters in Arlington, Virginia (Crystal City); offices in the Washington, D.C. commuting area; or DEA field offices located throughout the United States and Puerto Rico. DEA has 39 domestic offices in 23 Divisions. Those Divisions are as follows: Atlanta, GA; Caribbean; Chicago, IL; Dallas, TX; Denver, CO; Detroit, MI; El Paso, TX; Houston, TX; Los Angeles, CA; Louisville, Y; Miami, FL; New England; New Jersey; New Orleans, LA; New York, NY; Omaha, NE; Philadelphia, PA; Phoenix, AZ; San Diego, CA; San Francisco, CA; Seattle, WA; St. Louis, MO; and Washington, DC.
Schedule: Full Time
Functional Responsibilities: Wors independently; identifies potential problems and solutions through data analysis, reduction, and entry; provides technical and administrative guidance to group supervisors and program managers. Serves as a technical advisor on complex problems to other staff members; stimulates others through ideas and information. Performs other duties as assigned.
Minimum Education: Bachelor degree or equivalent
General Experience: Must have a minimum of 3-4 years of experience as an analyst in related discipline. Experience in law enforcement discipline is preferred.
If you do not find interest in this opportunity but now of someone who may, we indly as that you refer the individual to Potomac Management Solutions by forwarding this job posting.
Potomac Management Solutions, LLC (PMS) specializes in Human Resources/Staffing, Program Operations, Administration, Health Systems Management and Federal Law Enforcement Support. We understand the fundamental component of commercial services as well as state/federal contract management - transforming mission objectives into programs that efficiently support and deliver quality products &amp; services.
In conformity with applicable laws, Potomac Management Solutions is an Equal Opportunity Employer and does not discriminate on the basis of race, color, creed, religion, sex, marital status, sexual orientation, national origin, citizenship status, physical or mental disability, or status as a disabled veteran, a Vietnam Era veteran, a veteran who has served on active duty for which a campaign badge was authorized, or a newly separated veteran.</t>
  </si>
  <si>
    <t>MORE ABOUT THIS JOB
Goldman Sachs Technology Ris is leading threat, ris analysis and data science initiativesthat are helping to protect the firm and our clients from information and cyber security riss. Our team equips the firm with the nowledge and tools to measure ris, identify and mitigate threats and protect against unauthorized disclosure of confidential information for our clients, internal business functions, and our extended supply chain.SECURITY INCIDENT RESPONSE TEAM (SIRT) supports and enables a comprehensive technical Cyber Defense program for the firm while increasing awareness of current and potential Cyber Threats. Wors across the organization to operate efficiently, provide technicalinvestigative support and mitigate threats to the firm.Business Unit Overview Led by the Chief Information Security Officer (CISO), Technology Ris secures Goldman Sachs against hacers and other cyber threats. We are responsible for detecting and preventing attempted cyber intrusions against the firm, helping the firm develop more secure applications and infrastructure, developing software in support of our efforts, measuring cybersecurity ris, and designing and driving implementation of cybersecurity controls. The team has global presence across the Americas, APAC, India and EMEA. Within Technology Ris, The Security Incident Response Team (SIRT) identifies malicious activity, manages the lifecycle of vulnerabilities within GS technologies, and investigates and manages threats across the firm. We are a team of security, software, and product engineers that allow the firm to respond appropriately to firm riss through the use of detection model, security architecture, and cutting-edge cyber threat analysis to manage internal and external threats against the firm. Role In this role, you will be responsible for the creation of data science solutions to extract ey signals from cyber security data sources. You will wor with data science and machine learning technologies to design, test and deliver world class models that decrease cyber security ris. The ideal candidate should have experience in applying statistics, building and testing models and woring with big data solutions in a distributed computing environment. Experience with programming languages including Java, Python, R,&amp; SQL. Candidates will be able to convey complicated technical analysis to senior management via investigation synopses, graphical depictions of attacs, and comprehensive presentations.
RESPONSIBILITIES AND QUALIFICATIONS
HOW YOU WILL FULFILL YOUR POTENTIAL‚Ä¢ Responsible for the creation of innovative methodologies for extracting ey parameters from big data originating from various sensors.‚Ä¢ Utilize expertise in machine learning, statistical data analytics, and predictive analytics to help implement analytics tied to cyber security and hunting methodologies and applications‚Ä¢ Design, develop, test and deliver complex analytics in a range of programming environments on large data sets‚Ä¢ Apply latest technologies in machine learning, data mining, and predictive analytics to correlate the big datasets and events, and derive dynamic cybersecurity rules.‚Ä¢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analytics.SILLS AND EXPERIENCE WE ARE LOOING FOR‚Ä¢ Strong English verbal and written communication sills.‚Ä¢ Ability to multi-tas and prioritize wor effectively.‚Ä¢ Highly motivated self-starter who can provide thought leadership in big data analytics.‚Ä¢ Responsive to challenging tass‚Ä¢ Ability to document and explain technical details in a concise and understandable manner.‚Ä¢ Strong sense of ownership and driven to manage tass to completion.‚Ä¢ Minimum 3 years full time wor and post graduate wor experience‚Ä¢ 3 - 5 years' experience with scalable distributed data processing, management, and visualization tools (e.g. Hadoop, Apache Spar, etc.).‚Ä¢ Proven nowledge of industry leading scripting tools such as Python, Powershell, R and SQLPreferred Qualifications‚Ä¢ Bachelor of Science in Computer Science, System/Computer Engineering, Data Science and Machine Learning, Cyber-Security, or Information Security is preferred.‚Ä¢ Four (4) years of additional wor experience may be substituted in lieu of a Bachelor's Degree. Bachelors of Science/Arts in Forensic Computing, System/Computer Engineering, Data Science, Engineering, Operations Research, or Decision Science will be considered.‚Ä¢ Strong mathematical bacground (linear algebra, probability and statistics).‚Ä¢ Previous wor experience in Cyber Security field is a plus.‚Ä¢ Excellent oral, written, and presentation communication sills required.
ABOUT GOLDMAN SACHS
The Goldman Sachs Group, Inc. is a leading global investment baning,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√Ç¬© The Goldman Sachs Group, Inc., 2020. All rights reserved Goldman Sachs is an equal employment/affirmative action employer Female/Minority/Disability/Vet.</t>
  </si>
  <si>
    <t>SECURITY INCIDENT RESPONSE TEAM (SIRT) supports and enables a comprehensive technical Cyber Defense program for the firm while increasing awareness of current and potential Cyber Threats. Wors across the organization to operate efficiently, provide technical investigative support and mitigate threats to the firm.
Business Unit Overview
Led by the Chief Information Security Officer (CISO), Technology Ris secures Goldman Sachs against hacers and other cyber threats. We are responsible for detecting and preventing attempted cyber intrusions against the firm, helping the firm develop more secure applications and infrastructure, developing software in support of our efforts, measuring cybersecurity ris, and designing and driving implementation of cybersecurity controls. The team has global presence across the Americas, APAC, India and EMEA. Within Technology Ris, The Security Incident Response Team (SIRT) identifies malicious activity, manages the lifecycle of vulnerabilities within GS technologies, and investigates and manages threats across the firm. We are a team of security, software, and product engineers that allow the firm to respond appropriately to firm riss through the use of detection model, security architecture, and cutting-edge cyber threat analysis to manage internal and external threats against the firm.
Role
In this role, you will be responsible for the creation of data science solutions to extract ey signals from cyber security data sources. You will wor with data science and machine learning technologies to design, test and deliver world class models that decrease cyber security ris. The ideal candidate should have experience in applying statistics, building and testing models and woring with big data solutions in a distributed computing environment. Experience with programming languages including Java, Python, R,&amp; SQL. Candidates will be able to convey complicated technical analysis to senior management via investigation synopses, graphical depictions of attacs, and comprehensive presentations.
Job Responsibilities
‚Ä¢ Responsible for the creation of innovative methodologies for extracting ey parameters from big data originating from various sensors.
‚Ä¢ Utilize expertise in machine learning, statistical data analytics, and predictive analytics to help implement analytics tied to cyber security and hunting methodologies and applications
‚Ä¢ Design, develop, test and deliver complex analytics in a range of programming environments on large data sets
‚Ä¢ Apply latest technologies in machine learning, data mining, and predictive analytics to correlate the big datasets and events, and derive dynamic cybersecurity rules.
‚Ä¢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
Basic Qualifications
‚Ä¢ Strong English verbal and written communication sills.
‚Ä¢ Ability to multi-tas and prioritize wor effectively.
‚Ä¢ Highly motivated self-starter who can provide thought leadership in big data analytics.
‚Ä¢ Responsive to challenging tass
‚Ä¢ Ability to document and explain technical details in a concise and understandable manner.
‚Ä¢ Strong sense of ownership and driven to manage tass to completion.
‚Ä¢ Minimum 3 years full time wor and post graduate wor experience
‚Ä¢ 3 - 5 years‚Äô experience with scalable distributed data processing, management, and visualization tools (e.g. Hadoop, Apache Spar, etc.).
‚Ä¢ Proven nowledge of industry leading scripting tools such as Python, Powershell, R and SQL
Preferred Qualifications
‚Ä¢ Bachelor of Science in Computer Science, System/Computer Engineering, Data Science and Machine Learning, Cyber-Security, or Information Security is preferred.
‚Ä¢ Four (4) years of additional wor experience may be substituted in lieu of a Bachelor‚Äôs Degree. Bachelors of Science/Arts in Forensic Computing, System/Computer Engineering, Data Science, Engineering, Operations Research, or Decision Science will be considered.
‚Ä¢ Strong mathematical bacground (linear algebra, probability and statistics).
‚Ä¢ Previous wor experience in Cyber Security field is a plus.
‚Ä¢ Excellent oral, written, and presentation communication sills required.
#techriscybersecurity
The Goldman Sachs Group, Inc. is a leading global investment baning,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√Ç¬© The Goldman Sachs Group, Inc., 2020. All rights reserved Goldman Sachs is an equal employment/affirmative action employer Female/Minority/Disability/Vet.</t>
  </si>
  <si>
    <t>MORE ABOUT THIS JOB
ENGINEERING
What We Do
At Goldman Sachs, our Engineers don't just mae things - we mae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marets.
Engineering, which is comprised of our Technology Division and global strategists groups, is at the critical center of our business, and our dynamic environment requires innovative strategic thining and immediate, real solutions. Want to push the limit of digital possibilities? Start here.
Who We Loo For
Goldman Sachs Engineers are innovators and problem-solvers, building solutions in ris management, big data, mobile and more. We loo for creative collaborators who evolve, adapt to change and thrive in a fast-paced global environment.
Ris division develops comprehensive processes to monitor, assess, and manage the ris of expected and unexpected events that may have an adverse impact on the firm. Ris teams play a critical function for the firm, driving how the firm taes and manages ris. Ris Engineering platforms and data team offers common solutions for Ris. It is at the forefront of developing world class engineering solutions, including cloud computing and big data analytics, optimized storage management, self-service toolits, building compelling visualizations using web components, discovering information in unstructured data sources, writing automation bots and many more. The team has strong appetite to embrace latest tech stac offered in the maret place to promote efficiency and agile delivery. We need passionate software engineers with good programming sills ready to use Java, JavaScript, Python, React, Apache Spar and open source data science toolits to build solutions that offer best in class experience to our ris managers and analysts.
RESPONSIBILITIES AND QUALIFICATIONS
HOW YOU WILL FULFILL YOUR POTENTIAL‚Ä¢ Wor in a dynamic, fast-paced environment that provides exposure to all areas of Ris‚Ä¢ Build disruptive solutions using cutting edge technologies with measurable commercial outcomes‚Ä¢ Understand business needs, facilitating and developing process worflow, data requirements, and specifications required to support implementation‚Ä¢ Develop technical specifications, high level/detailed design, testing strategies, and implementation plans from business requirements‚Ä¢ Manage end-to-end systems development cycle from requirements analysis, coding, testing, UAT and maintenance‚Ä¢ Build strong relationships with business facing technology teams and business partners‚Ä¢ Lead talented software engineers who are passionate about identifying patterns and building common solutionsSILLS AND EXPERIENCE WE ARE LOOING FOR‚Ä¢ Bachelors degree in Computer Science, Mathematics, Electrical Engineering or related technical discipline‚Ä¢ Experience in software development, including a clear understanding of data structures, algorithms, software design and core programming concepts‚Ä¢ Comfortable multi-tasing, managing multiple staeholders and woring as part of a team‚Ä¢ Excellent communication sills including experience speaing to technical and business audiences and woring globally‚Ä¢ Expertise in full stac front end Web Development or server side Java development with Relational Databases‚Ä¢ Can apply an entrepreneurial approach and passion to problem solving and product development‚Ä¢ Strong problem solving and analytical sills‚Ä¢ Experience in team leadPreferred Qualifications‚Ä¢ Strong programming experience in at least one language (preferably Javascript or Java)‚Ä¢ Demonstrate front end design aesthetics with focus on User Experience.‚Ä¢ Technologies: Web/RESTful service development: HTML 5, JavaScript/AngularJS/React/Redux, JSON‚Ä¢ Technologies: TDD (JUnit), build tools (Maven/Gradle/Ant), Scala, Java, Spar, Tableau, Linux and shell scripting‚Ä¢ Experience with continuous delivery and deployment‚Ä¢ Proficient at woring with large and complex code bases
ABOUT GOLDMAN SACHS
ABOUT GOLDMAN SACHS
At Goldman Sachs, we commit our people, capital and ideas to help our clients, shareholders and the communities we serve to grow. Founded in 1869, we are a leading global investment baning, securities and investment management firm. Headquartered in New York, we maintain offices around the world. We believe who you are maes you better at what you do. We're committed to fostering and advancing diversity and inclusion in our own worplace and beyond by ensuring every individual within our firm has a number of opportunities to grow professionally and personally, from our training and development opportunities and firmwide networs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2020. All rights reserved.Goldman Sachs is an equal employment/affirmative action employer Female/Minority/Disability/Veteran/Sexual Orientation/Gender Identity</t>
  </si>
  <si>
    <t>Connor Group is a specialized advisory firm of Big 4 alumni and industry executives. We provide high-value services to assist companies with Financial Accounting and Operations, IPO Services, and M&amp;A Services. Connor Group is a team of big brains helping financial executives with their most complex and significant matters. Our clients are the world's top growth companies. We support them as they change the world!
Here at Connor Group we value competence, discipline, courage and lieability. We also believe that wor/life balance is an essential factor in professional and personal success. Connor Group is a fantastic place to wor, filled with highly competent and liable people!
Are you someone who
has over 3.5 GPA in computer science Bachelors or Masters?
has 0 to 2 years of software development experience?
has good hands on experience using at least one programming language lie Java / Java script / C# / Phython / Ruby?
has a good understanding of SaaS-based products and web technologies lie SOAP, REST, XML, WSDL, XSD, UDDI and JSON?
has good analytical and problem solving sills?
is a team player with strong communication sills and a can-do attitude?
is a creative problem solver?
If so, we want you on our team!
Connor Group currently has offices in Silicon Valley, San Francisco, Reno, Salt Lae, and New York. But the majority of Connor Group professionals wor from remote client premises. Our unique and exciting environment requires someone who will apply creative thining to support ever-changing needs.
Job Responsibilities:
Hands on design, development, deployment and maintenance of integration processes between 3rd party applications across cloud and/or on premise using 'Dell Boomi AtomSphere' platform or using Worato.
Managing, Monitoring, Sustaining, Troubleshooting and supporting existing integration implementations for our clients.
supporting developers and architects in managing and creating design, development, and maintenance documentation related to each client.
Adapt and implement the methodologies and processes.</t>
  </si>
  <si>
    <t>Job Functions, Duties, Responsibilities and Position Qualifications:
Position Summary:
The Managed Care Data Analyst position is responsible for supporting the development of sophisticated financial data models to inform decision maing for all managed care contracting activity. This position supports all other analytics needs for the Managed Care department and provides analytical support utilizing Managed Care and other data to other areas of the company. This position reports directly to the Vice President of Managed Care.
Job Responsibilities:
Essential Functions:
Supports the Manager to design and automate data tools to inform all managed care decision maing including but not limited to:
Contract analysis models
Out of Networ financial evaluation tools including examination of high and low paying patients and paid claims compared to booed revenue
Expansive data tools examining large national health plan paYorks and other targeted health plan paYorks; includes impact of contracting, the impact of missed opportunities and financial impact our divisions
Provides analytical support to the VP of Managed Care
Supports the Vice President of Managed Care / Public Policy for health plan insurance enrollment initiatives
Supports maret pull-through and other post contracting activities
Provides support to other areas of the company where Managed Care financial data expertise is required, including
Finance
Central Billing Office
Business Development
Operations / Presidents and CEO
Sills:
Strong analytical sills.
Excellent organizational sills.
Other Functions:
Perform other duties as assigned.
Job Qualifications:
Required:
Bachelor‚Äôs degree preferred; degree in Finance, Decision Sciences, Business or another Analytical disciplines strongly preferred
Two plus (2+) years of experience with a health plan or provider data modeling and decision support strongly preferred; other relevant experience will be considered; previous dialysis experience a strong plus
Proficient with all Microsoft Office products, including Outloo and Word
Advanced analytical sills required; Excel (VBA experience preferred), Access, SQL preferred; Microsoft Dynamics, Cognos and Tableau experience a plus
nowledge of Mysis
Certified Professional Coder - CPC Preferred
Preferred
N/A
Travel
N/A
License Certification:
N/A
Scheduled Weely Hours:
40
Wor Shift:
Company:
Sonic Healthcare USA, Inc
Sonic Healthcare USA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</si>
  <si>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Title Data Analyst Location Tampa, FL Job Type Minimum 6 Month Contract About CSI Tech CSI Tech is a different ind of IT talent company. We do our homewor to match the right people, with the right sills, to every client challenge. Whether you're an organization with an immediate IT staffing need or an IT professional searching for the ideal opportunity, CSI Tech is the solution you've been looing for. We do IT talent right. We are seeing a Sr. Data Analyst who meets the below qualifications Required Experience Must have experience with SAS and SQL Must be able to pull data, run queries, modify queries andor basic SQL sills Must be highly analytical Must have experience analyzing complex data sets Must be able to wor in a fast-paced environment Wor Experience Healthcare experience is required (preferably on the paYork side) Expenses reimbursement, according to your contract Consultant Care Program POSITION SUMMARY Primary point of contact for interface between data users and IS teams. Reviews programming requests and wor with business users and technical staff to identify, gather, analyze, and document data requirements. Conduct analysis of business and user data needs, documenting requirements, create source to target mappings and revising existing logic, as necessary. Perform analysis of data needs for users and cross reference to data sources in IT systems. Responsible for the analysis, design, development, testing, and documentation of information management systems. Drives defining and maintaining development standards and development best practices. TechnicalFunctional Competencies Database used is Oracle and SQL</t>
  </si>
  <si>
    <t>At Priceonomics, our core sill is maing data interesting. How do you find a great idea in a dense data set? What‚Äôs the best way to present it? How do you create a story where the data is the main character?
As it turns out, there is commercial value in telling a story focused on data. Companies have lots of data, but they have less experience in using it to tell stories that will spread on the Internet.
That‚Äôs a shame, because when it comes to content mareting, people seem to actually lie it when companies share exciting insights from their data. When you approach a company‚Äôs data lie a journalist telling a story or an analyst uncovering a trend‚Äîrather than a mareter engaging in pure self-promotion‚Äîyou can produce wor that will get your friends taling and gain the attention of publications lie The Economist and the New York Times.
In December, we launched The Priceonomics Data Studio, a content mareting agency that helps companies turn their data into stories that spread. Although our data studio is only a few months old, we now wor with dozens of companies, including Fortune 100 corporations, ‚Äúunicorn‚Äù tech companies, and small startups. Half our customers are B2B (they sell to businesses) and half are B2C (they sell to consumers).
Woring with companies, we‚Äôve told data-driven stories on topics ranging from the driving preferences of Democrats and Republicans to the average size of a bridal party in weddings across the country.
To grow the Priceonomics Data Studio and create more interesting data stories, we need help meeting the demand. Maybe you are interested?
We are looing for people who are comfortable woring with data to help us turn data into content for our clients. We‚Äôll send you a raw data file, some thoughts on the topic, and a template for how the charts should loo. You‚Äôll create an awesome data-driven article with our help.
For each piece, we‚Äôll pay you (generally around 1000). We‚Äôre looing to wor closely with people who can wor quicly with data, have a nac for visualization, and can complete projects lie this in approximately 10 hours or less. If you‚Äôre good at this and enjoy it, you can wor on nearly as many of these projects with us as you lie.
So, are you interested? We need two things from you. First, an honest assessment of if you can do this sort of wor. Second, the answer to a very quic ‚Äúdata puzzle.‚Äù
1. A quic puzzle
Tell us the median price of booing a room in each of the top 100 cities in this data set.
You can download the data here and read the ‚Äúbacstory‚Äù here. This is a fictional data set, but it‚Äôs very typical of the ind of raw information we analyze for a Priceonomics Blog post or a project in our Data Studio.
More specifically, send us bac a table with a list of the median price in each city, raned from most to least expensive. Restrict your analysis to just to the "top 100" cities that have the most units on the maret.
You can also briefly describe how you solved it, any assumptions you made, or even send us the wor. If some parts of the results loo odd, you can propose how you‚Äôd improve the analysis given the data available in the file.
This puzzle should be a relatively quic tas‚Äînot something that requires lots of brute force. If you need a hint on how to do this, here‚Äôs one.
2. An honest assessment
Companies give us data, and we turn it into interesting stories. Here are some examples of how we used data about driving preferences, bridal parties, and consumer spending habits at the grocery story. Can you do this sort of wor?
It requires maing maps and tables‚Äîand telling a story. It also requires fluency in Excel or a difference analysis program lie R. If you now how to use Excel, can you perform: a pivot table, a vlooup, an index-match, an array, and the mid function?
Maybe you‚Äôre a PhD student, a data journalist at a blog, or a recovering management consultant who wants to wor with interesting data and mae some extra money.
Whatever your situation, tell us about your bacground and why you can do this sort of wor.
To apply to become part of this program, just send an email to jobs@priceonomics.com with the answers to these questions. Feel free to let us now anything else we should now about you in the email.
We love a good story about data, and we loo forward to creating some with you.
***
We‚Äôre also hiring a full time Writer/Analyst to join us in San Francisco. You‚Äôll wor at crunching data and telling stories for our customers and on the Priceonomics Blog. If you‚Äôre interested in a full time job, complete the puzzle and then send us a message at jobs@priceonomics.com.
***</t>
  </si>
  <si>
    <t>About TasRabbit
At TasRabbit, we want to mae your neighborhood a little more familiar. Whether it's a handyman (or woman!), a housecleaner, moving help or delivery person, we're imagining a world where everyone will have a go-to team to mae everyday life easier.
As a pioneer of the sharing economy, TasRabbit was founded on the premise of neighbors helping neighbors. Since then, our networ has grown to three countries and 45+ cities, yet our core mission of creating a better everyday life for everyday people has remained the same.
Together with IEA, we're creating more opportunities for people to earn a consistent, meaningful income on their own terms by building lasting relationships with clients in communities around the world.
We are a group of mission-minded people. Our culture is collaborative, pragmatic, and fast-paced. We're looing for talented, entrepreneurially-minded and data-driven people who also have a passion for helping people do what they love - and have a ton of fun while they're at it.
About the Job
Data and analytics are the lifeblood of TasRabbit and we are building a Data Analytics team to provide ey insights to drive our business forward.
You will be a member of the Data Group: Data Analytics, Data Science and Data Engineering. We are a force multiplier, owning the data, analysis, and nowledge infrastructure that enables ourselves and our teammates to move faster and smarter.
As a Senior Data Analyst, you will wor with cross-functional teams, woring closely with business unit managers to analyze their business problems and provide insights and recommendations on potential solutions to test and measure. You will also assist in defining metrics and building dynamic reports that business unit managers can use to trac progress towards targets. You will have the opportunity to wor hand-in-hand with Mareting, Growth, Operations, and Customer Support teams in order to accelerate growth, optimize performance, and scale efficiently.
As part of the Data Group, you will collaborate with Data Scientists, drawing on their technical sills and expertise. Also, you will wor with Data Engineers to ensure that the data platform and infrastructure provides you with the data and tools you need to do your job.
Responsibilities
Translate business problems and requirements into data questions
Develop testable hypotheses, conduct experiments and measure results
Deliver insights to improve business performance and decision-maing
Collaborate closely with cross-functional teams including product managers, designers, and engineers
Define ey metrics to trac product performance
Become a subject-matter expert on maretplace dynamics
Bacground and Experience
We welcome applicants from a variety of bacgrounds and experiences. Below gives you a sense of how we're thining about what you'll need to be successful in the role.
Bachelor or Master Science degree in Computer Science, Math, Engineering, Operations Research, Statistics or other quantitative fields
4+ years of experience in a data analytics role or equivalent
Strong experience with SQL (MySQL, PostgreSQL, etc.)
nowledgeable in Python programming
Strong communication sills, both written and oral; comfortable presenting findings and recommendations to decision-maers
Excited about woring with large data sets
Experience with Looer, Tableau, or similar tool is a plus
Bonus Points
Agile. Intelligent. Creative. Problem-solver. Startup lover. You lie maing things happen.
We're looing for people that have a passion for data, technology and problem solving
You're familiar with our product and have some ideas on things you'd want to add or change!
You'll love woring here because:
The People. You will be surrounded by some of the most talented, supportive, smart, and ind leaders and teams -- people you can be proud to wor with!
The Values.
Care Deeply. We tae time to be present and partner with our team and communities.
Level Up. We navigate through ambiguity and go the extra mile.
Be A Better Neighbor. We build a diverse and sustainable community and encourage all voices.
Lead The Future Together. We value entrepreneurship and inspire by action.
The diverse culture. We believe that we mae better decisions when our worforce reflects the diversity of the communities in which we operate. Women mae up more than half of our team and leadership, and we strive to recruit and retain employees from all over the world.
The pers. TasRabbit offers comprehensive medical benefits, generous vacation and holiday time off, commuter benefits, learning and development opportunities, career development trainings, monthly TasRabbit product stipends, IEA discounts, free lunch, weely meditations, charity events, and a dog-friendly office.
Company Overview:
TasRabbit is a tas management networ that conveniently connects people with Tasers to handle everyday home to-do's, such as furniture assembly, handyman wor, moving help, and much more. Acquired by IEA Group - the world's largest furniture retailer - in 2017, TasRabbit operates in the United States, the United ingdom and Canada and is expanding its global reach rapidly.
As a pioneer of the sharing economy, TasRabbit was founded in 2008 on the premise of neighbors helping neighbors. Since then, our networ has grown to three countries, 45 cities and over 140,000 Tasers, yet our core mission has remained the same. We want to mae everyday life easier for everyday people. And by doing that, we can mae your neighborhood a little more familiar.
In 2017, TasRabbit launched TasRabbit for Good (TR4G), which connects neighbors to build sustainable and compassionate communities. TasRabbit for Good was created to mae it easier for neighbors to give bac locally and mae a positive impact in communities around the world. TasRabbit donates a portion of its service fee from all TR4G initiatives to best-in-class local non-profit organizations tacling social and environmental challenges.
TasRabbit's headquarters is located in the heart of San Francisco, with three other offices in New York City, Austin, and London.
Equal Opportunity Employer
TasRabbit is an equal opportunity employer and values diversity at our company. We do not discriminate on the basis of race, religion, color, national origin, ancestry, citizenship, gender, gender identity, sexual orientation, age, marital status, military/veteran status, or disability status. TasRabbit is committed to woring with and providing reasonable accommodation to applicants with physical and mental disabilities.
TasRabbit will consider for employment all qualified applicants with criminal histories in a manner consistent with applicable law.</t>
  </si>
  <si>
    <t>About CenturyLin
CenturyLin (NYSE: CTL) is the second largest U.S. communications provider to global enterprise customers. With customers in more than 60 countries and an intense focus on the customer experience, CenturyLin strives to be the worlds best networing company by solving customers increased demand for reliable and secure connections. The company also serves as its customers trusted partner, helping them manage increased networ and IT complexity and providing managed networ and cyber security solutions that help protect their business.
Job Summary
Data Analysts transform data into information that can be utilized to mae business decisions and actions. This role involves acquiring data from other sources, creating reports on a regular basis, correcting any issues, and ensuring that databases remain error-free and organized. This job is well-suited to people who are organized, have strong mathematical abilities, and wor well as part of a team.
Job Description
Gather data from primary or secondary sources, which you maintain using organized data systems.
Interpret data using statistical techniques to interpret the results from the data you acquired so that you can use the information to create regular reports.
Develop databases using data collection systems and analytical techniques, or other strategies to optimize the statistical efficiency and quality of the data you wor with. This includes filtering and cleaning the data by reviewing reports and performance indicators to correct any anomalies.
Identify and interpret any patterns or useful trends in complex data sets.
Partner with management to prioritize business needs and stay up to date with the goals of the organization as they evolve. Will also wor with other departments to find new ways to improve opportunities.
Qualifications
Analytical thining ‚Äì spot trends and anomalies within statistical data, to include using reporting and statistics tools
Mathematics sills ‚Äì good understanding of basic accounting/financial practices, statistical analysis techniques, capacity planning strategies, forecasting algorithms, and other similar math sills
Computer sills ‚Äì wor with various software pacages, from reporting tools to statistical applications. Strong job candidates will need to be able to quicly pic up new computer programs and use them efficiently
Report writing sills ‚Äì have experience with preparing reports for multiple levels of the organization
Organization sills ‚Äì ability to stay organized while woring in dynamic environment where numerous projects occur at the same time is a must.
Team collaboration ‚Äì strong communication and interpersonal sills are needed to wor as part of a team, coordinating closely with other departments within a company.
Possess a thorough understanding of how to use these types of tools properly:
Statistical and analytical tools (e.g., Microsoft Power BI, Excel, Access, SQL)
Reporting and publishing tools (e.g., Microsoft Power Point, Visio, SharePoint, Teams)
Programming tools (e.g., XML, JavaScript, ETL framewors)
Education
Bachelors or Equivalent in Mathematics
Masters or Equivalent in Statistics or Business
Alternate Location: US-Arizona-Glendale; US-Arizona-Phoenix; US-California-Irvine; US-California-Los Angeles; US-California-San Francisco; US-California-San Jose; US-California-Santa Clara; US-California-Sunnyvale; US-Colorado-Broomfield; US-District of Columbia-Washington; US-Idaho-Boise; US-Illinois-Chicago; US-Indiana-Indianapolis; US-Iowa-Iowa City; US-Louisiana-Monroe; US-Michigan-Detroit; US-Michigan-Hale; US-Michigan-Hope; US-Michigan-Jacson; US-Michigan-alamazoo; US-New York-Albany; US-North Carolina-Fayetteville; US-North Carolina-Madison; US-North Carolina-Mamie; US-North Carolina-Raleigh; US-Ohio-Aron; US-Ohio-Alexandria; US-Ohio-Amherst; US-Ohio-Andover; US-Ohio-Berlin Center; US-Ohio-Bucyrus; US-Ohio-Caledonia; US-Ohio-Cortland; US-Ohio-Croosville; US-Ohio-Cygnet; US-Oregon-Bend; US-Pennsylvania-Butler; US-Pennsylvania-Carlisle; US-Pennsylvania-Chambersburg; US-Pennsylvania-Coudersport; US-Pennsylvania-Erie; US-Rhode Island-Providence; US-South Carolina-Beaufort; US-South Carolina-Charleston; US-South Carolina-Estill; US-Washington-Seattle; US-Washington-Shelton; US-Washington-Silverdale; US-Washington-Spoane; US-Washington-Tuwila; US-Washington-Vancouver; US-Wisconsin-Boyceville; US-Wisconsin-Broofield; US-Wisconsin-Glenwood City; US-Wisconsin-La Crosse; US-Wor From Home-Wor At Home; US-Wyoming-Cheyenne; US-Wyoming-Cody; US-Wyoming-Douglas; US-Wyoming-Evanston; US-Wyoming-Wright
Requisition #: 221431
This job may require successful completion of an online assessment. A brief description of the assessments can be viewed on our website at http://find.centurylin.jobs/testguides/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</si>
  <si>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About CenturyLin
CenturyLin (NYSE: CTL) is the second largest U.S. communications provider to global enterprise customers. With customers in more than 60 countries and an intense focus on the customer experience, CenturyLin strives to be the world‚Äôs best networing company by solving customers‚Äô increased demand for reliable and secure connections. The company also serves as its customers‚Äô trusted partner, helping them manage increased networ and IT complexity and providing managed networ and cyber security solutions that help protect their business.
Job Summary
Data Analysts transform data into information that can be utilized to mae business decisions and actions. This role involves acquiring data from other sources, creating reports on a regular basis, correcting any issues, and ensuring that databases remain error-free and organized. This job is well-suited to people who are organized, have strong mathematical abilities, and wor well as part of a team.
Job Description
Gather data from primary or secondary sources, which you maintain using organized data systems.
Interpret data using statistical techniques to interpret the results from the data you acquired so that you can use the information to create regular reports.
Develop databases using data collection systems and analytical techniques, or other strategies to optimize the statistical efficiency and quality of the data you wor with. This includes filtering and cleaning the data by reviewing reports and performance indicators to correct any anomalies.
Identify and interpret any patterns or useful trends in complex data sets.
Partner with management to prioritize business needs and stay up to date with the goals of the organization as they evolve. Will also wor with other departments to find new ways to improve opportunities.
Qualifications
Analytical thining ‚Äì spot trends and anomalies within statistical data, to include using reporting and statistics tools
Mathematics sills ‚Äì good understanding of basic accounting/financial practices, statistical analysis techniques, capacity planning strategies, forecasting algorithms, and other similar math sills
Computer sills ‚Äì wor with various software pacages, from reporting tools to statistical applications. Strong job candidates will need to be able to quicly pic up new computer programs and use them efficiently
Report writing sills ‚Äì have experience with preparing reports for multiple levels of the organization
Organization sills ‚Äì ability to stay organized while woring in dynamic environment where numerous projects occur at the same time is a must.
Team collaboration ‚Äì strong communication and interpersonal sills are needed to wor as part of a team, coordinating closely with other departments within a company.
Possess a thorough understanding of how to use these types of tools properly:
Statistical and analytical tools (e.g., Microsoft Power BI, Excel, Access, SQL)
Reporting and publishing tools (e.g., Microsoft Power Point, Visio, SharePoint, Teams)
Programming tools (e.g., XML, JavaScript, ETL framewors)
Education
Bachelors or Equivalent in Mathematics
Masters or Equivalent in Statistics or Business
Alternate Location: US-Arizona-Glendale; US-Arizona-Phoenix; US-California-Irvine; US-California-Los Angeles; US-California-San Francisco; US-California-San Jose; US-California-Santa Clara; US-California-Sunnyvale; US-Colorado-Broomfield; US-District of Columbia-Washington; US-Idaho-Boise; US-Illinois-Chicago; US-Indiana-Indianapolis; US-Iowa-Iowa City; US-Louisiana-Monroe; US-Michigan-Detroit; US-Michigan-Hale; US-Michigan-Hope; US-Michigan-Jacson; US-Michigan-alamazoo; US-New York-Albany; US-North Carolina-Fayetteville; US-North Carolina-Madison; US-North Carolina-Mamie; US-North Carolina-Raleigh; US-Ohio-Aron; US-Ohio-Alexandria; US-Ohio-Amherst; US-Ohio-Andover; US-Ohio-Berlin Center; US-Ohio-Bucyrus; US-Ohio-Caledonia; US-Ohio-Cortland; US-Ohio-Croosville; US-Ohio-Cygnet; US-Oregon-Bend; US-Pennsylvania-Butler; US-Pennsylvania-Carlisle; US-Pennsylvania-Chambersburg; US-Pennsylvania-Coudersport; US-Pennsylvania-Erie; US-Rhode Island-Providence; US-South Carolina-Beaufort; US-South Carolina-Charleston; US-South Carolina-Estill; US-Washington-Seattle; US-Washington-Shelton; US-Washington-Silverdale; US-Washington-Spoane; US-Washington-Tuwila; US-Washington-Vancouver; US-Wisconsin-Boyceville; US-Wisconsin-Broofield; US-Wisconsin-Glenwood City; US-Wisconsin-La Crosse; US-Wor From Home-Wor At Home; US-Wyoming-Cheyenne; US-Wyoming-Cody; US-Wyoming-Douglas; US-Wyoming-Evanston; US-Wyoming-Wright
Requisition #: 221431
This job may require successful completion of an online assessment. A brief description of the assessments can be viewed on our website at http://find.centurylin.jobs/testguides/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‚Äúprotected statuses‚Äù).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</si>
  <si>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City</t>
  </si>
  <si>
    <t>State</t>
  </si>
  <si>
    <t>Python</t>
  </si>
  <si>
    <t>SQL</t>
  </si>
  <si>
    <t>Excel</t>
  </si>
  <si>
    <t>Tableau</t>
  </si>
  <si>
    <t>Power BI</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</si>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</sst>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3" tint="0.89999084444715716"/>
      <name val="Aptos Narrow"/>
      <family val="2"/>
      <scheme val="minor"/>
    </font>
    <font>
      <sz val="12"/>
      <color theme="3" tint="0.89999084444715716"/>
      <name val="Aptos Narrow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18" fillId="33" borderId="0" xfId="0" applyFont="1"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61ACE-75A7-8E4F-8B0A-87C35432F88E}">
  <dimension ref="A1:AB2255"/>
  <sheetViews>
    <sheetView tabSelected="1" zoomScaleNormal="100" workbookViewId="0">
      <selection activeCell="AB2256" sqref="AB2256"/>
    </sheetView>
  </sheetViews>
  <sheetFormatPr baseColWidth="10" defaultRowHeight="16" x14ac:dyDescent="0.2"/>
  <cols>
    <col min="2" max="2" width="56.83203125" customWidth="1"/>
    <col min="3" max="3" width="24.5" customWidth="1"/>
    <col min="4" max="4" width="255.6640625" customWidth="1"/>
    <col min="6" max="6" width="29.5" customWidth="1"/>
    <col min="7" max="7" width="14" customWidth="1"/>
    <col min="8" max="8" width="23.5" customWidth="1"/>
    <col min="9" max="9" width="24.6640625" customWidth="1"/>
    <col min="10" max="10" width="9.83203125" customWidth="1"/>
    <col min="11" max="11" width="30.83203125" customWidth="1"/>
    <col min="12" max="12" width="42.1640625" customWidth="1"/>
    <col min="13" max="13" width="32.1640625" customWidth="1"/>
    <col min="14" max="14" width="29.6640625" customWidth="1"/>
    <col min="15" max="15" width="54.6640625" customWidth="1"/>
    <col min="16" max="16" width="13.83203125" customWidth="1"/>
    <col min="20" max="20" width="28.1640625" customWidth="1"/>
  </cols>
  <sheetData>
    <row r="1" spans="1:28" x14ac:dyDescent="0.2">
      <c r="B1" t="s">
        <v>0</v>
      </c>
      <c r="C1" t="s">
        <v>1</v>
      </c>
      <c r="D1" t="s">
        <v>2</v>
      </c>
      <c r="E1" t="s">
        <v>3</v>
      </c>
      <c r="F1" t="s">
        <v>4</v>
      </c>
      <c r="G1" t="s">
        <v>5</v>
      </c>
      <c r="H1" t="s">
        <v>6</v>
      </c>
      <c r="I1" t="s">
        <v>7</v>
      </c>
      <c r="J1" t="s">
        <v>8</v>
      </c>
      <c r="K1" t="s">
        <v>9</v>
      </c>
      <c r="L1" t="s">
        <v>10</v>
      </c>
      <c r="M1" t="s">
        <v>11</v>
      </c>
      <c r="N1" t="s">
        <v>12</v>
      </c>
      <c r="O1" t="s">
        <v>13</v>
      </c>
      <c r="P1" t="s">
        <v>14</v>
      </c>
      <c r="Q1" s="2" t="s">
        <v>5988</v>
      </c>
      <c r="R1" s="2" t="s">
        <v>5989</v>
      </c>
      <c r="S1" s="2" t="s">
        <v>5990</v>
      </c>
      <c r="T1" s="2" t="s">
        <v>5991</v>
      </c>
      <c r="U1" s="2" t="s">
        <v>6148</v>
      </c>
      <c r="V1" s="3" t="s">
        <v>6149</v>
      </c>
      <c r="W1" s="2" t="s">
        <v>6150</v>
      </c>
      <c r="X1" s="2" t="s">
        <v>6151</v>
      </c>
      <c r="Y1" s="3" t="s">
        <v>6152</v>
      </c>
      <c r="Z1" s="2" t="s">
        <v>6153</v>
      </c>
      <c r="AA1" s="3" t="s">
        <v>6154</v>
      </c>
      <c r="AB1" s="2" t="s">
        <v>6155</v>
      </c>
    </row>
    <row r="2" spans="1:28" x14ac:dyDescent="0.2">
      <c r="A2">
        <v>0</v>
      </c>
      <c r="B2" t="s">
        <v>15</v>
      </c>
      <c r="C2" t="s">
        <v>3316</v>
      </c>
      <c r="D2" s="1" t="s">
        <v>3317</v>
      </c>
      <c r="E2">
        <v>3.2</v>
      </c>
      <c r="F2" s="1" t="s">
        <v>16</v>
      </c>
      <c r="G2" t="s">
        <v>17</v>
      </c>
      <c r="H2" t="s">
        <v>17</v>
      </c>
      <c r="I2" t="s">
        <v>18</v>
      </c>
      <c r="J2">
        <v>1961</v>
      </c>
      <c r="K2" t="s">
        <v>19</v>
      </c>
      <c r="L2" t="s">
        <v>20</v>
      </c>
      <c r="M2" t="s">
        <v>21</v>
      </c>
      <c r="N2" t="s">
        <v>3303</v>
      </c>
      <c r="O2">
        <v>-1</v>
      </c>
      <c r="P2" t="b">
        <v>1</v>
      </c>
      <c r="Q2">
        <f>LEFT(C2,FIND("-",C2)-1)*1000</f>
        <v>37000</v>
      </c>
      <c r="R2">
        <f>MID(C2,FIND("-",C2)+1,LEN(C2))*1000</f>
        <v>66000</v>
      </c>
      <c r="S2">
        <f>(Q2+R2)/2</f>
        <v>51500</v>
      </c>
      <c r="T2" t="str">
        <f>TRIM(LEFT(F2, FIND(CHAR(10), F2&amp;CHAR(10))-1))</f>
        <v>Vera Institute of Justice</v>
      </c>
      <c r="U2" t="str">
        <f>TRIM(LEFT(G2, FIND(",",G2)-1))</f>
        <v>New York</v>
      </c>
      <c r="V2" t="str">
        <f>TRIM(MID(G2,FIND(",",G2)+1,LEN((G2))))</f>
        <v>NY</v>
      </c>
      <c r="W2">
        <f>IF(ISNUMBER(SEARCH("python",D2)),1,0)</f>
        <v>1</v>
      </c>
      <c r="X2">
        <f>IF(ISNUMBER(SEARCH("sql",D2)),1,0)</f>
        <v>1</v>
      </c>
      <c r="Y2">
        <f>IF(ISNUMBER(SEARCH("excel",D2)),1,0)</f>
        <v>0</v>
      </c>
      <c r="Z2">
        <f>IF(ISNUMBER(SEARCH("tableau",D2)),1,0)</f>
        <v>0</v>
      </c>
      <c r="AA2">
        <f>IF(ISNUMBER(SEARCH("power bi",D2)),1,0)</f>
        <v>0</v>
      </c>
      <c r="AB2">
        <f>IF(ISNUMBER(SEARCH("r",D2)),1,0)</f>
        <v>1</v>
      </c>
    </row>
    <row r="3" spans="1:28" x14ac:dyDescent="0.2">
      <c r="A3">
        <v>1</v>
      </c>
      <c r="B3" t="s">
        <v>22</v>
      </c>
      <c r="C3" t="s">
        <v>3316</v>
      </c>
      <c r="D3" s="1" t="s">
        <v>3318</v>
      </c>
      <c r="E3">
        <v>3.8</v>
      </c>
      <c r="F3" s="1" t="s">
        <v>23</v>
      </c>
      <c r="G3" t="s">
        <v>17</v>
      </c>
      <c r="H3" t="s">
        <v>17</v>
      </c>
      <c r="I3" t="s">
        <v>24</v>
      </c>
      <c r="J3">
        <v>1893</v>
      </c>
      <c r="K3" t="s">
        <v>19</v>
      </c>
      <c r="L3" t="s">
        <v>25</v>
      </c>
      <c r="M3" t="s">
        <v>26</v>
      </c>
      <c r="N3" t="s">
        <v>3304</v>
      </c>
      <c r="O3">
        <v>-1</v>
      </c>
      <c r="P3">
        <v>-1</v>
      </c>
      <c r="Q3">
        <f t="shared" ref="Q3:Q66" si="0">LEFT(C3,FIND("-",C3)-1)*1000</f>
        <v>37000</v>
      </c>
      <c r="R3">
        <f t="shared" ref="R3:R66" si="1">MID(C3,FIND("-",C3)+1,LEN(C3))*1000</f>
        <v>66000</v>
      </c>
      <c r="S3">
        <f t="shared" ref="S3:S66" si="2">(Q3+R3)/2</f>
        <v>51500</v>
      </c>
      <c r="T3" t="str">
        <f t="shared" ref="T3:T66" si="3">TRIM(LEFT(F3, FIND(CHAR(10), F3&amp;CHAR(10))-1))</f>
        <v>Visiting Nurse Service of New York</v>
      </c>
      <c r="U3" t="str">
        <f t="shared" ref="U3:U66" si="4">TRIM(LEFT(G3, FIND(",",G3)-1))</f>
        <v>New York</v>
      </c>
      <c r="V3" t="str">
        <f t="shared" ref="V3:V66" si="5">TRIM(MID(G3,FIND(",",G3)+1,LEN((G3))))</f>
        <v>NY</v>
      </c>
      <c r="W3">
        <f t="shared" ref="W3:W66" si="6">IF(ISNUMBER(SEARCH("python",D3)),1,0)</f>
        <v>0</v>
      </c>
      <c r="X3">
        <f t="shared" ref="X3:X66" si="7">IF(ISNUMBER(SEARCH("sql",D3)),1,0)</f>
        <v>1</v>
      </c>
      <c r="Y3">
        <f t="shared" ref="Y3:Y66" si="8">IF(ISNUMBER(SEARCH("excel",D3)),1,0)</f>
        <v>1</v>
      </c>
      <c r="Z3">
        <f t="shared" ref="Z3:Z66" si="9">IF(ISNUMBER(SEARCH("tableau",D3)),1,0)</f>
        <v>0</v>
      </c>
      <c r="AA3">
        <f t="shared" ref="AA3:AA66" si="10">IF(ISNUMBER(SEARCH("power bi",D3)),1,0)</f>
        <v>0</v>
      </c>
      <c r="AB3">
        <f t="shared" ref="AB3:AB66" si="11">IF(ISNUMBER(SEARCH("r",D3)),1,0)</f>
        <v>1</v>
      </c>
    </row>
    <row r="4" spans="1:28" ht="409.6" x14ac:dyDescent="0.2">
      <c r="A4">
        <v>2</v>
      </c>
      <c r="B4" t="s">
        <v>27</v>
      </c>
      <c r="C4" t="s">
        <v>3316</v>
      </c>
      <c r="D4" s="1" t="s">
        <v>5992</v>
      </c>
      <c r="E4">
        <v>3.4</v>
      </c>
      <c r="F4" s="1" t="s">
        <v>28</v>
      </c>
      <c r="G4" t="s">
        <v>17</v>
      </c>
      <c r="H4" t="s">
        <v>17</v>
      </c>
      <c r="I4" t="s">
        <v>29</v>
      </c>
      <c r="J4">
        <v>2003</v>
      </c>
      <c r="K4" t="s">
        <v>30</v>
      </c>
      <c r="L4" t="s">
        <v>31</v>
      </c>
      <c r="M4" t="s">
        <v>32</v>
      </c>
      <c r="N4" t="s">
        <v>3319</v>
      </c>
      <c r="O4" t="s">
        <v>33</v>
      </c>
      <c r="P4">
        <v>-1</v>
      </c>
      <c r="Q4">
        <f t="shared" si="0"/>
        <v>37000</v>
      </c>
      <c r="R4">
        <f t="shared" si="1"/>
        <v>66000</v>
      </c>
      <c r="S4">
        <f t="shared" si="2"/>
        <v>51500</v>
      </c>
      <c r="T4" t="str">
        <f t="shared" si="3"/>
        <v>Squarespace</v>
      </c>
      <c r="U4" t="str">
        <f t="shared" si="4"/>
        <v>New York</v>
      </c>
      <c r="V4" t="str">
        <f t="shared" si="5"/>
        <v>NY</v>
      </c>
      <c r="W4">
        <f t="shared" si="6"/>
        <v>1</v>
      </c>
      <c r="X4">
        <f t="shared" si="7"/>
        <v>1</v>
      </c>
      <c r="Y4">
        <f t="shared" si="8"/>
        <v>1</v>
      </c>
      <c r="Z4">
        <f t="shared" si="9"/>
        <v>1</v>
      </c>
      <c r="AA4">
        <f t="shared" si="10"/>
        <v>0</v>
      </c>
      <c r="AB4">
        <f t="shared" si="11"/>
        <v>1</v>
      </c>
    </row>
    <row r="5" spans="1:28" ht="409.6" x14ac:dyDescent="0.2">
      <c r="A5">
        <v>3</v>
      </c>
      <c r="B5" t="s">
        <v>34</v>
      </c>
      <c r="C5" t="s">
        <v>3316</v>
      </c>
      <c r="D5" s="1" t="s">
        <v>3320</v>
      </c>
      <c r="E5">
        <v>4.0999999999999996</v>
      </c>
      <c r="F5" s="1" t="s">
        <v>35</v>
      </c>
      <c r="G5" t="s">
        <v>17</v>
      </c>
      <c r="H5" t="s">
        <v>36</v>
      </c>
      <c r="I5" t="s">
        <v>18</v>
      </c>
      <c r="J5">
        <v>2002</v>
      </c>
      <c r="K5" t="s">
        <v>37</v>
      </c>
      <c r="L5" t="s">
        <v>38</v>
      </c>
      <c r="M5" t="s">
        <v>32</v>
      </c>
      <c r="N5" t="s">
        <v>3305</v>
      </c>
      <c r="O5">
        <v>-1</v>
      </c>
      <c r="P5">
        <v>-1</v>
      </c>
      <c r="Q5">
        <f t="shared" si="0"/>
        <v>37000</v>
      </c>
      <c r="R5">
        <f t="shared" si="1"/>
        <v>66000</v>
      </c>
      <c r="S5">
        <f t="shared" si="2"/>
        <v>51500</v>
      </c>
      <c r="T5" t="str">
        <f t="shared" si="3"/>
        <v>Celerity</v>
      </c>
      <c r="U5" t="str">
        <f t="shared" si="4"/>
        <v>New York</v>
      </c>
      <c r="V5" t="str">
        <f t="shared" si="5"/>
        <v>NY</v>
      </c>
      <c r="W5">
        <f t="shared" si="6"/>
        <v>0</v>
      </c>
      <c r="X5">
        <f t="shared" si="7"/>
        <v>1</v>
      </c>
      <c r="Y5">
        <f t="shared" si="8"/>
        <v>0</v>
      </c>
      <c r="Z5">
        <f t="shared" si="9"/>
        <v>1</v>
      </c>
      <c r="AA5">
        <f t="shared" si="10"/>
        <v>0</v>
      </c>
      <c r="AB5">
        <f t="shared" si="11"/>
        <v>1</v>
      </c>
    </row>
    <row r="6" spans="1:28" ht="409.6" x14ac:dyDescent="0.2">
      <c r="A6">
        <v>4</v>
      </c>
      <c r="B6" t="s">
        <v>39</v>
      </c>
      <c r="C6" t="s">
        <v>3316</v>
      </c>
      <c r="D6" s="1" t="s">
        <v>5993</v>
      </c>
      <c r="E6">
        <v>3.9</v>
      </c>
      <c r="F6" s="1" t="s">
        <v>40</v>
      </c>
      <c r="G6" t="s">
        <v>17</v>
      </c>
      <c r="H6" t="s">
        <v>17</v>
      </c>
      <c r="I6" t="s">
        <v>41</v>
      </c>
      <c r="J6">
        <v>2009</v>
      </c>
      <c r="K6" t="s">
        <v>30</v>
      </c>
      <c r="L6" t="s">
        <v>42</v>
      </c>
      <c r="M6" t="s">
        <v>43</v>
      </c>
      <c r="N6" t="s">
        <v>3303</v>
      </c>
      <c r="O6" t="s">
        <v>3321</v>
      </c>
      <c r="P6" t="b">
        <v>1</v>
      </c>
      <c r="Q6">
        <f t="shared" si="0"/>
        <v>37000</v>
      </c>
      <c r="R6">
        <f t="shared" si="1"/>
        <v>66000</v>
      </c>
      <c r="S6">
        <f t="shared" si="2"/>
        <v>51500</v>
      </c>
      <c r="T6" t="str">
        <f t="shared" si="3"/>
        <v>FanDuel</v>
      </c>
      <c r="U6" t="str">
        <f t="shared" si="4"/>
        <v>New York</v>
      </c>
      <c r="V6" t="str">
        <f t="shared" si="5"/>
        <v>NY</v>
      </c>
      <c r="W6">
        <f t="shared" si="6"/>
        <v>1</v>
      </c>
      <c r="X6">
        <f t="shared" si="7"/>
        <v>1</v>
      </c>
      <c r="Y6">
        <f t="shared" si="8"/>
        <v>1</v>
      </c>
      <c r="Z6">
        <f t="shared" si="9"/>
        <v>0</v>
      </c>
      <c r="AA6">
        <f t="shared" si="10"/>
        <v>0</v>
      </c>
      <c r="AB6">
        <f t="shared" si="11"/>
        <v>1</v>
      </c>
    </row>
    <row r="7" spans="1:28" ht="409.6" x14ac:dyDescent="0.2">
      <c r="A7">
        <v>5</v>
      </c>
      <c r="B7" t="s">
        <v>34</v>
      </c>
      <c r="C7" t="s">
        <v>3316</v>
      </c>
      <c r="D7" s="1" t="s">
        <v>3322</v>
      </c>
      <c r="E7">
        <v>3.9</v>
      </c>
      <c r="F7" s="1" t="s">
        <v>44</v>
      </c>
      <c r="G7" t="s">
        <v>17</v>
      </c>
      <c r="H7" t="s">
        <v>45</v>
      </c>
      <c r="I7" t="s">
        <v>29</v>
      </c>
      <c r="J7">
        <v>2014</v>
      </c>
      <c r="K7" t="s">
        <v>30</v>
      </c>
      <c r="L7" t="s">
        <v>3323</v>
      </c>
      <c r="M7" t="s">
        <v>46</v>
      </c>
      <c r="N7" t="s">
        <v>3319</v>
      </c>
      <c r="O7">
        <v>-1</v>
      </c>
      <c r="P7">
        <v>-1</v>
      </c>
      <c r="Q7">
        <f t="shared" si="0"/>
        <v>37000</v>
      </c>
      <c r="R7">
        <f t="shared" si="1"/>
        <v>66000</v>
      </c>
      <c r="S7">
        <f t="shared" si="2"/>
        <v>51500</v>
      </c>
      <c r="T7" t="str">
        <f t="shared" si="3"/>
        <v>Point72</v>
      </c>
      <c r="U7" t="str">
        <f t="shared" si="4"/>
        <v>New York</v>
      </c>
      <c r="V7" t="str">
        <f t="shared" si="5"/>
        <v>NY</v>
      </c>
      <c r="W7">
        <f t="shared" si="6"/>
        <v>1</v>
      </c>
      <c r="X7">
        <f t="shared" si="7"/>
        <v>1</v>
      </c>
      <c r="Y7">
        <f t="shared" si="8"/>
        <v>1</v>
      </c>
      <c r="Z7">
        <f t="shared" si="9"/>
        <v>0</v>
      </c>
      <c r="AA7">
        <f t="shared" si="10"/>
        <v>0</v>
      </c>
      <c r="AB7">
        <f t="shared" si="11"/>
        <v>1</v>
      </c>
    </row>
    <row r="8" spans="1:28" ht="409.6" x14ac:dyDescent="0.2">
      <c r="A8">
        <v>6</v>
      </c>
      <c r="B8" t="s">
        <v>47</v>
      </c>
      <c r="C8" t="s">
        <v>3316</v>
      </c>
      <c r="D8" s="1" t="s">
        <v>3324</v>
      </c>
      <c r="E8">
        <v>4.4000000000000004</v>
      </c>
      <c r="F8" s="1" t="s">
        <v>48</v>
      </c>
      <c r="G8" t="s">
        <v>17</v>
      </c>
      <c r="H8" t="s">
        <v>17</v>
      </c>
      <c r="I8" t="s">
        <v>29</v>
      </c>
      <c r="J8">
        <v>2001</v>
      </c>
      <c r="K8" t="s">
        <v>30</v>
      </c>
      <c r="L8" t="s">
        <v>3323</v>
      </c>
      <c r="M8" t="s">
        <v>46</v>
      </c>
      <c r="N8" t="s">
        <v>3319</v>
      </c>
      <c r="O8">
        <v>-1</v>
      </c>
      <c r="P8">
        <v>-1</v>
      </c>
      <c r="Q8">
        <f t="shared" si="0"/>
        <v>37000</v>
      </c>
      <c r="R8">
        <f t="shared" si="1"/>
        <v>66000</v>
      </c>
      <c r="S8">
        <f t="shared" si="2"/>
        <v>51500</v>
      </c>
      <c r="T8" t="str">
        <f t="shared" si="3"/>
        <v>Two Sigma</v>
      </c>
      <c r="U8" t="str">
        <f t="shared" si="4"/>
        <v>New York</v>
      </c>
      <c r="V8" t="str">
        <f t="shared" si="5"/>
        <v>NY</v>
      </c>
      <c r="W8">
        <f t="shared" si="6"/>
        <v>1</v>
      </c>
      <c r="X8">
        <f t="shared" si="7"/>
        <v>1</v>
      </c>
      <c r="Y8">
        <f t="shared" si="8"/>
        <v>1</v>
      </c>
      <c r="Z8">
        <f t="shared" si="9"/>
        <v>0</v>
      </c>
      <c r="AA8">
        <f t="shared" si="10"/>
        <v>0</v>
      </c>
      <c r="AB8">
        <f t="shared" si="11"/>
        <v>1</v>
      </c>
    </row>
    <row r="9" spans="1:28" x14ac:dyDescent="0.2">
      <c r="A9">
        <v>7</v>
      </c>
      <c r="B9" t="s">
        <v>49</v>
      </c>
      <c r="C9" t="s">
        <v>3316</v>
      </c>
      <c r="D9" s="1" t="s">
        <v>5994</v>
      </c>
      <c r="E9">
        <v>3.7</v>
      </c>
      <c r="F9" s="1" t="s">
        <v>50</v>
      </c>
      <c r="G9" t="s">
        <v>17</v>
      </c>
      <c r="H9" t="s">
        <v>17</v>
      </c>
      <c r="I9" t="s">
        <v>18</v>
      </c>
      <c r="J9">
        <v>1914</v>
      </c>
      <c r="K9" t="s">
        <v>30</v>
      </c>
      <c r="L9" t="s">
        <v>51</v>
      </c>
      <c r="M9" t="s">
        <v>52</v>
      </c>
      <c r="N9" t="s">
        <v>3303</v>
      </c>
      <c r="O9" t="s">
        <v>53</v>
      </c>
      <c r="P9" t="b">
        <v>1</v>
      </c>
      <c r="Q9">
        <f t="shared" si="0"/>
        <v>37000</v>
      </c>
      <c r="R9">
        <f t="shared" si="1"/>
        <v>66000</v>
      </c>
      <c r="S9">
        <f t="shared" si="2"/>
        <v>51500</v>
      </c>
      <c r="T9" t="str">
        <f t="shared" si="3"/>
        <v>GNY Insurance Companies</v>
      </c>
      <c r="U9" t="str">
        <f t="shared" si="4"/>
        <v>New York</v>
      </c>
      <c r="V9" t="str">
        <f t="shared" si="5"/>
        <v>NY</v>
      </c>
      <c r="W9">
        <f t="shared" si="6"/>
        <v>1</v>
      </c>
      <c r="X9">
        <f t="shared" si="7"/>
        <v>1</v>
      </c>
      <c r="Y9">
        <f t="shared" si="8"/>
        <v>0</v>
      </c>
      <c r="Z9">
        <f t="shared" si="9"/>
        <v>0</v>
      </c>
      <c r="AA9">
        <f t="shared" si="10"/>
        <v>0</v>
      </c>
      <c r="AB9">
        <f t="shared" si="11"/>
        <v>1</v>
      </c>
    </row>
    <row r="10" spans="1:28" x14ac:dyDescent="0.2">
      <c r="A10">
        <v>8</v>
      </c>
      <c r="B10" t="s">
        <v>34</v>
      </c>
      <c r="C10" t="s">
        <v>3316</v>
      </c>
      <c r="D10" s="1" t="s">
        <v>5995</v>
      </c>
      <c r="E10">
        <v>4</v>
      </c>
      <c r="F10" s="1" t="s">
        <v>54</v>
      </c>
      <c r="G10" t="s">
        <v>17</v>
      </c>
      <c r="H10" t="s">
        <v>3325</v>
      </c>
      <c r="I10" t="s">
        <v>55</v>
      </c>
      <c r="J10">
        <v>1896</v>
      </c>
      <c r="K10" t="s">
        <v>56</v>
      </c>
      <c r="L10" t="s">
        <v>57</v>
      </c>
      <c r="M10" t="s">
        <v>46</v>
      </c>
      <c r="N10" t="s">
        <v>3306</v>
      </c>
      <c r="O10" t="s">
        <v>58</v>
      </c>
      <c r="P10">
        <v>-1</v>
      </c>
      <c r="Q10">
        <f t="shared" si="0"/>
        <v>37000</v>
      </c>
      <c r="R10">
        <f t="shared" si="1"/>
        <v>66000</v>
      </c>
      <c r="S10">
        <f t="shared" si="2"/>
        <v>51500</v>
      </c>
      <c r="T10" t="str">
        <f t="shared" si="3"/>
        <v>DMGT</v>
      </c>
      <c r="U10" t="str">
        <f t="shared" si="4"/>
        <v>New York</v>
      </c>
      <c r="V10" t="str">
        <f t="shared" si="5"/>
        <v>NY</v>
      </c>
      <c r="W10">
        <f t="shared" si="6"/>
        <v>1</v>
      </c>
      <c r="X10">
        <f t="shared" si="7"/>
        <v>1</v>
      </c>
      <c r="Y10">
        <f t="shared" si="8"/>
        <v>1</v>
      </c>
      <c r="Z10">
        <f t="shared" si="9"/>
        <v>0</v>
      </c>
      <c r="AA10">
        <f t="shared" si="10"/>
        <v>0</v>
      </c>
      <c r="AB10">
        <f t="shared" si="11"/>
        <v>1</v>
      </c>
    </row>
    <row r="11" spans="1:28" x14ac:dyDescent="0.2">
      <c r="A11">
        <v>9</v>
      </c>
      <c r="B11" t="s">
        <v>59</v>
      </c>
      <c r="C11" t="s">
        <v>3316</v>
      </c>
      <c r="D11" s="1" t="s">
        <v>5996</v>
      </c>
      <c r="E11">
        <v>4.4000000000000004</v>
      </c>
      <c r="F11" s="1" t="s">
        <v>3326</v>
      </c>
      <c r="G11" t="s">
        <v>17</v>
      </c>
      <c r="H11" t="s">
        <v>17</v>
      </c>
      <c r="I11" t="s">
        <v>41</v>
      </c>
      <c r="J11">
        <v>2013</v>
      </c>
      <c r="K11" t="s">
        <v>30</v>
      </c>
      <c r="L11" t="s">
        <v>60</v>
      </c>
      <c r="M11" t="s">
        <v>61</v>
      </c>
      <c r="N11" t="s">
        <v>3319</v>
      </c>
      <c r="O11" t="s">
        <v>62</v>
      </c>
      <c r="P11">
        <v>-1</v>
      </c>
      <c r="Q11">
        <f t="shared" si="0"/>
        <v>37000</v>
      </c>
      <c r="R11">
        <f t="shared" si="1"/>
        <v>66000</v>
      </c>
      <c r="S11">
        <f t="shared" si="2"/>
        <v>51500</v>
      </c>
      <c r="T11" t="str">
        <f t="shared" si="3"/>
        <v>Risified</v>
      </c>
      <c r="U11" t="str">
        <f t="shared" si="4"/>
        <v>New York</v>
      </c>
      <c r="V11" t="str">
        <f t="shared" si="5"/>
        <v>NY</v>
      </c>
      <c r="W11">
        <f t="shared" si="6"/>
        <v>1</v>
      </c>
      <c r="X11">
        <f t="shared" si="7"/>
        <v>1</v>
      </c>
      <c r="Y11">
        <f t="shared" si="8"/>
        <v>0</v>
      </c>
      <c r="Z11">
        <f t="shared" si="9"/>
        <v>0</v>
      </c>
      <c r="AA11">
        <f t="shared" si="10"/>
        <v>0</v>
      </c>
      <c r="AB11">
        <f t="shared" si="11"/>
        <v>1</v>
      </c>
    </row>
    <row r="12" spans="1:28" ht="409.6" x14ac:dyDescent="0.2">
      <c r="A12">
        <v>10</v>
      </c>
      <c r="B12" t="s">
        <v>34</v>
      </c>
      <c r="C12" t="s">
        <v>3316</v>
      </c>
      <c r="D12" s="1" t="s">
        <v>3327</v>
      </c>
      <c r="E12">
        <v>4</v>
      </c>
      <c r="F12" s="1" t="s">
        <v>63</v>
      </c>
      <c r="G12" t="s">
        <v>17</v>
      </c>
      <c r="H12" t="s">
        <v>17</v>
      </c>
      <c r="I12" t="s">
        <v>24</v>
      </c>
      <c r="J12">
        <v>1841</v>
      </c>
      <c r="K12" t="s">
        <v>64</v>
      </c>
      <c r="L12" t="s">
        <v>25</v>
      </c>
      <c r="M12" t="s">
        <v>26</v>
      </c>
      <c r="N12" t="s">
        <v>3307</v>
      </c>
      <c r="O12" t="s">
        <v>65</v>
      </c>
      <c r="P12">
        <v>-1</v>
      </c>
      <c r="Q12">
        <f t="shared" si="0"/>
        <v>37000</v>
      </c>
      <c r="R12">
        <f t="shared" si="1"/>
        <v>66000</v>
      </c>
      <c r="S12">
        <f t="shared" si="2"/>
        <v>51500</v>
      </c>
      <c r="T12" t="str">
        <f t="shared" si="3"/>
        <v>NYU Langone Health</v>
      </c>
      <c r="U12" t="str">
        <f t="shared" si="4"/>
        <v>New York</v>
      </c>
      <c r="V12" t="str">
        <f t="shared" si="5"/>
        <v>NY</v>
      </c>
      <c r="W12">
        <f t="shared" si="6"/>
        <v>0</v>
      </c>
      <c r="X12">
        <f t="shared" si="7"/>
        <v>0</v>
      </c>
      <c r="Y12">
        <f t="shared" si="8"/>
        <v>1</v>
      </c>
      <c r="Z12">
        <f t="shared" si="9"/>
        <v>0</v>
      </c>
      <c r="AA12">
        <f t="shared" si="10"/>
        <v>0</v>
      </c>
      <c r="AB12">
        <f t="shared" si="11"/>
        <v>1</v>
      </c>
    </row>
    <row r="13" spans="1:28" x14ac:dyDescent="0.2">
      <c r="A13">
        <v>11</v>
      </c>
      <c r="B13" t="s">
        <v>34</v>
      </c>
      <c r="C13" t="s">
        <v>3316</v>
      </c>
      <c r="D13" s="1" t="s">
        <v>3328</v>
      </c>
      <c r="E13">
        <v>-1</v>
      </c>
      <c r="F13" t="s">
        <v>66</v>
      </c>
      <c r="G13" t="s">
        <v>67</v>
      </c>
      <c r="H13">
        <v>-1</v>
      </c>
      <c r="I13" t="s">
        <v>68</v>
      </c>
      <c r="J13">
        <v>-1</v>
      </c>
      <c r="K13" t="s">
        <v>30</v>
      </c>
      <c r="L13">
        <v>-1</v>
      </c>
      <c r="M13">
        <v>-1</v>
      </c>
      <c r="N13" t="s">
        <v>3319</v>
      </c>
      <c r="O13">
        <v>-1</v>
      </c>
      <c r="P13">
        <v>-1</v>
      </c>
      <c r="Q13">
        <f t="shared" si="0"/>
        <v>37000</v>
      </c>
      <c r="R13">
        <f t="shared" si="1"/>
        <v>66000</v>
      </c>
      <c r="S13">
        <f t="shared" si="2"/>
        <v>51500</v>
      </c>
      <c r="T13" t="str">
        <f t="shared" si="3"/>
        <v>BulbHead</v>
      </c>
      <c r="U13" t="str">
        <f t="shared" si="4"/>
        <v>Fairfield</v>
      </c>
      <c r="V13" t="str">
        <f t="shared" si="5"/>
        <v>NJ</v>
      </c>
      <c r="W13">
        <f t="shared" si="6"/>
        <v>1</v>
      </c>
      <c r="X13">
        <f t="shared" si="7"/>
        <v>1</v>
      </c>
      <c r="Y13">
        <f t="shared" si="8"/>
        <v>1</v>
      </c>
      <c r="Z13">
        <f t="shared" si="9"/>
        <v>1</v>
      </c>
      <c r="AA13">
        <f t="shared" si="10"/>
        <v>0</v>
      </c>
      <c r="AB13">
        <f t="shared" si="11"/>
        <v>1</v>
      </c>
    </row>
    <row r="14" spans="1:28" x14ac:dyDescent="0.2">
      <c r="A14">
        <v>12</v>
      </c>
      <c r="B14" t="s">
        <v>69</v>
      </c>
      <c r="C14" t="s">
        <v>3316</v>
      </c>
      <c r="D14" s="1" t="s">
        <v>3329</v>
      </c>
      <c r="E14">
        <v>3.7</v>
      </c>
      <c r="F14" s="1" t="s">
        <v>70</v>
      </c>
      <c r="G14" t="s">
        <v>17</v>
      </c>
      <c r="H14" t="s">
        <v>71</v>
      </c>
      <c r="I14" t="s">
        <v>24</v>
      </c>
      <c r="J14">
        <v>1884</v>
      </c>
      <c r="K14" t="s">
        <v>19</v>
      </c>
      <c r="L14" t="s">
        <v>25</v>
      </c>
      <c r="M14" t="s">
        <v>26</v>
      </c>
      <c r="N14" t="s">
        <v>3304</v>
      </c>
      <c r="O14">
        <v>-1</v>
      </c>
      <c r="P14">
        <v>-1</v>
      </c>
      <c r="Q14">
        <f t="shared" si="0"/>
        <v>37000</v>
      </c>
      <c r="R14">
        <f t="shared" si="1"/>
        <v>66000</v>
      </c>
      <c r="S14">
        <f t="shared" si="2"/>
        <v>51500</v>
      </c>
      <c r="T14" t="str">
        <f t="shared" si="3"/>
        <v>Montefiore Medical</v>
      </c>
      <c r="U14" t="str">
        <f t="shared" si="4"/>
        <v>New York</v>
      </c>
      <c r="V14" t="str">
        <f t="shared" si="5"/>
        <v>NY</v>
      </c>
      <c r="W14">
        <f t="shared" si="6"/>
        <v>0</v>
      </c>
      <c r="X14">
        <f t="shared" si="7"/>
        <v>0</v>
      </c>
      <c r="Y14">
        <f t="shared" si="8"/>
        <v>1</v>
      </c>
      <c r="Z14">
        <f t="shared" si="9"/>
        <v>0</v>
      </c>
      <c r="AA14">
        <f t="shared" si="10"/>
        <v>0</v>
      </c>
      <c r="AB14">
        <f t="shared" si="11"/>
        <v>1</v>
      </c>
    </row>
    <row r="15" spans="1:28" x14ac:dyDescent="0.2">
      <c r="A15">
        <v>13</v>
      </c>
      <c r="B15" t="s">
        <v>72</v>
      </c>
      <c r="C15" t="s">
        <v>3316</v>
      </c>
      <c r="D15" s="1" t="s">
        <v>5997</v>
      </c>
      <c r="E15">
        <v>3</v>
      </c>
      <c r="F15" s="1" t="s">
        <v>3330</v>
      </c>
      <c r="G15" t="s">
        <v>17</v>
      </c>
      <c r="H15" t="s">
        <v>17</v>
      </c>
      <c r="I15" t="s">
        <v>18</v>
      </c>
      <c r="J15">
        <v>2004</v>
      </c>
      <c r="K15" t="s">
        <v>30</v>
      </c>
      <c r="L15" t="s">
        <v>3331</v>
      </c>
      <c r="M15" t="s">
        <v>61</v>
      </c>
      <c r="N15" t="s">
        <v>3303</v>
      </c>
      <c r="O15">
        <v>-1</v>
      </c>
      <c r="P15" t="b">
        <v>1</v>
      </c>
      <c r="Q15">
        <f t="shared" si="0"/>
        <v>37000</v>
      </c>
      <c r="R15">
        <f t="shared" si="1"/>
        <v>66000</v>
      </c>
      <c r="S15">
        <f t="shared" si="2"/>
        <v>51500</v>
      </c>
      <c r="T15" t="str">
        <f t="shared" si="3"/>
        <v>nown</v>
      </c>
      <c r="U15" t="str">
        <f t="shared" si="4"/>
        <v>New York</v>
      </c>
      <c r="V15" t="str">
        <f t="shared" si="5"/>
        <v>NY</v>
      </c>
      <c r="W15">
        <f t="shared" si="6"/>
        <v>1</v>
      </c>
      <c r="X15">
        <f t="shared" si="7"/>
        <v>1</v>
      </c>
      <c r="Y15">
        <f t="shared" si="8"/>
        <v>1</v>
      </c>
      <c r="Z15">
        <f t="shared" si="9"/>
        <v>0</v>
      </c>
      <c r="AA15">
        <f t="shared" si="10"/>
        <v>0</v>
      </c>
      <c r="AB15">
        <f t="shared" si="11"/>
        <v>1</v>
      </c>
    </row>
    <row r="16" spans="1:28" x14ac:dyDescent="0.2">
      <c r="A16">
        <v>14</v>
      </c>
      <c r="B16" t="s">
        <v>73</v>
      </c>
      <c r="C16" t="s">
        <v>3316</v>
      </c>
      <c r="D16" s="1" t="s">
        <v>3332</v>
      </c>
      <c r="E16">
        <v>3.4</v>
      </c>
      <c r="F16" s="1" t="s">
        <v>74</v>
      </c>
      <c r="G16" t="s">
        <v>75</v>
      </c>
      <c r="H16" t="s">
        <v>76</v>
      </c>
      <c r="I16" t="s">
        <v>29</v>
      </c>
      <c r="J16">
        <v>2016</v>
      </c>
      <c r="K16" t="s">
        <v>30</v>
      </c>
      <c r="L16" t="s">
        <v>3333</v>
      </c>
      <c r="M16" t="s">
        <v>46</v>
      </c>
      <c r="N16" t="s">
        <v>3308</v>
      </c>
      <c r="O16">
        <v>-1</v>
      </c>
      <c r="P16">
        <v>-1</v>
      </c>
      <c r="Q16">
        <f t="shared" si="0"/>
        <v>37000</v>
      </c>
      <c r="R16">
        <f t="shared" si="1"/>
        <v>66000</v>
      </c>
      <c r="S16">
        <f t="shared" si="2"/>
        <v>51500</v>
      </c>
      <c r="T16" t="str">
        <f t="shared" si="3"/>
        <v>Advisor Group</v>
      </c>
      <c r="U16" t="str">
        <f t="shared" si="4"/>
        <v>Jersey City</v>
      </c>
      <c r="V16" t="str">
        <f t="shared" si="5"/>
        <v>NJ</v>
      </c>
      <c r="W16">
        <f t="shared" si="6"/>
        <v>0</v>
      </c>
      <c r="X16">
        <f t="shared" si="7"/>
        <v>1</v>
      </c>
      <c r="Y16">
        <f t="shared" si="8"/>
        <v>1</v>
      </c>
      <c r="Z16">
        <f t="shared" si="9"/>
        <v>0</v>
      </c>
      <c r="AA16">
        <f t="shared" si="10"/>
        <v>0</v>
      </c>
      <c r="AB16">
        <f t="shared" si="11"/>
        <v>1</v>
      </c>
    </row>
    <row r="17" spans="1:28" ht="409.6" x14ac:dyDescent="0.2">
      <c r="A17">
        <v>15</v>
      </c>
      <c r="B17" t="s">
        <v>77</v>
      </c>
      <c r="C17" t="s">
        <v>3316</v>
      </c>
      <c r="D17" s="1" t="s">
        <v>3334</v>
      </c>
      <c r="E17">
        <v>3.6</v>
      </c>
      <c r="F17" s="1" t="s">
        <v>78</v>
      </c>
      <c r="G17" t="s">
        <v>17</v>
      </c>
      <c r="H17" t="s">
        <v>17</v>
      </c>
      <c r="I17" t="s">
        <v>68</v>
      </c>
      <c r="J17">
        <v>-1</v>
      </c>
      <c r="K17" t="s">
        <v>30</v>
      </c>
      <c r="L17" t="s">
        <v>79</v>
      </c>
      <c r="M17" t="s">
        <v>61</v>
      </c>
      <c r="N17" t="s">
        <v>3319</v>
      </c>
      <c r="O17">
        <v>-1</v>
      </c>
      <c r="P17">
        <v>-1</v>
      </c>
      <c r="Q17">
        <f t="shared" si="0"/>
        <v>37000</v>
      </c>
      <c r="R17">
        <f t="shared" si="1"/>
        <v>66000</v>
      </c>
      <c r="S17">
        <f t="shared" si="2"/>
        <v>51500</v>
      </c>
      <c r="T17" t="str">
        <f t="shared" si="3"/>
        <v>CodeGreen Solutions</v>
      </c>
      <c r="U17" t="str">
        <f t="shared" si="4"/>
        <v>New York</v>
      </c>
      <c r="V17" t="str">
        <f t="shared" si="5"/>
        <v>NY</v>
      </c>
      <c r="W17">
        <f t="shared" si="6"/>
        <v>1</v>
      </c>
      <c r="X17">
        <f t="shared" si="7"/>
        <v>1</v>
      </c>
      <c r="Y17">
        <f t="shared" si="8"/>
        <v>1</v>
      </c>
      <c r="Z17">
        <f t="shared" si="9"/>
        <v>0</v>
      </c>
      <c r="AA17">
        <f t="shared" si="10"/>
        <v>0</v>
      </c>
      <c r="AB17">
        <f t="shared" si="11"/>
        <v>1</v>
      </c>
    </row>
    <row r="18" spans="1:28" x14ac:dyDescent="0.2">
      <c r="A18">
        <v>16</v>
      </c>
      <c r="B18" t="s">
        <v>34</v>
      </c>
      <c r="C18" t="s">
        <v>3316</v>
      </c>
      <c r="D18" s="1" t="s">
        <v>3335</v>
      </c>
      <c r="E18">
        <v>3.8</v>
      </c>
      <c r="F18" s="1" t="s">
        <v>80</v>
      </c>
      <c r="G18" t="s">
        <v>17</v>
      </c>
      <c r="H18" t="s">
        <v>17</v>
      </c>
      <c r="I18" t="s">
        <v>18</v>
      </c>
      <c r="J18">
        <v>2001</v>
      </c>
      <c r="K18" t="s">
        <v>37</v>
      </c>
      <c r="L18" t="s">
        <v>3331</v>
      </c>
      <c r="M18" t="s">
        <v>61</v>
      </c>
      <c r="N18" t="s">
        <v>3319</v>
      </c>
      <c r="O18" t="s">
        <v>3336</v>
      </c>
      <c r="P18" t="b">
        <v>1</v>
      </c>
      <c r="Q18">
        <f t="shared" si="0"/>
        <v>37000</v>
      </c>
      <c r="R18">
        <f t="shared" si="1"/>
        <v>66000</v>
      </c>
      <c r="S18">
        <f t="shared" si="2"/>
        <v>51500</v>
      </c>
      <c r="T18" t="str">
        <f t="shared" si="3"/>
        <v>Undertone</v>
      </c>
      <c r="U18" t="str">
        <f t="shared" si="4"/>
        <v>New York</v>
      </c>
      <c r="V18" t="str">
        <f t="shared" si="5"/>
        <v>NY</v>
      </c>
      <c r="W18">
        <f t="shared" si="6"/>
        <v>0</v>
      </c>
      <c r="X18">
        <f t="shared" si="7"/>
        <v>1</v>
      </c>
      <c r="Y18">
        <f t="shared" si="8"/>
        <v>0</v>
      </c>
      <c r="Z18">
        <f t="shared" si="9"/>
        <v>1</v>
      </c>
      <c r="AA18">
        <f t="shared" si="10"/>
        <v>0</v>
      </c>
      <c r="AB18">
        <f t="shared" si="11"/>
        <v>1</v>
      </c>
    </row>
    <row r="19" spans="1:28" x14ac:dyDescent="0.2">
      <c r="A19">
        <v>17</v>
      </c>
      <c r="B19" t="s">
        <v>81</v>
      </c>
      <c r="C19" t="s">
        <v>3316</v>
      </c>
      <c r="D19" s="1" t="s">
        <v>5998</v>
      </c>
      <c r="E19">
        <v>3.8</v>
      </c>
      <c r="F19" s="1" t="s">
        <v>82</v>
      </c>
      <c r="G19" t="s">
        <v>17</v>
      </c>
      <c r="H19" t="s">
        <v>83</v>
      </c>
      <c r="I19" t="s">
        <v>84</v>
      </c>
      <c r="J19">
        <v>1996</v>
      </c>
      <c r="K19" t="s">
        <v>19</v>
      </c>
      <c r="L19" t="s">
        <v>85</v>
      </c>
      <c r="M19" t="s">
        <v>61</v>
      </c>
      <c r="N19" t="s">
        <v>3309</v>
      </c>
      <c r="O19" t="s">
        <v>3337</v>
      </c>
      <c r="P19">
        <v>-1</v>
      </c>
      <c r="Q19">
        <f t="shared" si="0"/>
        <v>37000</v>
      </c>
      <c r="R19">
        <f t="shared" si="1"/>
        <v>66000</v>
      </c>
      <c r="S19">
        <f t="shared" si="2"/>
        <v>51500</v>
      </c>
      <c r="T19" t="str">
        <f t="shared" si="3"/>
        <v>NYSTEC</v>
      </c>
      <c r="U19" t="str">
        <f t="shared" si="4"/>
        <v>New York</v>
      </c>
      <c r="V19" t="str">
        <f t="shared" si="5"/>
        <v>NY</v>
      </c>
      <c r="W19">
        <f t="shared" si="6"/>
        <v>1</v>
      </c>
      <c r="X19">
        <f t="shared" si="7"/>
        <v>1</v>
      </c>
      <c r="Y19">
        <f t="shared" si="8"/>
        <v>0</v>
      </c>
      <c r="Z19">
        <f t="shared" si="9"/>
        <v>0</v>
      </c>
      <c r="AA19">
        <f t="shared" si="10"/>
        <v>0</v>
      </c>
      <c r="AB19">
        <f t="shared" si="11"/>
        <v>1</v>
      </c>
    </row>
    <row r="20" spans="1:28" ht="409.6" x14ac:dyDescent="0.2">
      <c r="A20">
        <v>18</v>
      </c>
      <c r="B20" t="s">
        <v>86</v>
      </c>
      <c r="C20" t="s">
        <v>3316</v>
      </c>
      <c r="D20" s="1" t="s">
        <v>5999</v>
      </c>
      <c r="E20">
        <v>3.9</v>
      </c>
      <c r="F20" s="1" t="s">
        <v>87</v>
      </c>
      <c r="G20" t="s">
        <v>17</v>
      </c>
      <c r="H20" t="s">
        <v>88</v>
      </c>
      <c r="I20" t="s">
        <v>41</v>
      </c>
      <c r="J20">
        <v>1958</v>
      </c>
      <c r="K20" t="s">
        <v>19</v>
      </c>
      <c r="L20" t="s">
        <v>60</v>
      </c>
      <c r="M20" t="s">
        <v>61</v>
      </c>
      <c r="N20" t="s">
        <v>3303</v>
      </c>
      <c r="O20">
        <v>-1</v>
      </c>
      <c r="P20">
        <v>-1</v>
      </c>
      <c r="Q20">
        <f t="shared" si="0"/>
        <v>37000</v>
      </c>
      <c r="R20">
        <f t="shared" si="1"/>
        <v>66000</v>
      </c>
      <c r="S20">
        <f t="shared" si="2"/>
        <v>51500</v>
      </c>
      <c r="T20" t="str">
        <f t="shared" si="3"/>
        <v>Education Development Center, Inc.</v>
      </c>
      <c r="U20" t="str">
        <f t="shared" si="4"/>
        <v>New York</v>
      </c>
      <c r="V20" t="str">
        <f t="shared" si="5"/>
        <v>NY</v>
      </c>
      <c r="W20">
        <f t="shared" si="6"/>
        <v>1</v>
      </c>
      <c r="X20">
        <f t="shared" si="7"/>
        <v>0</v>
      </c>
      <c r="Y20">
        <f t="shared" si="8"/>
        <v>1</v>
      </c>
      <c r="Z20">
        <f t="shared" si="9"/>
        <v>0</v>
      </c>
      <c r="AA20">
        <f t="shared" si="10"/>
        <v>0</v>
      </c>
      <c r="AB20">
        <f t="shared" si="11"/>
        <v>1</v>
      </c>
    </row>
    <row r="21" spans="1:28" x14ac:dyDescent="0.2">
      <c r="A21">
        <v>19</v>
      </c>
      <c r="B21" t="s">
        <v>34</v>
      </c>
      <c r="C21" t="s">
        <v>3316</v>
      </c>
      <c r="D21" s="1" t="s">
        <v>3338</v>
      </c>
      <c r="E21">
        <v>4.9000000000000004</v>
      </c>
      <c r="F21" s="1" t="s">
        <v>89</v>
      </c>
      <c r="G21" t="s">
        <v>17</v>
      </c>
      <c r="H21" t="s">
        <v>17</v>
      </c>
      <c r="I21" t="s">
        <v>84</v>
      </c>
      <c r="J21">
        <v>2006</v>
      </c>
      <c r="K21" t="s">
        <v>30</v>
      </c>
      <c r="L21" t="s">
        <v>31</v>
      </c>
      <c r="M21" t="s">
        <v>32</v>
      </c>
      <c r="N21" t="s">
        <v>3319</v>
      </c>
      <c r="O21">
        <v>-1</v>
      </c>
      <c r="P21">
        <v>-1</v>
      </c>
      <c r="Q21">
        <f t="shared" si="0"/>
        <v>37000</v>
      </c>
      <c r="R21">
        <f t="shared" si="1"/>
        <v>66000</v>
      </c>
      <c r="S21">
        <f t="shared" si="2"/>
        <v>51500</v>
      </c>
      <c r="T21" t="str">
        <f t="shared" si="3"/>
        <v>Teachers Pay Teachers</v>
      </c>
      <c r="U21" t="str">
        <f t="shared" si="4"/>
        <v>New York</v>
      </c>
      <c r="V21" t="str">
        <f t="shared" si="5"/>
        <v>NY</v>
      </c>
      <c r="W21">
        <f t="shared" si="6"/>
        <v>1</v>
      </c>
      <c r="X21">
        <f t="shared" si="7"/>
        <v>1</v>
      </c>
      <c r="Y21">
        <f t="shared" si="8"/>
        <v>1</v>
      </c>
      <c r="Z21">
        <f t="shared" si="9"/>
        <v>0</v>
      </c>
      <c r="AA21">
        <f t="shared" si="10"/>
        <v>0</v>
      </c>
      <c r="AB21">
        <f t="shared" si="11"/>
        <v>1</v>
      </c>
    </row>
    <row r="22" spans="1:28" x14ac:dyDescent="0.2">
      <c r="A22">
        <v>20</v>
      </c>
      <c r="B22" t="s">
        <v>90</v>
      </c>
      <c r="C22" t="s">
        <v>3316</v>
      </c>
      <c r="D22" s="1" t="s">
        <v>6000</v>
      </c>
      <c r="E22">
        <v>4.4000000000000004</v>
      </c>
      <c r="F22" s="1" t="s">
        <v>91</v>
      </c>
      <c r="G22" t="s">
        <v>17</v>
      </c>
      <c r="H22" t="s">
        <v>92</v>
      </c>
      <c r="I22" t="s">
        <v>24</v>
      </c>
      <c r="J22">
        <v>1998</v>
      </c>
      <c r="K22" t="s">
        <v>56</v>
      </c>
      <c r="L22" t="s">
        <v>31</v>
      </c>
      <c r="M22" t="s">
        <v>32</v>
      </c>
      <c r="N22" t="s">
        <v>3310</v>
      </c>
      <c r="O22" t="s">
        <v>3339</v>
      </c>
      <c r="P22">
        <v>-1</v>
      </c>
      <c r="Q22">
        <f t="shared" si="0"/>
        <v>37000</v>
      </c>
      <c r="R22">
        <f t="shared" si="1"/>
        <v>66000</v>
      </c>
      <c r="S22">
        <f t="shared" si="2"/>
        <v>51500</v>
      </c>
      <c r="T22" t="str">
        <f t="shared" si="3"/>
        <v>Google</v>
      </c>
      <c r="U22" t="str">
        <f t="shared" si="4"/>
        <v>New York</v>
      </c>
      <c r="V22" t="str">
        <f t="shared" si="5"/>
        <v>NY</v>
      </c>
      <c r="W22">
        <f t="shared" si="6"/>
        <v>0</v>
      </c>
      <c r="X22">
        <f t="shared" si="7"/>
        <v>1</v>
      </c>
      <c r="Y22">
        <f t="shared" si="8"/>
        <v>1</v>
      </c>
      <c r="Z22">
        <f t="shared" si="9"/>
        <v>0</v>
      </c>
      <c r="AA22">
        <f t="shared" si="10"/>
        <v>0</v>
      </c>
      <c r="AB22">
        <f t="shared" si="11"/>
        <v>1</v>
      </c>
    </row>
    <row r="23" spans="1:28" ht="238" x14ac:dyDescent="0.2">
      <c r="A23">
        <v>21</v>
      </c>
      <c r="B23" t="s">
        <v>49</v>
      </c>
      <c r="C23" t="s">
        <v>3316</v>
      </c>
      <c r="D23" s="1" t="s">
        <v>3340</v>
      </c>
      <c r="E23">
        <v>-1</v>
      </c>
      <c r="F23" t="s">
        <v>93</v>
      </c>
      <c r="G23" t="s">
        <v>17</v>
      </c>
      <c r="H23" t="s">
        <v>94</v>
      </c>
      <c r="I23" t="s">
        <v>3341</v>
      </c>
      <c r="J23">
        <v>-1</v>
      </c>
      <c r="K23" t="s">
        <v>56</v>
      </c>
      <c r="L23">
        <v>-1</v>
      </c>
      <c r="M23">
        <v>-1</v>
      </c>
      <c r="N23" t="s">
        <v>3319</v>
      </c>
      <c r="O23">
        <v>-1</v>
      </c>
      <c r="P23">
        <v>-1</v>
      </c>
      <c r="Q23">
        <f t="shared" si="0"/>
        <v>37000</v>
      </c>
      <c r="R23">
        <f t="shared" si="1"/>
        <v>66000</v>
      </c>
      <c r="S23">
        <f t="shared" si="2"/>
        <v>51500</v>
      </c>
      <c r="T23" t="str">
        <f t="shared" si="3"/>
        <v>MUSIC &amp; Entertainment</v>
      </c>
      <c r="U23" t="str">
        <f t="shared" si="4"/>
        <v>New York</v>
      </c>
      <c r="V23" t="str">
        <f t="shared" si="5"/>
        <v>NY</v>
      </c>
      <c r="W23">
        <f t="shared" si="6"/>
        <v>1</v>
      </c>
      <c r="X23">
        <f t="shared" si="7"/>
        <v>1</v>
      </c>
      <c r="Y23">
        <f t="shared" si="8"/>
        <v>0</v>
      </c>
      <c r="Z23">
        <f t="shared" si="9"/>
        <v>1</v>
      </c>
      <c r="AA23">
        <f t="shared" si="10"/>
        <v>0</v>
      </c>
      <c r="AB23">
        <f t="shared" si="11"/>
        <v>1</v>
      </c>
    </row>
    <row r="24" spans="1:28" x14ac:dyDescent="0.2">
      <c r="A24">
        <v>22</v>
      </c>
      <c r="B24" t="s">
        <v>95</v>
      </c>
      <c r="C24" t="s">
        <v>3316</v>
      </c>
      <c r="D24" s="1" t="s">
        <v>6001</v>
      </c>
      <c r="E24">
        <v>3.3</v>
      </c>
      <c r="F24" s="1" t="s">
        <v>96</v>
      </c>
      <c r="G24" t="s">
        <v>17</v>
      </c>
      <c r="H24" t="s">
        <v>97</v>
      </c>
      <c r="I24" t="s">
        <v>24</v>
      </c>
      <c r="J24">
        <v>1969</v>
      </c>
      <c r="K24" t="s">
        <v>56</v>
      </c>
      <c r="L24" t="s">
        <v>3323</v>
      </c>
      <c r="M24" t="s">
        <v>46</v>
      </c>
      <c r="N24" t="s">
        <v>3307</v>
      </c>
      <c r="O24" t="s">
        <v>3342</v>
      </c>
      <c r="P24">
        <v>-1</v>
      </c>
      <c r="Q24">
        <f t="shared" si="0"/>
        <v>37000</v>
      </c>
      <c r="R24">
        <f t="shared" si="1"/>
        <v>66000</v>
      </c>
      <c r="S24">
        <f t="shared" si="2"/>
        <v>51500</v>
      </c>
      <c r="T24" t="str">
        <f t="shared" si="3"/>
        <v>Macquarie Group</v>
      </c>
      <c r="U24" t="str">
        <f t="shared" si="4"/>
        <v>New York</v>
      </c>
      <c r="V24" t="str">
        <f t="shared" si="5"/>
        <v>NY</v>
      </c>
      <c r="W24">
        <f t="shared" si="6"/>
        <v>1</v>
      </c>
      <c r="X24">
        <f t="shared" si="7"/>
        <v>0</v>
      </c>
      <c r="Y24">
        <f t="shared" si="8"/>
        <v>1</v>
      </c>
      <c r="Z24">
        <f t="shared" si="9"/>
        <v>0</v>
      </c>
      <c r="AA24">
        <f t="shared" si="10"/>
        <v>0</v>
      </c>
      <c r="AB24">
        <f t="shared" si="11"/>
        <v>1</v>
      </c>
    </row>
    <row r="25" spans="1:28" x14ac:dyDescent="0.2">
      <c r="A25">
        <v>23</v>
      </c>
      <c r="B25" t="s">
        <v>34</v>
      </c>
      <c r="C25" t="s">
        <v>3316</v>
      </c>
      <c r="D25" s="1" t="s">
        <v>6002</v>
      </c>
      <c r="E25">
        <v>3.5</v>
      </c>
      <c r="F25" s="1" t="s">
        <v>98</v>
      </c>
      <c r="G25" t="s">
        <v>17</v>
      </c>
      <c r="H25" t="s">
        <v>99</v>
      </c>
      <c r="I25" t="s">
        <v>18</v>
      </c>
      <c r="J25">
        <v>-1</v>
      </c>
      <c r="K25" t="s">
        <v>30</v>
      </c>
      <c r="L25" t="s">
        <v>100</v>
      </c>
      <c r="M25" t="s">
        <v>101</v>
      </c>
      <c r="N25" t="s">
        <v>3308</v>
      </c>
      <c r="O25">
        <v>-1</v>
      </c>
      <c r="P25">
        <v>-1</v>
      </c>
      <c r="Q25">
        <f t="shared" si="0"/>
        <v>37000</v>
      </c>
      <c r="R25">
        <f t="shared" si="1"/>
        <v>66000</v>
      </c>
      <c r="S25">
        <f t="shared" si="2"/>
        <v>51500</v>
      </c>
      <c r="T25" t="str">
        <f t="shared" si="3"/>
        <v>Andiamo</v>
      </c>
      <c r="U25" t="str">
        <f t="shared" si="4"/>
        <v>New York</v>
      </c>
      <c r="V25" t="str">
        <f t="shared" si="5"/>
        <v>NY</v>
      </c>
      <c r="W25">
        <f t="shared" si="6"/>
        <v>1</v>
      </c>
      <c r="X25">
        <f t="shared" si="7"/>
        <v>1</v>
      </c>
      <c r="Y25">
        <f t="shared" si="8"/>
        <v>1</v>
      </c>
      <c r="Z25">
        <f t="shared" si="9"/>
        <v>1</v>
      </c>
      <c r="AA25">
        <f t="shared" si="10"/>
        <v>0</v>
      </c>
      <c r="AB25">
        <f t="shared" si="11"/>
        <v>1</v>
      </c>
    </row>
    <row r="26" spans="1:28" ht="409.6" x14ac:dyDescent="0.2">
      <c r="A26">
        <v>24</v>
      </c>
      <c r="B26" t="s">
        <v>102</v>
      </c>
      <c r="C26" t="s">
        <v>3316</v>
      </c>
      <c r="D26" s="1" t="s">
        <v>3343</v>
      </c>
      <c r="E26">
        <v>3.8</v>
      </c>
      <c r="F26" s="1" t="s">
        <v>103</v>
      </c>
      <c r="G26" t="s">
        <v>17</v>
      </c>
      <c r="H26" t="s">
        <v>104</v>
      </c>
      <c r="I26" t="s">
        <v>68</v>
      </c>
      <c r="J26">
        <v>-1</v>
      </c>
      <c r="K26" t="s">
        <v>3341</v>
      </c>
      <c r="L26">
        <v>-1</v>
      </c>
      <c r="M26">
        <v>-1</v>
      </c>
      <c r="N26" t="s">
        <v>3319</v>
      </c>
      <c r="O26">
        <v>-1</v>
      </c>
      <c r="P26">
        <v>-1</v>
      </c>
      <c r="Q26">
        <f t="shared" si="0"/>
        <v>37000</v>
      </c>
      <c r="R26">
        <f t="shared" si="1"/>
        <v>66000</v>
      </c>
      <c r="S26">
        <f t="shared" si="2"/>
        <v>51500</v>
      </c>
      <c r="T26" t="str">
        <f t="shared" si="3"/>
        <v>Dash Technologies Inc</v>
      </c>
      <c r="U26" t="str">
        <f t="shared" si="4"/>
        <v>New York</v>
      </c>
      <c r="V26" t="str">
        <f t="shared" si="5"/>
        <v>NY</v>
      </c>
      <c r="W26">
        <f t="shared" si="6"/>
        <v>0</v>
      </c>
      <c r="X26">
        <f t="shared" si="7"/>
        <v>1</v>
      </c>
      <c r="Y26">
        <f t="shared" si="8"/>
        <v>1</v>
      </c>
      <c r="Z26">
        <f t="shared" si="9"/>
        <v>0</v>
      </c>
      <c r="AA26">
        <f t="shared" si="10"/>
        <v>0</v>
      </c>
      <c r="AB26">
        <f t="shared" si="11"/>
        <v>1</v>
      </c>
    </row>
    <row r="27" spans="1:28" x14ac:dyDescent="0.2">
      <c r="A27">
        <v>25</v>
      </c>
      <c r="B27" t="s">
        <v>34</v>
      </c>
      <c r="C27" t="s">
        <v>3316</v>
      </c>
      <c r="D27" s="1" t="s">
        <v>3344</v>
      </c>
      <c r="E27">
        <v>4</v>
      </c>
      <c r="F27" s="1" t="s">
        <v>105</v>
      </c>
      <c r="G27" t="s">
        <v>17</v>
      </c>
      <c r="H27" t="s">
        <v>106</v>
      </c>
      <c r="I27" t="s">
        <v>68</v>
      </c>
      <c r="J27">
        <v>-1</v>
      </c>
      <c r="K27" t="s">
        <v>30</v>
      </c>
      <c r="L27" t="s">
        <v>3331</v>
      </c>
      <c r="M27" t="s">
        <v>61</v>
      </c>
      <c r="N27" t="s">
        <v>3311</v>
      </c>
      <c r="O27">
        <v>-1</v>
      </c>
      <c r="P27">
        <v>-1</v>
      </c>
      <c r="Q27">
        <f t="shared" si="0"/>
        <v>37000</v>
      </c>
      <c r="R27">
        <f t="shared" si="1"/>
        <v>66000</v>
      </c>
      <c r="S27">
        <f t="shared" si="2"/>
        <v>51500</v>
      </c>
      <c r="T27" t="str">
        <f t="shared" si="3"/>
        <v>Hearst Communications</v>
      </c>
      <c r="U27" t="str">
        <f t="shared" si="4"/>
        <v>New York</v>
      </c>
      <c r="V27" t="str">
        <f t="shared" si="5"/>
        <v>NY</v>
      </c>
      <c r="W27">
        <f t="shared" si="6"/>
        <v>1</v>
      </c>
      <c r="X27">
        <f t="shared" si="7"/>
        <v>1</v>
      </c>
      <c r="Y27">
        <f t="shared" si="8"/>
        <v>0</v>
      </c>
      <c r="Z27">
        <f t="shared" si="9"/>
        <v>0</v>
      </c>
      <c r="AA27">
        <f t="shared" si="10"/>
        <v>0</v>
      </c>
      <c r="AB27">
        <f t="shared" si="11"/>
        <v>1</v>
      </c>
    </row>
    <row r="28" spans="1:28" x14ac:dyDescent="0.2">
      <c r="A28">
        <v>26</v>
      </c>
      <c r="B28" t="s">
        <v>107</v>
      </c>
      <c r="C28" t="s">
        <v>3316</v>
      </c>
      <c r="D28" s="1" t="s">
        <v>6003</v>
      </c>
      <c r="E28">
        <v>5</v>
      </c>
      <c r="F28" s="1" t="s">
        <v>108</v>
      </c>
      <c r="G28" t="s">
        <v>17</v>
      </c>
      <c r="H28" t="s">
        <v>109</v>
      </c>
      <c r="I28" t="s">
        <v>18</v>
      </c>
      <c r="J28">
        <v>2011</v>
      </c>
      <c r="K28" t="s">
        <v>30</v>
      </c>
      <c r="L28" t="s">
        <v>31</v>
      </c>
      <c r="M28" t="s">
        <v>32</v>
      </c>
      <c r="N28" t="s">
        <v>3312</v>
      </c>
      <c r="O28">
        <v>-1</v>
      </c>
      <c r="P28">
        <v>-1</v>
      </c>
      <c r="Q28">
        <f t="shared" si="0"/>
        <v>37000</v>
      </c>
      <c r="R28">
        <f t="shared" si="1"/>
        <v>66000</v>
      </c>
      <c r="S28">
        <f t="shared" si="2"/>
        <v>51500</v>
      </c>
      <c r="T28" t="str">
        <f t="shared" si="3"/>
        <v>Duolingo</v>
      </c>
      <c r="U28" t="str">
        <f t="shared" si="4"/>
        <v>New York</v>
      </c>
      <c r="V28" t="str">
        <f t="shared" si="5"/>
        <v>NY</v>
      </c>
      <c r="W28">
        <f t="shared" si="6"/>
        <v>1</v>
      </c>
      <c r="X28">
        <f t="shared" si="7"/>
        <v>1</v>
      </c>
      <c r="Y28">
        <f t="shared" si="8"/>
        <v>1</v>
      </c>
      <c r="Z28">
        <f t="shared" si="9"/>
        <v>1</v>
      </c>
      <c r="AA28">
        <f t="shared" si="10"/>
        <v>0</v>
      </c>
      <c r="AB28">
        <f t="shared" si="11"/>
        <v>1</v>
      </c>
    </row>
    <row r="29" spans="1:28" ht="409.6" x14ac:dyDescent="0.2">
      <c r="A29">
        <v>27</v>
      </c>
      <c r="B29" t="s">
        <v>110</v>
      </c>
      <c r="C29" t="s">
        <v>3316</v>
      </c>
      <c r="D29" s="1" t="s">
        <v>3345</v>
      </c>
      <c r="E29">
        <v>4.8</v>
      </c>
      <c r="F29" s="1" t="s">
        <v>111</v>
      </c>
      <c r="G29" t="s">
        <v>17</v>
      </c>
      <c r="H29" t="s">
        <v>17</v>
      </c>
      <c r="I29" t="s">
        <v>84</v>
      </c>
      <c r="J29">
        <v>2017</v>
      </c>
      <c r="K29" t="s">
        <v>30</v>
      </c>
      <c r="L29" t="s">
        <v>25</v>
      </c>
      <c r="M29" t="s">
        <v>26</v>
      </c>
      <c r="N29" t="s">
        <v>3319</v>
      </c>
      <c r="O29">
        <v>-1</v>
      </c>
      <c r="P29">
        <v>-1</v>
      </c>
      <c r="Q29">
        <f t="shared" si="0"/>
        <v>37000</v>
      </c>
      <c r="R29">
        <f t="shared" si="1"/>
        <v>66000</v>
      </c>
      <c r="S29">
        <f t="shared" si="2"/>
        <v>51500</v>
      </c>
      <c r="T29" t="str">
        <f t="shared" si="3"/>
        <v>Ro</v>
      </c>
      <c r="U29" t="str">
        <f t="shared" si="4"/>
        <v>New York</v>
      </c>
      <c r="V29" t="str">
        <f t="shared" si="5"/>
        <v>NY</v>
      </c>
      <c r="W29">
        <f t="shared" si="6"/>
        <v>1</v>
      </c>
      <c r="X29">
        <f t="shared" si="7"/>
        <v>1</v>
      </c>
      <c r="Y29">
        <f t="shared" si="8"/>
        <v>1</v>
      </c>
      <c r="Z29">
        <f t="shared" si="9"/>
        <v>0</v>
      </c>
      <c r="AA29">
        <f t="shared" si="10"/>
        <v>0</v>
      </c>
      <c r="AB29">
        <f t="shared" si="11"/>
        <v>1</v>
      </c>
    </row>
    <row r="30" spans="1:28" ht="409.6" x14ac:dyDescent="0.2">
      <c r="A30">
        <v>28</v>
      </c>
      <c r="B30" t="s">
        <v>112</v>
      </c>
      <c r="C30" t="s">
        <v>3316</v>
      </c>
      <c r="D30" s="1" t="s">
        <v>6004</v>
      </c>
      <c r="E30">
        <v>3.7</v>
      </c>
      <c r="F30" s="1" t="s">
        <v>113</v>
      </c>
      <c r="G30" t="s">
        <v>17</v>
      </c>
      <c r="H30" t="s">
        <v>17</v>
      </c>
      <c r="I30" t="s">
        <v>68</v>
      </c>
      <c r="J30">
        <v>-1</v>
      </c>
      <c r="K30" t="s">
        <v>30</v>
      </c>
      <c r="L30" t="s">
        <v>3331</v>
      </c>
      <c r="M30" t="s">
        <v>61</v>
      </c>
      <c r="N30" t="s">
        <v>3308</v>
      </c>
      <c r="O30">
        <v>-1</v>
      </c>
      <c r="P30">
        <v>-1</v>
      </c>
      <c r="Q30">
        <f t="shared" si="0"/>
        <v>37000</v>
      </c>
      <c r="R30">
        <f t="shared" si="1"/>
        <v>66000</v>
      </c>
      <c r="S30">
        <f t="shared" si="2"/>
        <v>51500</v>
      </c>
      <c r="T30" t="str">
        <f t="shared" si="3"/>
        <v>Endai</v>
      </c>
      <c r="U30" t="str">
        <f t="shared" si="4"/>
        <v>New York</v>
      </c>
      <c r="V30" t="str">
        <f t="shared" si="5"/>
        <v>NY</v>
      </c>
      <c r="W30">
        <f t="shared" si="6"/>
        <v>0</v>
      </c>
      <c r="X30">
        <f t="shared" si="7"/>
        <v>0</v>
      </c>
      <c r="Y30">
        <f t="shared" si="8"/>
        <v>1</v>
      </c>
      <c r="Z30">
        <f t="shared" si="9"/>
        <v>0</v>
      </c>
      <c r="AA30">
        <f t="shared" si="10"/>
        <v>0</v>
      </c>
      <c r="AB30">
        <f t="shared" si="11"/>
        <v>1</v>
      </c>
    </row>
    <row r="31" spans="1:28" ht="409.6" x14ac:dyDescent="0.2">
      <c r="A31">
        <v>29</v>
      </c>
      <c r="B31" t="s">
        <v>34</v>
      </c>
      <c r="C31" t="s">
        <v>3316</v>
      </c>
      <c r="D31" s="1" t="s">
        <v>3346</v>
      </c>
      <c r="E31">
        <v>4.7</v>
      </c>
      <c r="F31" s="1" t="s">
        <v>114</v>
      </c>
      <c r="G31" t="s">
        <v>17</v>
      </c>
      <c r="H31" t="s">
        <v>115</v>
      </c>
      <c r="I31" t="s">
        <v>68</v>
      </c>
      <c r="J31">
        <v>-1</v>
      </c>
      <c r="K31" t="s">
        <v>30</v>
      </c>
      <c r="L31" t="s">
        <v>60</v>
      </c>
      <c r="M31" t="s">
        <v>61</v>
      </c>
      <c r="N31" t="s">
        <v>3319</v>
      </c>
      <c r="O31">
        <v>-1</v>
      </c>
      <c r="P31">
        <v>-1</v>
      </c>
      <c r="Q31">
        <f t="shared" si="0"/>
        <v>37000</v>
      </c>
      <c r="R31">
        <f t="shared" si="1"/>
        <v>66000</v>
      </c>
      <c r="S31">
        <f t="shared" si="2"/>
        <v>51500</v>
      </c>
      <c r="T31" t="str">
        <f t="shared" si="3"/>
        <v>BlueLabs</v>
      </c>
      <c r="U31" t="str">
        <f t="shared" si="4"/>
        <v>New York</v>
      </c>
      <c r="V31" t="str">
        <f t="shared" si="5"/>
        <v>NY</v>
      </c>
      <c r="W31">
        <f t="shared" si="6"/>
        <v>1</v>
      </c>
      <c r="X31">
        <f t="shared" si="7"/>
        <v>1</v>
      </c>
      <c r="Y31">
        <f t="shared" si="8"/>
        <v>1</v>
      </c>
      <c r="Z31">
        <f t="shared" si="9"/>
        <v>0</v>
      </c>
      <c r="AA31">
        <f t="shared" si="10"/>
        <v>0</v>
      </c>
      <c r="AB31">
        <f t="shared" si="11"/>
        <v>1</v>
      </c>
    </row>
    <row r="32" spans="1:28" ht="409.6" x14ac:dyDescent="0.2">
      <c r="A32">
        <v>30</v>
      </c>
      <c r="B32" t="s">
        <v>34</v>
      </c>
      <c r="C32" t="s">
        <v>3347</v>
      </c>
      <c r="D32" s="1" t="s">
        <v>3348</v>
      </c>
      <c r="E32">
        <v>3.6</v>
      </c>
      <c r="F32" s="1" t="s">
        <v>116</v>
      </c>
      <c r="G32" t="s">
        <v>3349</v>
      </c>
      <c r="H32" t="s">
        <v>117</v>
      </c>
      <c r="I32" t="s">
        <v>84</v>
      </c>
      <c r="J32">
        <v>2005</v>
      </c>
      <c r="K32" t="s">
        <v>30</v>
      </c>
      <c r="L32" t="s">
        <v>85</v>
      </c>
      <c r="M32" t="s">
        <v>61</v>
      </c>
      <c r="N32" t="s">
        <v>3309</v>
      </c>
      <c r="O32">
        <v>-1</v>
      </c>
      <c r="P32" t="b">
        <v>1</v>
      </c>
      <c r="Q32">
        <f t="shared" si="0"/>
        <v>46000</v>
      </c>
      <c r="R32">
        <f t="shared" si="1"/>
        <v>87000</v>
      </c>
      <c r="S32">
        <f t="shared" si="2"/>
        <v>66500</v>
      </c>
      <c r="T32" t="str">
        <f t="shared" si="3"/>
        <v>Revel</v>
      </c>
      <c r="U32" t="str">
        <f t="shared" si="4"/>
        <v>Broolyn</v>
      </c>
      <c r="V32" t="str">
        <f t="shared" si="5"/>
        <v>NY</v>
      </c>
      <c r="W32">
        <f t="shared" si="6"/>
        <v>1</v>
      </c>
      <c r="X32">
        <f t="shared" si="7"/>
        <v>1</v>
      </c>
      <c r="Y32">
        <f t="shared" si="8"/>
        <v>0</v>
      </c>
      <c r="Z32">
        <f t="shared" si="9"/>
        <v>0</v>
      </c>
      <c r="AA32">
        <f t="shared" si="10"/>
        <v>0</v>
      </c>
      <c r="AB32">
        <f t="shared" si="11"/>
        <v>1</v>
      </c>
    </row>
    <row r="33" spans="1:28" x14ac:dyDescent="0.2">
      <c r="A33">
        <v>31</v>
      </c>
      <c r="B33" t="s">
        <v>34</v>
      </c>
      <c r="C33" t="s">
        <v>3347</v>
      </c>
      <c r="D33" t="s">
        <v>118</v>
      </c>
      <c r="E33">
        <v>3.6</v>
      </c>
      <c r="F33" s="1" t="s">
        <v>119</v>
      </c>
      <c r="G33" t="s">
        <v>75</v>
      </c>
      <c r="H33" t="s">
        <v>120</v>
      </c>
      <c r="I33" t="s">
        <v>68</v>
      </c>
      <c r="J33">
        <v>-1</v>
      </c>
      <c r="K33" t="s">
        <v>30</v>
      </c>
      <c r="L33" t="s">
        <v>3350</v>
      </c>
      <c r="M33" t="s">
        <v>32</v>
      </c>
      <c r="N33" t="s">
        <v>3308</v>
      </c>
      <c r="O33">
        <v>-1</v>
      </c>
      <c r="P33">
        <v>-1</v>
      </c>
      <c r="Q33">
        <f t="shared" si="0"/>
        <v>46000</v>
      </c>
      <c r="R33">
        <f t="shared" si="1"/>
        <v>87000</v>
      </c>
      <c r="S33">
        <f t="shared" si="2"/>
        <v>66500</v>
      </c>
      <c r="T33" t="str">
        <f t="shared" si="3"/>
        <v>NALLAS CORPORATION</v>
      </c>
      <c r="U33" t="str">
        <f t="shared" si="4"/>
        <v>Jersey City</v>
      </c>
      <c r="V33" t="str">
        <f t="shared" si="5"/>
        <v>NJ</v>
      </c>
      <c r="W33">
        <f t="shared" si="6"/>
        <v>0</v>
      </c>
      <c r="X33">
        <f t="shared" si="7"/>
        <v>0</v>
      </c>
      <c r="Y33">
        <f t="shared" si="8"/>
        <v>0</v>
      </c>
      <c r="Z33">
        <f t="shared" si="9"/>
        <v>0</v>
      </c>
      <c r="AA33">
        <f t="shared" si="10"/>
        <v>0</v>
      </c>
      <c r="AB33">
        <f t="shared" si="11"/>
        <v>1</v>
      </c>
    </row>
    <row r="34" spans="1:28" x14ac:dyDescent="0.2">
      <c r="A34">
        <v>32</v>
      </c>
      <c r="B34" t="s">
        <v>34</v>
      </c>
      <c r="C34" t="s">
        <v>3347</v>
      </c>
      <c r="D34" s="1" t="s">
        <v>3351</v>
      </c>
      <c r="E34">
        <v>3.5</v>
      </c>
      <c r="F34" s="1" t="s">
        <v>121</v>
      </c>
      <c r="G34" t="s">
        <v>17</v>
      </c>
      <c r="H34" t="s">
        <v>122</v>
      </c>
      <c r="I34" t="s">
        <v>68</v>
      </c>
      <c r="J34">
        <v>-1</v>
      </c>
      <c r="K34" t="s">
        <v>123</v>
      </c>
      <c r="L34">
        <v>-1</v>
      </c>
      <c r="M34">
        <v>-1</v>
      </c>
      <c r="N34" t="s">
        <v>3311</v>
      </c>
      <c r="O34">
        <v>-1</v>
      </c>
      <c r="P34">
        <v>-1</v>
      </c>
      <c r="Q34">
        <f t="shared" si="0"/>
        <v>46000</v>
      </c>
      <c r="R34">
        <f t="shared" si="1"/>
        <v>87000</v>
      </c>
      <c r="S34">
        <f t="shared" si="2"/>
        <v>66500</v>
      </c>
      <c r="T34" t="str">
        <f t="shared" si="3"/>
        <v>Pozent</v>
      </c>
      <c r="U34" t="str">
        <f t="shared" si="4"/>
        <v>New York</v>
      </c>
      <c r="V34" t="str">
        <f t="shared" si="5"/>
        <v>NY</v>
      </c>
      <c r="W34">
        <f t="shared" si="6"/>
        <v>0</v>
      </c>
      <c r="X34">
        <f t="shared" si="7"/>
        <v>0</v>
      </c>
      <c r="Y34">
        <f t="shared" si="8"/>
        <v>0</v>
      </c>
      <c r="Z34">
        <f t="shared" si="9"/>
        <v>0</v>
      </c>
      <c r="AA34">
        <f t="shared" si="10"/>
        <v>0</v>
      </c>
      <c r="AB34">
        <f t="shared" si="11"/>
        <v>1</v>
      </c>
    </row>
    <row r="35" spans="1:28" ht="409.6" x14ac:dyDescent="0.2">
      <c r="A35">
        <v>33</v>
      </c>
      <c r="B35" t="s">
        <v>3352</v>
      </c>
      <c r="C35" t="s">
        <v>3347</v>
      </c>
      <c r="D35" s="1" t="s">
        <v>3353</v>
      </c>
      <c r="E35">
        <v>3.2</v>
      </c>
      <c r="F35" s="1" t="s">
        <v>124</v>
      </c>
      <c r="G35" t="s">
        <v>17</v>
      </c>
      <c r="H35" t="s">
        <v>106</v>
      </c>
      <c r="I35" t="s">
        <v>29</v>
      </c>
      <c r="J35">
        <v>2011</v>
      </c>
      <c r="K35" t="s">
        <v>30</v>
      </c>
      <c r="L35" t="s">
        <v>125</v>
      </c>
      <c r="M35" t="s">
        <v>46</v>
      </c>
      <c r="N35" t="s">
        <v>3319</v>
      </c>
      <c r="O35">
        <v>-1</v>
      </c>
      <c r="P35">
        <v>-1</v>
      </c>
      <c r="Q35">
        <f t="shared" si="0"/>
        <v>46000</v>
      </c>
      <c r="R35">
        <f t="shared" si="1"/>
        <v>87000</v>
      </c>
      <c r="S35">
        <f t="shared" si="2"/>
        <v>66500</v>
      </c>
      <c r="T35" t="str">
        <f t="shared" si="3"/>
        <v>SoFi</v>
      </c>
      <c r="U35" t="str">
        <f t="shared" si="4"/>
        <v>New York</v>
      </c>
      <c r="V35" t="str">
        <f t="shared" si="5"/>
        <v>NY</v>
      </c>
      <c r="W35">
        <f t="shared" si="6"/>
        <v>1</v>
      </c>
      <c r="X35">
        <f t="shared" si="7"/>
        <v>1</v>
      </c>
      <c r="Y35">
        <f t="shared" si="8"/>
        <v>1</v>
      </c>
      <c r="Z35">
        <f t="shared" si="9"/>
        <v>1</v>
      </c>
      <c r="AA35">
        <f t="shared" si="10"/>
        <v>0</v>
      </c>
      <c r="AB35">
        <f t="shared" si="11"/>
        <v>1</v>
      </c>
    </row>
    <row r="36" spans="1:28" ht="409.6" x14ac:dyDescent="0.2">
      <c r="A36">
        <v>34</v>
      </c>
      <c r="B36" t="s">
        <v>126</v>
      </c>
      <c r="C36" t="s">
        <v>3347</v>
      </c>
      <c r="D36" s="1" t="s">
        <v>3354</v>
      </c>
      <c r="E36">
        <v>-1</v>
      </c>
      <c r="F36" t="s">
        <v>127</v>
      </c>
      <c r="G36" t="s">
        <v>17</v>
      </c>
      <c r="H36">
        <v>-1</v>
      </c>
      <c r="I36">
        <v>-1</v>
      </c>
      <c r="J36">
        <v>-1</v>
      </c>
      <c r="K36">
        <v>-1</v>
      </c>
      <c r="L36">
        <v>-1</v>
      </c>
      <c r="M36">
        <v>-1</v>
      </c>
      <c r="N36">
        <v>-1</v>
      </c>
      <c r="O36">
        <v>-1</v>
      </c>
      <c r="P36">
        <v>-1</v>
      </c>
      <c r="Q36">
        <f t="shared" si="0"/>
        <v>46000</v>
      </c>
      <c r="R36">
        <f t="shared" si="1"/>
        <v>87000</v>
      </c>
      <c r="S36">
        <f t="shared" si="2"/>
        <v>66500</v>
      </c>
      <c r="T36" t="str">
        <f t="shared" si="3"/>
        <v>Carry1st</v>
      </c>
      <c r="U36" t="str">
        <f t="shared" si="4"/>
        <v>New York</v>
      </c>
      <c r="V36" t="str">
        <f t="shared" si="5"/>
        <v>NY</v>
      </c>
      <c r="W36">
        <f t="shared" si="6"/>
        <v>1</v>
      </c>
      <c r="X36">
        <f t="shared" si="7"/>
        <v>1</v>
      </c>
      <c r="Y36">
        <f t="shared" si="8"/>
        <v>0</v>
      </c>
      <c r="Z36">
        <f t="shared" si="9"/>
        <v>1</v>
      </c>
      <c r="AA36">
        <f t="shared" si="10"/>
        <v>0</v>
      </c>
      <c r="AB36">
        <f t="shared" si="11"/>
        <v>1</v>
      </c>
    </row>
    <row r="37" spans="1:28" ht="409.6" x14ac:dyDescent="0.2">
      <c r="A37">
        <v>35</v>
      </c>
      <c r="B37" t="s">
        <v>3355</v>
      </c>
      <c r="C37" t="s">
        <v>3347</v>
      </c>
      <c r="D37" s="1" t="s">
        <v>3356</v>
      </c>
      <c r="E37">
        <v>3.7</v>
      </c>
      <c r="F37" s="1" t="s">
        <v>3357</v>
      </c>
      <c r="G37" t="s">
        <v>17</v>
      </c>
      <c r="H37" t="s">
        <v>128</v>
      </c>
      <c r="I37" t="s">
        <v>24</v>
      </c>
      <c r="J37">
        <v>1904</v>
      </c>
      <c r="K37" t="s">
        <v>56</v>
      </c>
      <c r="L37" t="s">
        <v>3358</v>
      </c>
      <c r="M37" t="s">
        <v>46</v>
      </c>
      <c r="N37" t="s">
        <v>3310</v>
      </c>
      <c r="O37">
        <v>-1</v>
      </c>
      <c r="P37">
        <v>-1</v>
      </c>
      <c r="Q37">
        <f t="shared" si="0"/>
        <v>46000</v>
      </c>
      <c r="R37">
        <f t="shared" si="1"/>
        <v>87000</v>
      </c>
      <c r="S37">
        <f t="shared" si="2"/>
        <v>66500</v>
      </c>
      <c r="T37" t="str">
        <f t="shared" si="3"/>
        <v>Ban of America</v>
      </c>
      <c r="U37" t="str">
        <f t="shared" si="4"/>
        <v>New York</v>
      </c>
      <c r="V37" t="str">
        <f t="shared" si="5"/>
        <v>NY</v>
      </c>
      <c r="W37">
        <f t="shared" si="6"/>
        <v>0</v>
      </c>
      <c r="X37">
        <f t="shared" si="7"/>
        <v>0</v>
      </c>
      <c r="Y37">
        <f t="shared" si="8"/>
        <v>1</v>
      </c>
      <c r="Z37">
        <f t="shared" si="9"/>
        <v>1</v>
      </c>
      <c r="AA37">
        <f t="shared" si="10"/>
        <v>0</v>
      </c>
      <c r="AB37">
        <f t="shared" si="11"/>
        <v>1</v>
      </c>
    </row>
    <row r="38" spans="1:28" x14ac:dyDescent="0.2">
      <c r="A38">
        <v>36</v>
      </c>
      <c r="B38" t="s">
        <v>129</v>
      </c>
      <c r="C38" t="s">
        <v>3347</v>
      </c>
      <c r="D38" s="1" t="s">
        <v>3359</v>
      </c>
      <c r="E38">
        <v>-1</v>
      </c>
      <c r="F38" t="s">
        <v>130</v>
      </c>
      <c r="G38" t="s">
        <v>17</v>
      </c>
      <c r="H38" t="s">
        <v>17</v>
      </c>
      <c r="I38" t="s">
        <v>84</v>
      </c>
      <c r="J38">
        <v>2018</v>
      </c>
      <c r="K38" t="s">
        <v>56</v>
      </c>
      <c r="L38">
        <v>-1</v>
      </c>
      <c r="M38">
        <v>-1</v>
      </c>
      <c r="N38" t="s">
        <v>3308</v>
      </c>
      <c r="O38">
        <v>-1</v>
      </c>
      <c r="P38">
        <v>-1</v>
      </c>
      <c r="Q38">
        <f t="shared" si="0"/>
        <v>46000</v>
      </c>
      <c r="R38">
        <f t="shared" si="1"/>
        <v>87000</v>
      </c>
      <c r="S38">
        <f t="shared" si="2"/>
        <v>66500</v>
      </c>
      <c r="T38" t="str">
        <f t="shared" si="3"/>
        <v>Clear Street</v>
      </c>
      <c r="U38" t="str">
        <f t="shared" si="4"/>
        <v>New York</v>
      </c>
      <c r="V38" t="str">
        <f t="shared" si="5"/>
        <v>NY</v>
      </c>
      <c r="W38">
        <f t="shared" si="6"/>
        <v>1</v>
      </c>
      <c r="X38">
        <f t="shared" si="7"/>
        <v>1</v>
      </c>
      <c r="Y38">
        <f t="shared" si="8"/>
        <v>1</v>
      </c>
      <c r="Z38">
        <f t="shared" si="9"/>
        <v>0</v>
      </c>
      <c r="AA38">
        <f t="shared" si="10"/>
        <v>0</v>
      </c>
      <c r="AB38">
        <f t="shared" si="11"/>
        <v>1</v>
      </c>
    </row>
    <row r="39" spans="1:28" x14ac:dyDescent="0.2">
      <c r="A39">
        <v>37</v>
      </c>
      <c r="B39" t="s">
        <v>131</v>
      </c>
      <c r="C39" t="s">
        <v>3347</v>
      </c>
      <c r="D39" t="s">
        <v>3360</v>
      </c>
      <c r="E39">
        <v>3.6</v>
      </c>
      <c r="F39" s="1" t="s">
        <v>132</v>
      </c>
      <c r="G39" t="s">
        <v>17</v>
      </c>
      <c r="H39" t="s">
        <v>133</v>
      </c>
      <c r="I39" t="s">
        <v>68</v>
      </c>
      <c r="J39">
        <v>-1</v>
      </c>
      <c r="K39" t="s">
        <v>30</v>
      </c>
      <c r="L39" t="s">
        <v>134</v>
      </c>
      <c r="M39" t="s">
        <v>32</v>
      </c>
      <c r="N39" t="s">
        <v>3311</v>
      </c>
      <c r="O39">
        <v>-1</v>
      </c>
      <c r="P39">
        <v>-1</v>
      </c>
      <c r="Q39">
        <f t="shared" si="0"/>
        <v>46000</v>
      </c>
      <c r="R39">
        <f t="shared" si="1"/>
        <v>87000</v>
      </c>
      <c r="S39">
        <f t="shared" si="2"/>
        <v>66500</v>
      </c>
      <c r="T39" t="str">
        <f t="shared" si="3"/>
        <v>Nutech Information Systems</v>
      </c>
      <c r="U39" t="str">
        <f t="shared" si="4"/>
        <v>New York</v>
      </c>
      <c r="V39" t="str">
        <f t="shared" si="5"/>
        <v>NY</v>
      </c>
      <c r="W39">
        <f t="shared" si="6"/>
        <v>0</v>
      </c>
      <c r="X39">
        <f t="shared" si="7"/>
        <v>0</v>
      </c>
      <c r="Y39">
        <f t="shared" si="8"/>
        <v>1</v>
      </c>
      <c r="Z39">
        <f t="shared" si="9"/>
        <v>0</v>
      </c>
      <c r="AA39">
        <f t="shared" si="10"/>
        <v>1</v>
      </c>
      <c r="AB39">
        <f t="shared" si="11"/>
        <v>1</v>
      </c>
    </row>
    <row r="40" spans="1:28" ht="409.6" x14ac:dyDescent="0.2">
      <c r="A40">
        <v>38</v>
      </c>
      <c r="B40" t="s">
        <v>135</v>
      </c>
      <c r="C40" t="s">
        <v>3347</v>
      </c>
      <c r="D40" s="1" t="s">
        <v>3361</v>
      </c>
      <c r="E40">
        <v>4</v>
      </c>
      <c r="F40" s="1" t="s">
        <v>63</v>
      </c>
      <c r="G40" t="s">
        <v>17</v>
      </c>
      <c r="H40" t="s">
        <v>17</v>
      </c>
      <c r="I40" t="s">
        <v>24</v>
      </c>
      <c r="J40">
        <v>1841</v>
      </c>
      <c r="K40" t="s">
        <v>64</v>
      </c>
      <c r="L40" t="s">
        <v>25</v>
      </c>
      <c r="M40" t="s">
        <v>26</v>
      </c>
      <c r="N40" t="s">
        <v>3307</v>
      </c>
      <c r="O40" t="s">
        <v>65</v>
      </c>
      <c r="P40">
        <v>-1</v>
      </c>
      <c r="Q40">
        <f t="shared" si="0"/>
        <v>46000</v>
      </c>
      <c r="R40">
        <f t="shared" si="1"/>
        <v>87000</v>
      </c>
      <c r="S40">
        <f t="shared" si="2"/>
        <v>66500</v>
      </c>
      <c r="T40" t="str">
        <f t="shared" si="3"/>
        <v>NYU Langone Health</v>
      </c>
      <c r="U40" t="str">
        <f t="shared" si="4"/>
        <v>New York</v>
      </c>
      <c r="V40" t="str">
        <f t="shared" si="5"/>
        <v>NY</v>
      </c>
      <c r="W40">
        <f t="shared" si="6"/>
        <v>1</v>
      </c>
      <c r="X40">
        <f t="shared" si="7"/>
        <v>1</v>
      </c>
      <c r="Y40">
        <f t="shared" si="8"/>
        <v>1</v>
      </c>
      <c r="Z40">
        <f t="shared" si="9"/>
        <v>0</v>
      </c>
      <c r="AA40">
        <f t="shared" si="10"/>
        <v>0</v>
      </c>
      <c r="AB40">
        <f t="shared" si="11"/>
        <v>1</v>
      </c>
    </row>
    <row r="41" spans="1:28" ht="409.6" x14ac:dyDescent="0.2">
      <c r="A41">
        <v>39</v>
      </c>
      <c r="B41" t="s">
        <v>34</v>
      </c>
      <c r="C41" t="s">
        <v>3347</v>
      </c>
      <c r="D41" s="1" t="s">
        <v>6005</v>
      </c>
      <c r="E41">
        <v>4.5999999999999996</v>
      </c>
      <c r="F41" s="1" t="s">
        <v>136</v>
      </c>
      <c r="G41" t="s">
        <v>17</v>
      </c>
      <c r="H41" t="s">
        <v>137</v>
      </c>
      <c r="I41" t="s">
        <v>84</v>
      </c>
      <c r="J41">
        <v>-1</v>
      </c>
      <c r="K41" t="s">
        <v>19</v>
      </c>
      <c r="L41" t="s">
        <v>20</v>
      </c>
      <c r="M41" t="s">
        <v>21</v>
      </c>
      <c r="N41" t="s">
        <v>3312</v>
      </c>
      <c r="O41">
        <v>-1</v>
      </c>
      <c r="P41">
        <v>-1</v>
      </c>
      <c r="Q41">
        <f t="shared" si="0"/>
        <v>46000</v>
      </c>
      <c r="R41">
        <f t="shared" si="1"/>
        <v>87000</v>
      </c>
      <c r="S41">
        <f t="shared" si="2"/>
        <v>66500</v>
      </c>
      <c r="T41" t="str">
        <f t="shared" si="3"/>
        <v>The Trevor Project</v>
      </c>
      <c r="U41" t="str">
        <f t="shared" si="4"/>
        <v>New York</v>
      </c>
      <c r="V41" t="str">
        <f t="shared" si="5"/>
        <v>NY</v>
      </c>
      <c r="W41">
        <f t="shared" si="6"/>
        <v>1</v>
      </c>
      <c r="X41">
        <f t="shared" si="7"/>
        <v>1</v>
      </c>
      <c r="Y41">
        <f t="shared" si="8"/>
        <v>1</v>
      </c>
      <c r="Z41">
        <f t="shared" si="9"/>
        <v>1</v>
      </c>
      <c r="AA41">
        <f t="shared" si="10"/>
        <v>0</v>
      </c>
      <c r="AB41">
        <f t="shared" si="11"/>
        <v>1</v>
      </c>
    </row>
    <row r="42" spans="1:28" ht="409.6" x14ac:dyDescent="0.2">
      <c r="A42">
        <v>40</v>
      </c>
      <c r="B42" t="s">
        <v>138</v>
      </c>
      <c r="C42" t="s">
        <v>3347</v>
      </c>
      <c r="D42" s="1" t="s">
        <v>3362</v>
      </c>
      <c r="E42">
        <v>-1</v>
      </c>
      <c r="F42" t="s">
        <v>139</v>
      </c>
      <c r="G42" t="s">
        <v>17</v>
      </c>
      <c r="H42" t="s">
        <v>17</v>
      </c>
      <c r="I42" t="s">
        <v>68</v>
      </c>
      <c r="J42">
        <v>-1</v>
      </c>
      <c r="K42" t="s">
        <v>30</v>
      </c>
      <c r="L42">
        <v>-1</v>
      </c>
      <c r="M42">
        <v>-1</v>
      </c>
      <c r="N42" t="s">
        <v>3319</v>
      </c>
      <c r="O42">
        <v>-1</v>
      </c>
      <c r="P42">
        <v>-1</v>
      </c>
      <c r="Q42">
        <f t="shared" si="0"/>
        <v>46000</v>
      </c>
      <c r="R42">
        <f t="shared" si="1"/>
        <v>87000</v>
      </c>
      <c r="S42">
        <f t="shared" si="2"/>
        <v>66500</v>
      </c>
      <c r="T42" t="str">
        <f t="shared" si="3"/>
        <v>Pinto</v>
      </c>
      <c r="U42" t="str">
        <f t="shared" si="4"/>
        <v>New York</v>
      </c>
      <c r="V42" t="str">
        <f t="shared" si="5"/>
        <v>NY</v>
      </c>
      <c r="W42">
        <f t="shared" si="6"/>
        <v>0</v>
      </c>
      <c r="X42">
        <f t="shared" si="7"/>
        <v>1</v>
      </c>
      <c r="Y42">
        <f t="shared" si="8"/>
        <v>1</v>
      </c>
      <c r="Z42">
        <f t="shared" si="9"/>
        <v>1</v>
      </c>
      <c r="AA42">
        <f t="shared" si="10"/>
        <v>0</v>
      </c>
      <c r="AB42">
        <f t="shared" si="11"/>
        <v>1</v>
      </c>
    </row>
    <row r="43" spans="1:28" x14ac:dyDescent="0.2">
      <c r="A43">
        <v>41</v>
      </c>
      <c r="B43" t="s">
        <v>140</v>
      </c>
      <c r="C43" t="s">
        <v>3347</v>
      </c>
      <c r="D43" s="1" t="s">
        <v>3363</v>
      </c>
      <c r="E43">
        <v>-1</v>
      </c>
      <c r="F43" t="s">
        <v>141</v>
      </c>
      <c r="G43" t="s">
        <v>17</v>
      </c>
      <c r="H43" t="s">
        <v>3364</v>
      </c>
      <c r="I43" t="s">
        <v>29</v>
      </c>
      <c r="J43">
        <v>-1</v>
      </c>
      <c r="K43" t="s">
        <v>56</v>
      </c>
      <c r="L43">
        <v>-1</v>
      </c>
      <c r="M43">
        <v>-1</v>
      </c>
      <c r="N43" t="s">
        <v>3319</v>
      </c>
      <c r="O43">
        <v>-1</v>
      </c>
      <c r="P43">
        <v>-1</v>
      </c>
      <c r="Q43">
        <f t="shared" si="0"/>
        <v>46000</v>
      </c>
      <c r="R43">
        <f t="shared" si="1"/>
        <v>87000</v>
      </c>
      <c r="S43">
        <f t="shared" si="2"/>
        <v>66500</v>
      </c>
      <c r="T43" t="str">
        <f t="shared" si="3"/>
        <v>AB InBev</v>
      </c>
      <c r="U43" t="str">
        <f t="shared" si="4"/>
        <v>New York</v>
      </c>
      <c r="V43" t="str">
        <f t="shared" si="5"/>
        <v>NY</v>
      </c>
      <c r="W43">
        <f t="shared" si="6"/>
        <v>1</v>
      </c>
      <c r="X43">
        <f t="shared" si="7"/>
        <v>1</v>
      </c>
      <c r="Y43">
        <f t="shared" si="8"/>
        <v>0</v>
      </c>
      <c r="Z43">
        <f t="shared" si="9"/>
        <v>0</v>
      </c>
      <c r="AA43">
        <f t="shared" si="10"/>
        <v>0</v>
      </c>
      <c r="AB43">
        <f t="shared" si="11"/>
        <v>1</v>
      </c>
    </row>
    <row r="44" spans="1:28" x14ac:dyDescent="0.2">
      <c r="A44">
        <v>42</v>
      </c>
      <c r="B44" t="s">
        <v>34</v>
      </c>
      <c r="C44" t="s">
        <v>3347</v>
      </c>
      <c r="D44" s="1" t="s">
        <v>6006</v>
      </c>
      <c r="E44">
        <v>5</v>
      </c>
      <c r="F44" s="1" t="s">
        <v>142</v>
      </c>
      <c r="G44" t="s">
        <v>17</v>
      </c>
      <c r="H44" t="s">
        <v>143</v>
      </c>
      <c r="I44" t="s">
        <v>84</v>
      </c>
      <c r="J44">
        <v>2016</v>
      </c>
      <c r="K44" t="s">
        <v>30</v>
      </c>
      <c r="L44">
        <v>-1</v>
      </c>
      <c r="M44">
        <v>-1</v>
      </c>
      <c r="N44" t="s">
        <v>3319</v>
      </c>
      <c r="O44">
        <v>-1</v>
      </c>
      <c r="P44">
        <v>-1</v>
      </c>
      <c r="Q44">
        <f t="shared" si="0"/>
        <v>46000</v>
      </c>
      <c r="R44">
        <f t="shared" si="1"/>
        <v>87000</v>
      </c>
      <c r="S44">
        <f t="shared" si="2"/>
        <v>66500</v>
      </c>
      <c r="T44" t="str">
        <f t="shared" si="3"/>
        <v>Whip Media Group</v>
      </c>
      <c r="U44" t="str">
        <f t="shared" si="4"/>
        <v>New York</v>
      </c>
      <c r="V44" t="str">
        <f t="shared" si="5"/>
        <v>NY</v>
      </c>
      <c r="W44">
        <f t="shared" si="6"/>
        <v>0</v>
      </c>
      <c r="X44">
        <f t="shared" si="7"/>
        <v>0</v>
      </c>
      <c r="Y44">
        <f t="shared" si="8"/>
        <v>1</v>
      </c>
      <c r="Z44">
        <f t="shared" si="9"/>
        <v>0</v>
      </c>
      <c r="AA44">
        <f t="shared" si="10"/>
        <v>0</v>
      </c>
      <c r="AB44">
        <f t="shared" si="11"/>
        <v>1</v>
      </c>
    </row>
    <row r="45" spans="1:28" ht="372" x14ac:dyDescent="0.2">
      <c r="A45">
        <v>43</v>
      </c>
      <c r="B45" t="s">
        <v>144</v>
      </c>
      <c r="C45" t="s">
        <v>3347</v>
      </c>
      <c r="D45" s="1" t="s">
        <v>6007</v>
      </c>
      <c r="E45">
        <v>4</v>
      </c>
      <c r="F45" s="1" t="s">
        <v>145</v>
      </c>
      <c r="G45" t="s">
        <v>17</v>
      </c>
      <c r="H45" t="s">
        <v>146</v>
      </c>
      <c r="I45" t="s">
        <v>68</v>
      </c>
      <c r="J45">
        <v>-1</v>
      </c>
      <c r="K45" t="s">
        <v>30</v>
      </c>
      <c r="L45" t="s">
        <v>147</v>
      </c>
      <c r="M45" t="s">
        <v>61</v>
      </c>
      <c r="N45" t="s">
        <v>3308</v>
      </c>
      <c r="O45">
        <v>-1</v>
      </c>
      <c r="P45">
        <v>-1</v>
      </c>
      <c r="Q45">
        <f t="shared" si="0"/>
        <v>46000</v>
      </c>
      <c r="R45">
        <f t="shared" si="1"/>
        <v>87000</v>
      </c>
      <c r="S45">
        <f t="shared" si="2"/>
        <v>66500</v>
      </c>
      <c r="T45" t="str">
        <f t="shared" si="3"/>
        <v>Two95 International Inc.</v>
      </c>
      <c r="U45" t="str">
        <f t="shared" si="4"/>
        <v>New York</v>
      </c>
      <c r="V45" t="str">
        <f t="shared" si="5"/>
        <v>NY</v>
      </c>
      <c r="W45">
        <f t="shared" si="6"/>
        <v>0</v>
      </c>
      <c r="X45">
        <f t="shared" si="7"/>
        <v>0</v>
      </c>
      <c r="Y45">
        <f t="shared" si="8"/>
        <v>0</v>
      </c>
      <c r="Z45">
        <f t="shared" si="9"/>
        <v>0</v>
      </c>
      <c r="AA45">
        <f t="shared" si="10"/>
        <v>0</v>
      </c>
      <c r="AB45">
        <f t="shared" si="11"/>
        <v>1</v>
      </c>
    </row>
    <row r="46" spans="1:28" x14ac:dyDescent="0.2">
      <c r="A46">
        <v>44</v>
      </c>
      <c r="B46" t="s">
        <v>34</v>
      </c>
      <c r="C46" t="s">
        <v>3347</v>
      </c>
      <c r="D46" t="s">
        <v>6008</v>
      </c>
      <c r="E46">
        <v>3</v>
      </c>
      <c r="F46" s="1" t="s">
        <v>148</v>
      </c>
      <c r="G46" t="s">
        <v>17</v>
      </c>
      <c r="H46" t="s">
        <v>17</v>
      </c>
      <c r="I46" t="s">
        <v>18</v>
      </c>
      <c r="J46">
        <v>2013</v>
      </c>
      <c r="K46" t="s">
        <v>30</v>
      </c>
      <c r="L46" t="s">
        <v>31</v>
      </c>
      <c r="M46" t="s">
        <v>32</v>
      </c>
      <c r="N46" t="s">
        <v>3319</v>
      </c>
      <c r="O46" t="s">
        <v>149</v>
      </c>
      <c r="P46">
        <v>-1</v>
      </c>
      <c r="Q46">
        <f t="shared" si="0"/>
        <v>46000</v>
      </c>
      <c r="R46">
        <f t="shared" si="1"/>
        <v>87000</v>
      </c>
      <c r="S46">
        <f t="shared" si="2"/>
        <v>66500</v>
      </c>
      <c r="T46" t="str">
        <f t="shared" si="3"/>
        <v>Vettery</v>
      </c>
      <c r="U46" t="str">
        <f t="shared" si="4"/>
        <v>New York</v>
      </c>
      <c r="V46" t="str">
        <f t="shared" si="5"/>
        <v>NY</v>
      </c>
      <c r="W46">
        <f t="shared" si="6"/>
        <v>1</v>
      </c>
      <c r="X46">
        <f t="shared" si="7"/>
        <v>1</v>
      </c>
      <c r="Y46">
        <f t="shared" si="8"/>
        <v>1</v>
      </c>
      <c r="Z46">
        <f t="shared" si="9"/>
        <v>0</v>
      </c>
      <c r="AA46">
        <f t="shared" si="10"/>
        <v>0</v>
      </c>
      <c r="AB46">
        <f t="shared" si="11"/>
        <v>1</v>
      </c>
    </row>
    <row r="47" spans="1:28" ht="409.6" x14ac:dyDescent="0.2">
      <c r="A47">
        <v>45</v>
      </c>
      <c r="B47" t="s">
        <v>34</v>
      </c>
      <c r="C47" t="s">
        <v>3347</v>
      </c>
      <c r="D47" s="1" t="s">
        <v>3365</v>
      </c>
      <c r="E47">
        <v>2.9</v>
      </c>
      <c r="F47" s="1" t="s">
        <v>150</v>
      </c>
      <c r="G47" t="s">
        <v>17</v>
      </c>
      <c r="H47" t="s">
        <v>151</v>
      </c>
      <c r="I47" t="s">
        <v>29</v>
      </c>
      <c r="J47">
        <v>1956</v>
      </c>
      <c r="K47" t="s">
        <v>30</v>
      </c>
      <c r="L47" t="s">
        <v>147</v>
      </c>
      <c r="M47" t="s">
        <v>61</v>
      </c>
      <c r="N47" t="s">
        <v>3313</v>
      </c>
      <c r="O47">
        <v>-1</v>
      </c>
      <c r="P47">
        <v>-1</v>
      </c>
      <c r="Q47">
        <f t="shared" si="0"/>
        <v>46000</v>
      </c>
      <c r="R47">
        <f t="shared" si="1"/>
        <v>87000</v>
      </c>
      <c r="S47">
        <f t="shared" si="2"/>
        <v>66500</v>
      </c>
      <c r="T47" t="str">
        <f t="shared" si="3"/>
        <v>Nesco Resource, LLC</v>
      </c>
      <c r="U47" t="str">
        <f t="shared" si="4"/>
        <v>New York</v>
      </c>
      <c r="V47" t="str">
        <f t="shared" si="5"/>
        <v>NY</v>
      </c>
      <c r="W47">
        <f t="shared" si="6"/>
        <v>0</v>
      </c>
      <c r="X47">
        <f t="shared" si="7"/>
        <v>1</v>
      </c>
      <c r="Y47">
        <f t="shared" si="8"/>
        <v>1</v>
      </c>
      <c r="Z47">
        <f t="shared" si="9"/>
        <v>0</v>
      </c>
      <c r="AA47">
        <f t="shared" si="10"/>
        <v>1</v>
      </c>
      <c r="AB47">
        <f t="shared" si="11"/>
        <v>1</v>
      </c>
    </row>
    <row r="48" spans="1:28" ht="34" x14ac:dyDescent="0.2">
      <c r="A48">
        <v>46</v>
      </c>
      <c r="B48" t="s">
        <v>152</v>
      </c>
      <c r="C48" t="s">
        <v>3347</v>
      </c>
      <c r="D48" t="s">
        <v>3366</v>
      </c>
      <c r="E48">
        <v>4</v>
      </c>
      <c r="F48" s="1" t="s">
        <v>105</v>
      </c>
      <c r="G48" t="s">
        <v>17</v>
      </c>
      <c r="H48" t="s">
        <v>106</v>
      </c>
      <c r="I48" t="s">
        <v>68</v>
      </c>
      <c r="J48">
        <v>-1</v>
      </c>
      <c r="K48" t="s">
        <v>30</v>
      </c>
      <c r="L48" t="s">
        <v>3331</v>
      </c>
      <c r="M48" t="s">
        <v>61</v>
      </c>
      <c r="N48" t="s">
        <v>3311</v>
      </c>
      <c r="O48">
        <v>-1</v>
      </c>
      <c r="P48">
        <v>-1</v>
      </c>
      <c r="Q48">
        <f t="shared" si="0"/>
        <v>46000</v>
      </c>
      <c r="R48">
        <f t="shared" si="1"/>
        <v>87000</v>
      </c>
      <c r="S48">
        <f t="shared" si="2"/>
        <v>66500</v>
      </c>
      <c r="T48" t="str">
        <f t="shared" si="3"/>
        <v>Hearst Communications</v>
      </c>
      <c r="U48" t="str">
        <f t="shared" si="4"/>
        <v>New York</v>
      </c>
      <c r="V48" t="str">
        <f t="shared" si="5"/>
        <v>NY</v>
      </c>
      <c r="W48">
        <f t="shared" si="6"/>
        <v>0</v>
      </c>
      <c r="X48">
        <f t="shared" si="7"/>
        <v>1</v>
      </c>
      <c r="Y48">
        <f t="shared" si="8"/>
        <v>0</v>
      </c>
      <c r="Z48">
        <f t="shared" si="9"/>
        <v>1</v>
      </c>
      <c r="AA48">
        <f t="shared" si="10"/>
        <v>1</v>
      </c>
      <c r="AB48">
        <f t="shared" si="11"/>
        <v>1</v>
      </c>
    </row>
    <row r="49" spans="1:28" ht="409.6" x14ac:dyDescent="0.2">
      <c r="A49">
        <v>47</v>
      </c>
      <c r="B49" t="s">
        <v>34</v>
      </c>
      <c r="C49" t="s">
        <v>3347</v>
      </c>
      <c r="D49" s="1" t="s">
        <v>6009</v>
      </c>
      <c r="E49">
        <v>3.6</v>
      </c>
      <c r="F49" s="1" t="s">
        <v>153</v>
      </c>
      <c r="G49" t="s">
        <v>17</v>
      </c>
      <c r="H49" t="s">
        <v>17</v>
      </c>
      <c r="I49" t="s">
        <v>41</v>
      </c>
      <c r="J49">
        <v>2007</v>
      </c>
      <c r="K49" t="s">
        <v>30</v>
      </c>
      <c r="L49" t="s">
        <v>3331</v>
      </c>
      <c r="M49" t="s">
        <v>61</v>
      </c>
      <c r="N49" t="s">
        <v>3303</v>
      </c>
      <c r="O49" t="s">
        <v>154</v>
      </c>
      <c r="P49" t="b">
        <v>1</v>
      </c>
      <c r="Q49">
        <f t="shared" si="0"/>
        <v>46000</v>
      </c>
      <c r="R49">
        <f t="shared" si="1"/>
        <v>87000</v>
      </c>
      <c r="S49">
        <f t="shared" si="2"/>
        <v>66500</v>
      </c>
      <c r="T49" t="str">
        <f t="shared" si="3"/>
        <v>MediaMath</v>
      </c>
      <c r="U49" t="str">
        <f t="shared" si="4"/>
        <v>New York</v>
      </c>
      <c r="V49" t="str">
        <f t="shared" si="5"/>
        <v>NY</v>
      </c>
      <c r="W49">
        <f t="shared" si="6"/>
        <v>1</v>
      </c>
      <c r="X49">
        <f t="shared" si="7"/>
        <v>1</v>
      </c>
      <c r="Y49">
        <f t="shared" si="8"/>
        <v>1</v>
      </c>
      <c r="Z49">
        <f t="shared" si="9"/>
        <v>0</v>
      </c>
      <c r="AA49">
        <f t="shared" si="10"/>
        <v>0</v>
      </c>
      <c r="AB49">
        <f t="shared" si="11"/>
        <v>1</v>
      </c>
    </row>
    <row r="50" spans="1:28" ht="409.6" x14ac:dyDescent="0.2">
      <c r="A50">
        <v>48</v>
      </c>
      <c r="B50" t="s">
        <v>3367</v>
      </c>
      <c r="C50" t="s">
        <v>3347</v>
      </c>
      <c r="D50" s="1" t="s">
        <v>6010</v>
      </c>
      <c r="E50">
        <v>4.9000000000000004</v>
      </c>
      <c r="F50" s="1" t="s">
        <v>155</v>
      </c>
      <c r="G50" t="s">
        <v>17</v>
      </c>
      <c r="H50" t="s">
        <v>17</v>
      </c>
      <c r="I50" t="s">
        <v>68</v>
      </c>
      <c r="J50">
        <v>1990</v>
      </c>
      <c r="K50" t="s">
        <v>30</v>
      </c>
      <c r="L50" t="s">
        <v>3333</v>
      </c>
      <c r="M50" t="s">
        <v>46</v>
      </c>
      <c r="N50" t="s">
        <v>3319</v>
      </c>
      <c r="O50">
        <v>-1</v>
      </c>
      <c r="P50">
        <v>-1</v>
      </c>
      <c r="Q50">
        <f t="shared" si="0"/>
        <v>46000</v>
      </c>
      <c r="R50">
        <f t="shared" si="1"/>
        <v>87000</v>
      </c>
      <c r="S50">
        <f t="shared" si="2"/>
        <v>66500</v>
      </c>
      <c r="T50" t="str">
        <f t="shared" si="3"/>
        <v>Jordan &amp; Jordan</v>
      </c>
      <c r="U50" t="str">
        <f t="shared" si="4"/>
        <v>New York</v>
      </c>
      <c r="V50" t="str">
        <f t="shared" si="5"/>
        <v>NY</v>
      </c>
      <c r="W50">
        <f t="shared" si="6"/>
        <v>0</v>
      </c>
      <c r="X50">
        <f t="shared" si="7"/>
        <v>1</v>
      </c>
      <c r="Y50">
        <f t="shared" si="8"/>
        <v>1</v>
      </c>
      <c r="Z50">
        <f t="shared" si="9"/>
        <v>0</v>
      </c>
      <c r="AA50">
        <f t="shared" si="10"/>
        <v>0</v>
      </c>
      <c r="AB50">
        <f t="shared" si="11"/>
        <v>1</v>
      </c>
    </row>
    <row r="51" spans="1:28" ht="409.6" x14ac:dyDescent="0.2">
      <c r="A51">
        <v>49</v>
      </c>
      <c r="B51" t="s">
        <v>156</v>
      </c>
      <c r="C51" t="s">
        <v>3347</v>
      </c>
      <c r="D51" s="1" t="s">
        <v>3368</v>
      </c>
      <c r="E51">
        <v>3.9</v>
      </c>
      <c r="F51" s="1" t="s">
        <v>3369</v>
      </c>
      <c r="G51" t="s">
        <v>17</v>
      </c>
      <c r="H51" t="s">
        <v>157</v>
      </c>
      <c r="I51" t="s">
        <v>29</v>
      </c>
      <c r="J51">
        <v>2002</v>
      </c>
      <c r="K51" t="s">
        <v>56</v>
      </c>
      <c r="L51" t="s">
        <v>38</v>
      </c>
      <c r="M51" t="s">
        <v>32</v>
      </c>
      <c r="N51" t="s">
        <v>3313</v>
      </c>
      <c r="O51">
        <v>-1</v>
      </c>
      <c r="P51">
        <v>-1</v>
      </c>
      <c r="Q51">
        <f t="shared" si="0"/>
        <v>46000</v>
      </c>
      <c r="R51">
        <f t="shared" si="1"/>
        <v>87000</v>
      </c>
      <c r="S51">
        <f t="shared" si="2"/>
        <v>66500</v>
      </c>
      <c r="T51" t="str">
        <f t="shared" si="3"/>
        <v>Rou</v>
      </c>
      <c r="U51" t="str">
        <f t="shared" si="4"/>
        <v>New York</v>
      </c>
      <c r="V51" t="str">
        <f t="shared" si="5"/>
        <v>NY</v>
      </c>
      <c r="W51">
        <f t="shared" si="6"/>
        <v>1</v>
      </c>
      <c r="X51">
        <f t="shared" si="7"/>
        <v>1</v>
      </c>
      <c r="Y51">
        <f t="shared" si="8"/>
        <v>0</v>
      </c>
      <c r="Z51">
        <f t="shared" si="9"/>
        <v>1</v>
      </c>
      <c r="AA51">
        <f t="shared" si="10"/>
        <v>0</v>
      </c>
      <c r="AB51">
        <f t="shared" si="11"/>
        <v>1</v>
      </c>
    </row>
    <row r="52" spans="1:28" ht="34" x14ac:dyDescent="0.2">
      <c r="A52">
        <v>50</v>
      </c>
      <c r="B52" t="s">
        <v>158</v>
      </c>
      <c r="C52" t="s">
        <v>3347</v>
      </c>
      <c r="D52" t="s">
        <v>3370</v>
      </c>
      <c r="E52">
        <v>4</v>
      </c>
      <c r="F52" s="1" t="s">
        <v>159</v>
      </c>
      <c r="G52" t="s">
        <v>17</v>
      </c>
      <c r="H52" t="s">
        <v>3371</v>
      </c>
      <c r="I52" t="s">
        <v>24</v>
      </c>
      <c r="J52">
        <v>1923</v>
      </c>
      <c r="K52" t="s">
        <v>56</v>
      </c>
      <c r="L52" t="s">
        <v>160</v>
      </c>
      <c r="M52" t="s">
        <v>161</v>
      </c>
      <c r="N52" t="s">
        <v>3310</v>
      </c>
      <c r="O52" t="s">
        <v>162</v>
      </c>
      <c r="P52">
        <v>-1</v>
      </c>
      <c r="Q52">
        <f t="shared" si="0"/>
        <v>46000</v>
      </c>
      <c r="R52">
        <f t="shared" si="1"/>
        <v>87000</v>
      </c>
      <c r="S52">
        <f t="shared" si="2"/>
        <v>66500</v>
      </c>
      <c r="T52" t="str">
        <f t="shared" si="3"/>
        <v>Walt Disney Co.</v>
      </c>
      <c r="U52" t="str">
        <f t="shared" si="4"/>
        <v>New York</v>
      </c>
      <c r="V52" t="str">
        <f t="shared" si="5"/>
        <v>NY</v>
      </c>
      <c r="W52">
        <f t="shared" si="6"/>
        <v>1</v>
      </c>
      <c r="X52">
        <f t="shared" si="7"/>
        <v>1</v>
      </c>
      <c r="Y52">
        <f t="shared" si="8"/>
        <v>0</v>
      </c>
      <c r="Z52">
        <f t="shared" si="9"/>
        <v>1</v>
      </c>
      <c r="AA52">
        <f t="shared" si="10"/>
        <v>0</v>
      </c>
      <c r="AB52">
        <f t="shared" si="11"/>
        <v>1</v>
      </c>
    </row>
    <row r="53" spans="1:28" ht="409.6" x14ac:dyDescent="0.2">
      <c r="A53">
        <v>51</v>
      </c>
      <c r="B53" t="s">
        <v>163</v>
      </c>
      <c r="C53" t="s">
        <v>3347</v>
      </c>
      <c r="D53" s="1" t="s">
        <v>6011</v>
      </c>
      <c r="E53">
        <v>3.8</v>
      </c>
      <c r="F53" s="1" t="s">
        <v>164</v>
      </c>
      <c r="G53" t="s">
        <v>17</v>
      </c>
      <c r="H53" t="s">
        <v>165</v>
      </c>
      <c r="I53" t="s">
        <v>29</v>
      </c>
      <c r="J53">
        <v>1990</v>
      </c>
      <c r="K53" t="s">
        <v>30</v>
      </c>
      <c r="L53">
        <v>-1</v>
      </c>
      <c r="M53">
        <v>-1</v>
      </c>
      <c r="N53" t="s">
        <v>3305</v>
      </c>
      <c r="O53" t="s">
        <v>166</v>
      </c>
      <c r="P53">
        <v>-1</v>
      </c>
      <c r="Q53">
        <f t="shared" si="0"/>
        <v>46000</v>
      </c>
      <c r="R53">
        <f t="shared" si="1"/>
        <v>87000</v>
      </c>
      <c r="S53">
        <f t="shared" si="2"/>
        <v>66500</v>
      </c>
      <c r="T53" t="str">
        <f t="shared" si="3"/>
        <v>Citadel</v>
      </c>
      <c r="U53" t="str">
        <f t="shared" si="4"/>
        <v>New York</v>
      </c>
      <c r="V53" t="str">
        <f t="shared" si="5"/>
        <v>NY</v>
      </c>
      <c r="W53">
        <f t="shared" si="6"/>
        <v>1</v>
      </c>
      <c r="X53">
        <f t="shared" si="7"/>
        <v>1</v>
      </c>
      <c r="Y53">
        <f t="shared" si="8"/>
        <v>0</v>
      </c>
      <c r="Z53">
        <f t="shared" si="9"/>
        <v>1</v>
      </c>
      <c r="AA53">
        <f t="shared" si="10"/>
        <v>0</v>
      </c>
      <c r="AB53">
        <f t="shared" si="11"/>
        <v>1</v>
      </c>
    </row>
    <row r="54" spans="1:28" ht="34" x14ac:dyDescent="0.2">
      <c r="A54">
        <v>52</v>
      </c>
      <c r="B54" t="s">
        <v>167</v>
      </c>
      <c r="C54" t="s">
        <v>3347</v>
      </c>
      <c r="D54" t="s">
        <v>3372</v>
      </c>
      <c r="E54">
        <v>3.7</v>
      </c>
      <c r="F54" s="1" t="s">
        <v>168</v>
      </c>
      <c r="G54" t="s">
        <v>75</v>
      </c>
      <c r="H54" t="s">
        <v>169</v>
      </c>
      <c r="I54" t="s">
        <v>29</v>
      </c>
      <c r="J54">
        <v>1990</v>
      </c>
      <c r="K54" t="s">
        <v>30</v>
      </c>
      <c r="L54" t="s">
        <v>38</v>
      </c>
      <c r="M54" t="s">
        <v>32</v>
      </c>
      <c r="N54" t="s">
        <v>3303</v>
      </c>
      <c r="O54" t="s">
        <v>170</v>
      </c>
      <c r="P54">
        <v>-1</v>
      </c>
      <c r="Q54">
        <f t="shared" si="0"/>
        <v>46000</v>
      </c>
      <c r="R54">
        <f t="shared" si="1"/>
        <v>87000</v>
      </c>
      <c r="S54">
        <f t="shared" si="2"/>
        <v>66500</v>
      </c>
      <c r="T54" t="str">
        <f t="shared" si="3"/>
        <v>Xoriant Corporation</v>
      </c>
      <c r="U54" t="str">
        <f t="shared" si="4"/>
        <v>Jersey City</v>
      </c>
      <c r="V54" t="str">
        <f t="shared" si="5"/>
        <v>NJ</v>
      </c>
      <c r="W54">
        <f t="shared" si="6"/>
        <v>0</v>
      </c>
      <c r="X54">
        <f t="shared" si="7"/>
        <v>1</v>
      </c>
      <c r="Y54">
        <f t="shared" si="8"/>
        <v>1</v>
      </c>
      <c r="Z54">
        <f t="shared" si="9"/>
        <v>1</v>
      </c>
      <c r="AA54">
        <f t="shared" si="10"/>
        <v>0</v>
      </c>
      <c r="AB54">
        <f t="shared" si="11"/>
        <v>1</v>
      </c>
    </row>
    <row r="55" spans="1:28" ht="409.6" x14ac:dyDescent="0.2">
      <c r="A55">
        <v>53</v>
      </c>
      <c r="B55" t="s">
        <v>72</v>
      </c>
      <c r="C55" t="s">
        <v>3347</v>
      </c>
      <c r="D55" s="1" t="s">
        <v>3373</v>
      </c>
      <c r="E55">
        <v>3.6</v>
      </c>
      <c r="F55" s="1" t="s">
        <v>171</v>
      </c>
      <c r="G55" t="s">
        <v>17</v>
      </c>
      <c r="H55" t="s">
        <v>17</v>
      </c>
      <c r="I55" t="s">
        <v>84</v>
      </c>
      <c r="J55">
        <v>2015</v>
      </c>
      <c r="K55" t="s">
        <v>30</v>
      </c>
      <c r="L55" t="s">
        <v>3333</v>
      </c>
      <c r="M55" t="s">
        <v>46</v>
      </c>
      <c r="N55" t="s">
        <v>3319</v>
      </c>
      <c r="O55">
        <v>-1</v>
      </c>
      <c r="P55">
        <v>-1</v>
      </c>
      <c r="Q55">
        <f t="shared" si="0"/>
        <v>46000</v>
      </c>
      <c r="R55">
        <f t="shared" si="1"/>
        <v>87000</v>
      </c>
      <c r="S55">
        <f t="shared" si="2"/>
        <v>66500</v>
      </c>
      <c r="T55" t="str">
        <f t="shared" si="3"/>
        <v>Gemini</v>
      </c>
      <c r="U55" t="str">
        <f t="shared" si="4"/>
        <v>New York</v>
      </c>
      <c r="V55" t="str">
        <f t="shared" si="5"/>
        <v>NY</v>
      </c>
      <c r="W55">
        <f t="shared" si="6"/>
        <v>1</v>
      </c>
      <c r="X55">
        <f t="shared" si="7"/>
        <v>1</v>
      </c>
      <c r="Y55">
        <f t="shared" si="8"/>
        <v>1</v>
      </c>
      <c r="Z55">
        <f t="shared" si="9"/>
        <v>0</v>
      </c>
      <c r="AA55">
        <f t="shared" si="10"/>
        <v>0</v>
      </c>
      <c r="AB55">
        <f t="shared" si="11"/>
        <v>1</v>
      </c>
    </row>
    <row r="56" spans="1:28" ht="34" x14ac:dyDescent="0.2">
      <c r="A56">
        <v>54</v>
      </c>
      <c r="B56" t="s">
        <v>172</v>
      </c>
      <c r="C56" t="s">
        <v>3347</v>
      </c>
      <c r="D56" t="s">
        <v>3374</v>
      </c>
      <c r="E56">
        <v>3.6</v>
      </c>
      <c r="F56" s="1" t="s">
        <v>173</v>
      </c>
      <c r="G56" t="s">
        <v>3375</v>
      </c>
      <c r="H56" t="s">
        <v>174</v>
      </c>
      <c r="I56" t="s">
        <v>18</v>
      </c>
      <c r="J56">
        <v>1969</v>
      </c>
      <c r="K56" t="s">
        <v>56</v>
      </c>
      <c r="L56" t="s">
        <v>147</v>
      </c>
      <c r="M56" t="s">
        <v>61</v>
      </c>
      <c r="N56" t="s">
        <v>3305</v>
      </c>
      <c r="O56">
        <v>-1</v>
      </c>
      <c r="P56">
        <v>-1</v>
      </c>
      <c r="Q56">
        <f t="shared" si="0"/>
        <v>46000</v>
      </c>
      <c r="R56">
        <f t="shared" si="1"/>
        <v>87000</v>
      </c>
      <c r="S56">
        <f t="shared" si="2"/>
        <v>66500</v>
      </c>
      <c r="T56" t="str">
        <f t="shared" si="3"/>
        <v>TSR, Inc.</v>
      </c>
      <c r="U56" t="str">
        <f t="shared" si="4"/>
        <v>Weehawen</v>
      </c>
      <c r="V56" t="str">
        <f t="shared" si="5"/>
        <v>NJ</v>
      </c>
      <c r="W56">
        <f t="shared" si="6"/>
        <v>1</v>
      </c>
      <c r="X56">
        <f t="shared" si="7"/>
        <v>0</v>
      </c>
      <c r="Y56">
        <f t="shared" si="8"/>
        <v>1</v>
      </c>
      <c r="Z56">
        <f t="shared" si="9"/>
        <v>1</v>
      </c>
      <c r="AA56">
        <f t="shared" si="10"/>
        <v>0</v>
      </c>
      <c r="AB56">
        <f t="shared" si="11"/>
        <v>1</v>
      </c>
    </row>
    <row r="57" spans="1:28" x14ac:dyDescent="0.2">
      <c r="A57">
        <v>55</v>
      </c>
      <c r="B57" t="s">
        <v>175</v>
      </c>
      <c r="C57" t="s">
        <v>3347</v>
      </c>
      <c r="D57" t="s">
        <v>3376</v>
      </c>
      <c r="E57">
        <v>-1</v>
      </c>
      <c r="F57" t="s">
        <v>176</v>
      </c>
      <c r="G57" t="s">
        <v>17</v>
      </c>
      <c r="H57">
        <v>-1</v>
      </c>
      <c r="I57">
        <v>-1</v>
      </c>
      <c r="J57">
        <v>-1</v>
      </c>
      <c r="K57">
        <v>-1</v>
      </c>
      <c r="L57">
        <v>-1</v>
      </c>
      <c r="M57">
        <v>-1</v>
      </c>
      <c r="N57">
        <v>-1</v>
      </c>
      <c r="O57">
        <v>-1</v>
      </c>
      <c r="P57">
        <v>-1</v>
      </c>
      <c r="Q57">
        <f t="shared" si="0"/>
        <v>46000</v>
      </c>
      <c r="R57">
        <f t="shared" si="1"/>
        <v>87000</v>
      </c>
      <c r="S57">
        <f t="shared" si="2"/>
        <v>66500</v>
      </c>
      <c r="T57" t="str">
        <f t="shared" si="3"/>
        <v>NADAP NYS INC.</v>
      </c>
      <c r="U57" t="str">
        <f t="shared" si="4"/>
        <v>New York</v>
      </c>
      <c r="V57" t="str">
        <f t="shared" si="5"/>
        <v>NY</v>
      </c>
      <c r="W57">
        <f t="shared" si="6"/>
        <v>0</v>
      </c>
      <c r="X57">
        <f t="shared" si="7"/>
        <v>0</v>
      </c>
      <c r="Y57">
        <f t="shared" si="8"/>
        <v>1</v>
      </c>
      <c r="Z57">
        <f t="shared" si="9"/>
        <v>0</v>
      </c>
      <c r="AA57">
        <f t="shared" si="10"/>
        <v>0</v>
      </c>
      <c r="AB57">
        <f t="shared" si="11"/>
        <v>1</v>
      </c>
    </row>
    <row r="58" spans="1:28" ht="34" x14ac:dyDescent="0.2">
      <c r="A58">
        <v>56</v>
      </c>
      <c r="B58" t="s">
        <v>177</v>
      </c>
      <c r="C58" t="s">
        <v>3347</v>
      </c>
      <c r="D58" t="s">
        <v>3377</v>
      </c>
      <c r="E58">
        <v>4</v>
      </c>
      <c r="F58" s="1" t="s">
        <v>159</v>
      </c>
      <c r="G58" t="s">
        <v>17</v>
      </c>
      <c r="H58" t="s">
        <v>3371</v>
      </c>
      <c r="I58" t="s">
        <v>24</v>
      </c>
      <c r="J58">
        <v>1923</v>
      </c>
      <c r="K58" t="s">
        <v>56</v>
      </c>
      <c r="L58" t="s">
        <v>160</v>
      </c>
      <c r="M58" t="s">
        <v>161</v>
      </c>
      <c r="N58" t="s">
        <v>3310</v>
      </c>
      <c r="O58" t="s">
        <v>162</v>
      </c>
      <c r="P58">
        <v>-1</v>
      </c>
      <c r="Q58">
        <f t="shared" si="0"/>
        <v>46000</v>
      </c>
      <c r="R58">
        <f t="shared" si="1"/>
        <v>87000</v>
      </c>
      <c r="S58">
        <f t="shared" si="2"/>
        <v>66500</v>
      </c>
      <c r="T58" t="str">
        <f t="shared" si="3"/>
        <v>Walt Disney Co.</v>
      </c>
      <c r="U58" t="str">
        <f t="shared" si="4"/>
        <v>New York</v>
      </c>
      <c r="V58" t="str">
        <f t="shared" si="5"/>
        <v>NY</v>
      </c>
      <c r="W58">
        <f t="shared" si="6"/>
        <v>1</v>
      </c>
      <c r="X58">
        <f t="shared" si="7"/>
        <v>1</v>
      </c>
      <c r="Y58">
        <f t="shared" si="8"/>
        <v>1</v>
      </c>
      <c r="Z58">
        <f t="shared" si="9"/>
        <v>1</v>
      </c>
      <c r="AA58">
        <f t="shared" si="10"/>
        <v>0</v>
      </c>
      <c r="AB58">
        <f t="shared" si="11"/>
        <v>1</v>
      </c>
    </row>
    <row r="59" spans="1:28" ht="409.6" x14ac:dyDescent="0.2">
      <c r="A59">
        <v>57</v>
      </c>
      <c r="B59" t="s">
        <v>178</v>
      </c>
      <c r="C59" t="s">
        <v>3347</v>
      </c>
      <c r="D59" s="1" t="s">
        <v>3378</v>
      </c>
      <c r="E59">
        <v>3.2</v>
      </c>
      <c r="F59" s="1" t="s">
        <v>179</v>
      </c>
      <c r="G59" t="s">
        <v>17</v>
      </c>
      <c r="H59" t="s">
        <v>17</v>
      </c>
      <c r="I59" t="s">
        <v>29</v>
      </c>
      <c r="J59">
        <v>1951</v>
      </c>
      <c r="K59" t="s">
        <v>30</v>
      </c>
      <c r="L59" t="s">
        <v>180</v>
      </c>
      <c r="M59" t="s">
        <v>181</v>
      </c>
      <c r="N59" t="s">
        <v>3313</v>
      </c>
      <c r="O59">
        <v>-1</v>
      </c>
      <c r="P59">
        <v>-1</v>
      </c>
      <c r="Q59">
        <f t="shared" si="0"/>
        <v>46000</v>
      </c>
      <c r="R59">
        <f t="shared" si="1"/>
        <v>87000</v>
      </c>
      <c r="S59">
        <f t="shared" si="2"/>
        <v>66500</v>
      </c>
      <c r="T59" t="str">
        <f t="shared" si="3"/>
        <v>Fragomen Worldwide</v>
      </c>
      <c r="U59" t="str">
        <f t="shared" si="4"/>
        <v>New York</v>
      </c>
      <c r="V59" t="str">
        <f t="shared" si="5"/>
        <v>NY</v>
      </c>
      <c r="W59">
        <f t="shared" si="6"/>
        <v>0</v>
      </c>
      <c r="X59">
        <f t="shared" si="7"/>
        <v>0</v>
      </c>
      <c r="Y59">
        <f t="shared" si="8"/>
        <v>1</v>
      </c>
      <c r="Z59">
        <f t="shared" si="9"/>
        <v>1</v>
      </c>
      <c r="AA59">
        <f t="shared" si="10"/>
        <v>0</v>
      </c>
      <c r="AB59">
        <f t="shared" si="11"/>
        <v>1</v>
      </c>
    </row>
    <row r="60" spans="1:28" ht="409.6" x14ac:dyDescent="0.2">
      <c r="A60">
        <v>58</v>
      </c>
      <c r="B60" t="s">
        <v>182</v>
      </c>
      <c r="C60" t="s">
        <v>3347</v>
      </c>
      <c r="D60" s="1" t="s">
        <v>3379</v>
      </c>
      <c r="E60">
        <v>3.8</v>
      </c>
      <c r="F60" s="1" t="s">
        <v>183</v>
      </c>
      <c r="G60" t="s">
        <v>17</v>
      </c>
      <c r="H60" t="s">
        <v>17</v>
      </c>
      <c r="I60" t="s">
        <v>24</v>
      </c>
      <c r="J60">
        <v>1981</v>
      </c>
      <c r="K60" t="s">
        <v>30</v>
      </c>
      <c r="L60" t="s">
        <v>134</v>
      </c>
      <c r="M60" t="s">
        <v>32</v>
      </c>
      <c r="N60" t="s">
        <v>3319</v>
      </c>
      <c r="O60" t="s">
        <v>184</v>
      </c>
      <c r="P60">
        <v>-1</v>
      </c>
      <c r="Q60">
        <f t="shared" si="0"/>
        <v>46000</v>
      </c>
      <c r="R60">
        <f t="shared" si="1"/>
        <v>87000</v>
      </c>
      <c r="S60">
        <f t="shared" si="2"/>
        <v>66500</v>
      </c>
      <c r="T60" t="str">
        <f t="shared" si="3"/>
        <v>Bloomberg</v>
      </c>
      <c r="U60" t="str">
        <f t="shared" si="4"/>
        <v>New York</v>
      </c>
      <c r="V60" t="str">
        <f t="shared" si="5"/>
        <v>NY</v>
      </c>
      <c r="W60">
        <f t="shared" si="6"/>
        <v>1</v>
      </c>
      <c r="X60">
        <f t="shared" si="7"/>
        <v>1</v>
      </c>
      <c r="Y60">
        <f t="shared" si="8"/>
        <v>1</v>
      </c>
      <c r="Z60">
        <f t="shared" si="9"/>
        <v>1</v>
      </c>
      <c r="AA60">
        <f t="shared" si="10"/>
        <v>0</v>
      </c>
      <c r="AB60">
        <f t="shared" si="11"/>
        <v>1</v>
      </c>
    </row>
    <row r="61" spans="1:28" ht="409.6" x14ac:dyDescent="0.2">
      <c r="A61">
        <v>59</v>
      </c>
      <c r="B61" t="s">
        <v>34</v>
      </c>
      <c r="C61" t="s">
        <v>3347</v>
      </c>
      <c r="D61" s="1" t="s">
        <v>6012</v>
      </c>
      <c r="E61">
        <v>3.9</v>
      </c>
      <c r="F61" s="1" t="s">
        <v>185</v>
      </c>
      <c r="G61" t="s">
        <v>17</v>
      </c>
      <c r="H61" t="s">
        <v>17</v>
      </c>
      <c r="I61" t="s">
        <v>84</v>
      </c>
      <c r="J61">
        <v>2000</v>
      </c>
      <c r="K61" t="s">
        <v>30</v>
      </c>
      <c r="L61" t="s">
        <v>186</v>
      </c>
      <c r="M61" t="s">
        <v>186</v>
      </c>
      <c r="N61" t="s">
        <v>3309</v>
      </c>
      <c r="O61">
        <v>-1</v>
      </c>
      <c r="P61">
        <v>-1</v>
      </c>
      <c r="Q61">
        <f t="shared" si="0"/>
        <v>46000</v>
      </c>
      <c r="R61">
        <f t="shared" si="1"/>
        <v>87000</v>
      </c>
      <c r="S61">
        <f t="shared" si="2"/>
        <v>66500</v>
      </c>
      <c r="T61" t="str">
        <f t="shared" si="3"/>
        <v>Real Capital Analytics</v>
      </c>
      <c r="U61" t="str">
        <f t="shared" si="4"/>
        <v>New York</v>
      </c>
      <c r="V61" t="str">
        <f t="shared" si="5"/>
        <v>NY</v>
      </c>
      <c r="W61">
        <f t="shared" si="6"/>
        <v>1</v>
      </c>
      <c r="X61">
        <f t="shared" si="7"/>
        <v>1</v>
      </c>
      <c r="Y61">
        <f t="shared" si="8"/>
        <v>1</v>
      </c>
      <c r="Z61">
        <f t="shared" si="9"/>
        <v>1</v>
      </c>
      <c r="AA61">
        <f t="shared" si="10"/>
        <v>0</v>
      </c>
      <c r="AB61">
        <f t="shared" si="11"/>
        <v>1</v>
      </c>
    </row>
    <row r="62" spans="1:28" ht="409.6" x14ac:dyDescent="0.2">
      <c r="A62">
        <v>60</v>
      </c>
      <c r="B62" t="s">
        <v>187</v>
      </c>
      <c r="C62" t="s">
        <v>3380</v>
      </c>
      <c r="D62" s="1" t="s">
        <v>3381</v>
      </c>
      <c r="E62">
        <v>4.8</v>
      </c>
      <c r="F62" s="1" t="s">
        <v>111</v>
      </c>
      <c r="G62" t="s">
        <v>17</v>
      </c>
      <c r="H62" t="s">
        <v>17</v>
      </c>
      <c r="I62" t="s">
        <v>84</v>
      </c>
      <c r="J62">
        <v>2017</v>
      </c>
      <c r="K62" t="s">
        <v>30</v>
      </c>
      <c r="L62" t="s">
        <v>25</v>
      </c>
      <c r="M62" t="s">
        <v>26</v>
      </c>
      <c r="N62" t="s">
        <v>3319</v>
      </c>
      <c r="O62">
        <v>-1</v>
      </c>
      <c r="P62">
        <v>-1</v>
      </c>
      <c r="Q62">
        <f t="shared" si="0"/>
        <v>51000</v>
      </c>
      <c r="R62">
        <f t="shared" si="1"/>
        <v>88000</v>
      </c>
      <c r="S62">
        <f t="shared" si="2"/>
        <v>69500</v>
      </c>
      <c r="T62" t="str">
        <f t="shared" si="3"/>
        <v>Ro</v>
      </c>
      <c r="U62" t="str">
        <f t="shared" si="4"/>
        <v>New York</v>
      </c>
      <c r="V62" t="str">
        <f t="shared" si="5"/>
        <v>NY</v>
      </c>
      <c r="W62">
        <f t="shared" si="6"/>
        <v>0</v>
      </c>
      <c r="X62">
        <f t="shared" si="7"/>
        <v>1</v>
      </c>
      <c r="Y62">
        <f t="shared" si="8"/>
        <v>0</v>
      </c>
      <c r="Z62">
        <f t="shared" si="9"/>
        <v>0</v>
      </c>
      <c r="AA62">
        <f t="shared" si="10"/>
        <v>0</v>
      </c>
      <c r="AB62">
        <f t="shared" si="11"/>
        <v>1</v>
      </c>
    </row>
    <row r="63" spans="1:28" ht="34" x14ac:dyDescent="0.2">
      <c r="A63">
        <v>61</v>
      </c>
      <c r="B63" t="s">
        <v>188</v>
      </c>
      <c r="C63" t="s">
        <v>3380</v>
      </c>
      <c r="D63" t="s">
        <v>3382</v>
      </c>
      <c r="E63">
        <v>3.6</v>
      </c>
      <c r="F63" s="1" t="s">
        <v>189</v>
      </c>
      <c r="G63" t="s">
        <v>17</v>
      </c>
      <c r="H63" t="s">
        <v>190</v>
      </c>
      <c r="I63" t="s">
        <v>29</v>
      </c>
      <c r="J63">
        <v>1998</v>
      </c>
      <c r="K63" t="s">
        <v>56</v>
      </c>
      <c r="L63" t="s">
        <v>38</v>
      </c>
      <c r="M63" t="s">
        <v>32</v>
      </c>
      <c r="N63" t="s">
        <v>3313</v>
      </c>
      <c r="O63">
        <v>-1</v>
      </c>
      <c r="P63">
        <v>-1</v>
      </c>
      <c r="Q63">
        <f t="shared" si="0"/>
        <v>51000</v>
      </c>
      <c r="R63">
        <f t="shared" si="1"/>
        <v>88000</v>
      </c>
      <c r="S63">
        <f t="shared" si="2"/>
        <v>69500</v>
      </c>
      <c r="T63" t="str">
        <f t="shared" si="3"/>
        <v>Perficient</v>
      </c>
      <c r="U63" t="str">
        <f t="shared" si="4"/>
        <v>New York</v>
      </c>
      <c r="V63" t="str">
        <f t="shared" si="5"/>
        <v>NY</v>
      </c>
      <c r="W63">
        <f t="shared" si="6"/>
        <v>0</v>
      </c>
      <c r="X63">
        <f t="shared" si="7"/>
        <v>1</v>
      </c>
      <c r="Y63">
        <f t="shared" si="8"/>
        <v>0</v>
      </c>
      <c r="Z63">
        <f t="shared" si="9"/>
        <v>0</v>
      </c>
      <c r="AA63">
        <f t="shared" si="10"/>
        <v>0</v>
      </c>
      <c r="AB63">
        <f t="shared" si="11"/>
        <v>1</v>
      </c>
    </row>
    <row r="64" spans="1:28" ht="34" x14ac:dyDescent="0.2">
      <c r="A64">
        <v>62</v>
      </c>
      <c r="B64" t="s">
        <v>191</v>
      </c>
      <c r="C64" t="s">
        <v>3380</v>
      </c>
      <c r="D64" t="s">
        <v>3383</v>
      </c>
      <c r="E64">
        <v>3.6</v>
      </c>
      <c r="F64" s="1" t="s">
        <v>189</v>
      </c>
      <c r="G64" t="s">
        <v>17</v>
      </c>
      <c r="H64" t="s">
        <v>190</v>
      </c>
      <c r="I64" t="s">
        <v>29</v>
      </c>
      <c r="J64">
        <v>1998</v>
      </c>
      <c r="K64" t="s">
        <v>56</v>
      </c>
      <c r="L64" t="s">
        <v>38</v>
      </c>
      <c r="M64" t="s">
        <v>32</v>
      </c>
      <c r="N64" t="s">
        <v>3313</v>
      </c>
      <c r="O64">
        <v>-1</v>
      </c>
      <c r="P64">
        <v>-1</v>
      </c>
      <c r="Q64">
        <f t="shared" si="0"/>
        <v>51000</v>
      </c>
      <c r="R64">
        <f t="shared" si="1"/>
        <v>88000</v>
      </c>
      <c r="S64">
        <f t="shared" si="2"/>
        <v>69500</v>
      </c>
      <c r="T64" t="str">
        <f t="shared" si="3"/>
        <v>Perficient</v>
      </c>
      <c r="U64" t="str">
        <f t="shared" si="4"/>
        <v>New York</v>
      </c>
      <c r="V64" t="str">
        <f t="shared" si="5"/>
        <v>NY</v>
      </c>
      <c r="W64">
        <f t="shared" si="6"/>
        <v>0</v>
      </c>
      <c r="X64">
        <f t="shared" si="7"/>
        <v>1</v>
      </c>
      <c r="Y64">
        <f t="shared" si="8"/>
        <v>0</v>
      </c>
      <c r="Z64">
        <f t="shared" si="9"/>
        <v>0</v>
      </c>
      <c r="AA64">
        <f t="shared" si="10"/>
        <v>0</v>
      </c>
      <c r="AB64">
        <f t="shared" si="11"/>
        <v>1</v>
      </c>
    </row>
    <row r="65" spans="1:28" ht="34" x14ac:dyDescent="0.2">
      <c r="A65">
        <v>63</v>
      </c>
      <c r="B65" t="s">
        <v>192</v>
      </c>
      <c r="C65" t="s">
        <v>3380</v>
      </c>
      <c r="D65" t="s">
        <v>3384</v>
      </c>
      <c r="E65">
        <v>3.6</v>
      </c>
      <c r="F65" s="1" t="s">
        <v>189</v>
      </c>
      <c r="G65" t="s">
        <v>17</v>
      </c>
      <c r="H65" t="s">
        <v>190</v>
      </c>
      <c r="I65" t="s">
        <v>29</v>
      </c>
      <c r="J65">
        <v>1998</v>
      </c>
      <c r="K65" t="s">
        <v>56</v>
      </c>
      <c r="L65" t="s">
        <v>38</v>
      </c>
      <c r="M65" t="s">
        <v>32</v>
      </c>
      <c r="N65" t="s">
        <v>3313</v>
      </c>
      <c r="O65">
        <v>-1</v>
      </c>
      <c r="P65">
        <v>-1</v>
      </c>
      <c r="Q65">
        <f t="shared" si="0"/>
        <v>51000</v>
      </c>
      <c r="R65">
        <f t="shared" si="1"/>
        <v>88000</v>
      </c>
      <c r="S65">
        <f t="shared" si="2"/>
        <v>69500</v>
      </c>
      <c r="T65" t="str">
        <f t="shared" si="3"/>
        <v>Perficient</v>
      </c>
      <c r="U65" t="str">
        <f t="shared" si="4"/>
        <v>New York</v>
      </c>
      <c r="V65" t="str">
        <f t="shared" si="5"/>
        <v>NY</v>
      </c>
      <c r="W65">
        <f t="shared" si="6"/>
        <v>0</v>
      </c>
      <c r="X65">
        <f t="shared" si="7"/>
        <v>0</v>
      </c>
      <c r="Y65">
        <f t="shared" si="8"/>
        <v>0</v>
      </c>
      <c r="Z65">
        <f t="shared" si="9"/>
        <v>0</v>
      </c>
      <c r="AA65">
        <f t="shared" si="10"/>
        <v>0</v>
      </c>
      <c r="AB65">
        <f t="shared" si="11"/>
        <v>1</v>
      </c>
    </row>
    <row r="66" spans="1:28" ht="409.6" x14ac:dyDescent="0.2">
      <c r="A66">
        <v>64</v>
      </c>
      <c r="B66" t="s">
        <v>193</v>
      </c>
      <c r="C66" t="s">
        <v>3380</v>
      </c>
      <c r="D66" s="1" t="s">
        <v>6013</v>
      </c>
      <c r="E66">
        <v>4.0999999999999996</v>
      </c>
      <c r="F66" s="1" t="s">
        <v>3385</v>
      </c>
      <c r="G66" t="s">
        <v>17</v>
      </c>
      <c r="H66" t="s">
        <v>194</v>
      </c>
      <c r="I66" t="s">
        <v>24</v>
      </c>
      <c r="J66">
        <v>1966</v>
      </c>
      <c r="K66" t="s">
        <v>56</v>
      </c>
      <c r="L66" t="s">
        <v>147</v>
      </c>
      <c r="M66" t="s">
        <v>61</v>
      </c>
      <c r="N66" t="s">
        <v>3306</v>
      </c>
      <c r="O66">
        <v>-1</v>
      </c>
      <c r="P66">
        <v>-1</v>
      </c>
      <c r="Q66">
        <f t="shared" si="0"/>
        <v>51000</v>
      </c>
      <c r="R66">
        <f t="shared" si="1"/>
        <v>88000</v>
      </c>
      <c r="S66">
        <f t="shared" si="2"/>
        <v>69500</v>
      </c>
      <c r="T66" t="str">
        <f t="shared" si="3"/>
        <v>force</v>
      </c>
      <c r="U66" t="str">
        <f t="shared" si="4"/>
        <v>New York</v>
      </c>
      <c r="V66" t="str">
        <f t="shared" si="5"/>
        <v>NY</v>
      </c>
      <c r="W66">
        <f t="shared" si="6"/>
        <v>1</v>
      </c>
      <c r="X66">
        <f t="shared" si="7"/>
        <v>1</v>
      </c>
      <c r="Y66">
        <f t="shared" si="8"/>
        <v>1</v>
      </c>
      <c r="Z66">
        <f t="shared" si="9"/>
        <v>1</v>
      </c>
      <c r="AA66">
        <f t="shared" si="10"/>
        <v>0</v>
      </c>
      <c r="AB66">
        <f t="shared" si="11"/>
        <v>1</v>
      </c>
    </row>
    <row r="67" spans="1:28" ht="409.6" x14ac:dyDescent="0.2">
      <c r="A67">
        <v>65</v>
      </c>
      <c r="B67" t="s">
        <v>195</v>
      </c>
      <c r="C67" t="s">
        <v>3380</v>
      </c>
      <c r="D67" s="1" t="s">
        <v>3386</v>
      </c>
      <c r="E67">
        <v>3.9</v>
      </c>
      <c r="F67" s="1" t="s">
        <v>196</v>
      </c>
      <c r="G67" t="s">
        <v>17</v>
      </c>
      <c r="H67" t="s">
        <v>197</v>
      </c>
      <c r="I67" t="s">
        <v>29</v>
      </c>
      <c r="J67">
        <v>2005</v>
      </c>
      <c r="K67" t="s">
        <v>56</v>
      </c>
      <c r="L67" t="s">
        <v>31</v>
      </c>
      <c r="M67" t="s">
        <v>32</v>
      </c>
      <c r="N67" t="s">
        <v>3304</v>
      </c>
      <c r="O67" t="s">
        <v>198</v>
      </c>
      <c r="P67">
        <v>-1</v>
      </c>
      <c r="Q67">
        <f t="shared" ref="Q67:Q130" si="12">LEFT(C67,FIND("-",C67)-1)*1000</f>
        <v>51000</v>
      </c>
      <c r="R67">
        <f t="shared" ref="R67:R130" si="13">MID(C67,FIND("-",C67)+1,LEN(C67))*1000</f>
        <v>88000</v>
      </c>
      <c r="S67">
        <f t="shared" ref="S67:S130" si="14">(Q67+R67)/2</f>
        <v>69500</v>
      </c>
      <c r="T67" t="str">
        <f t="shared" ref="T67:T130" si="15">TRIM(LEFT(F67, FIND(CHAR(10), F67&amp;CHAR(10))-1))</f>
        <v>Criteo</v>
      </c>
      <c r="U67" t="str">
        <f t="shared" ref="U67:U130" si="16">TRIM(LEFT(G67, FIND(",",G67)-1))</f>
        <v>New York</v>
      </c>
      <c r="V67" t="str">
        <f t="shared" ref="V67:V130" si="17">TRIM(MID(G67,FIND(",",G67)+1,LEN((G67))))</f>
        <v>NY</v>
      </c>
      <c r="W67">
        <f t="shared" ref="W67:W130" si="18">IF(ISNUMBER(SEARCH("python",D67)),1,0)</f>
        <v>1</v>
      </c>
      <c r="X67">
        <f t="shared" ref="X67:X130" si="19">IF(ISNUMBER(SEARCH("sql",D67)),1,0)</f>
        <v>1</v>
      </c>
      <c r="Y67">
        <f t="shared" ref="Y67:Y130" si="20">IF(ISNUMBER(SEARCH("excel",D67)),1,0)</f>
        <v>0</v>
      </c>
      <c r="Z67">
        <f t="shared" ref="Z67:Z130" si="21">IF(ISNUMBER(SEARCH("tableau",D67)),1,0)</f>
        <v>1</v>
      </c>
      <c r="AA67">
        <f t="shared" ref="AA67:AA130" si="22">IF(ISNUMBER(SEARCH("power bi",D67)),1,0)</f>
        <v>0</v>
      </c>
      <c r="AB67">
        <f t="shared" ref="AB67:AB130" si="23">IF(ISNUMBER(SEARCH("r",D67)),1,0)</f>
        <v>1</v>
      </c>
    </row>
    <row r="68" spans="1:28" ht="34" x14ac:dyDescent="0.2">
      <c r="A68">
        <v>66</v>
      </c>
      <c r="B68" t="s">
        <v>34</v>
      </c>
      <c r="C68" t="s">
        <v>3380</v>
      </c>
      <c r="D68" t="s">
        <v>6014</v>
      </c>
      <c r="E68">
        <v>3</v>
      </c>
      <c r="F68" s="1" t="s">
        <v>199</v>
      </c>
      <c r="G68" t="s">
        <v>17</v>
      </c>
      <c r="H68" t="s">
        <v>17</v>
      </c>
      <c r="I68" t="s">
        <v>68</v>
      </c>
      <c r="J68">
        <v>-1</v>
      </c>
      <c r="K68" t="s">
        <v>30</v>
      </c>
      <c r="L68" t="s">
        <v>38</v>
      </c>
      <c r="M68" t="s">
        <v>32</v>
      </c>
      <c r="N68" t="s">
        <v>3308</v>
      </c>
      <c r="O68">
        <v>-1</v>
      </c>
      <c r="P68">
        <v>-1</v>
      </c>
      <c r="Q68">
        <f t="shared" si="12"/>
        <v>51000</v>
      </c>
      <c r="R68">
        <f t="shared" si="13"/>
        <v>88000</v>
      </c>
      <c r="S68">
        <f t="shared" si="14"/>
        <v>69500</v>
      </c>
      <c r="T68" t="str">
        <f t="shared" si="15"/>
        <v>Royal Communications</v>
      </c>
      <c r="U68" t="str">
        <f t="shared" si="16"/>
        <v>New York</v>
      </c>
      <c r="V68" t="str">
        <f t="shared" si="17"/>
        <v>NY</v>
      </c>
      <c r="W68">
        <f t="shared" si="18"/>
        <v>0</v>
      </c>
      <c r="X68">
        <f t="shared" si="19"/>
        <v>1</v>
      </c>
      <c r="Y68">
        <f t="shared" si="20"/>
        <v>1</v>
      </c>
      <c r="Z68">
        <f t="shared" si="21"/>
        <v>0</v>
      </c>
      <c r="AA68">
        <f t="shared" si="22"/>
        <v>0</v>
      </c>
      <c r="AB68">
        <f t="shared" si="23"/>
        <v>1</v>
      </c>
    </row>
    <row r="69" spans="1:28" ht="404" x14ac:dyDescent="0.2">
      <c r="A69">
        <v>67</v>
      </c>
      <c r="B69" t="s">
        <v>200</v>
      </c>
      <c r="C69" t="s">
        <v>3380</v>
      </c>
      <c r="D69" s="1" t="s">
        <v>3387</v>
      </c>
      <c r="E69">
        <v>3.7</v>
      </c>
      <c r="F69" s="1" t="s">
        <v>201</v>
      </c>
      <c r="G69" t="s">
        <v>17</v>
      </c>
      <c r="H69" t="s">
        <v>17</v>
      </c>
      <c r="I69" t="s">
        <v>29</v>
      </c>
      <c r="J69">
        <v>1939</v>
      </c>
      <c r="K69" t="s">
        <v>30</v>
      </c>
      <c r="L69" t="s">
        <v>3323</v>
      </c>
      <c r="M69" t="s">
        <v>46</v>
      </c>
      <c r="N69" t="s">
        <v>3313</v>
      </c>
      <c r="O69" t="s">
        <v>3388</v>
      </c>
      <c r="P69">
        <v>-1</v>
      </c>
      <c r="Q69">
        <f t="shared" si="12"/>
        <v>51000</v>
      </c>
      <c r="R69">
        <f t="shared" si="13"/>
        <v>88000</v>
      </c>
      <c r="S69">
        <f t="shared" si="14"/>
        <v>69500</v>
      </c>
      <c r="T69" t="str">
        <f t="shared" si="15"/>
        <v>Neuberger Berman</v>
      </c>
      <c r="U69" t="str">
        <f t="shared" si="16"/>
        <v>New York</v>
      </c>
      <c r="V69" t="str">
        <f t="shared" si="17"/>
        <v>NY</v>
      </c>
      <c r="W69">
        <f t="shared" si="18"/>
        <v>0</v>
      </c>
      <c r="X69">
        <f t="shared" si="19"/>
        <v>0</v>
      </c>
      <c r="Y69">
        <f t="shared" si="20"/>
        <v>1</v>
      </c>
      <c r="Z69">
        <f t="shared" si="21"/>
        <v>1</v>
      </c>
      <c r="AA69">
        <f t="shared" si="22"/>
        <v>0</v>
      </c>
      <c r="AB69">
        <f t="shared" si="23"/>
        <v>1</v>
      </c>
    </row>
    <row r="70" spans="1:28" ht="409.6" x14ac:dyDescent="0.2">
      <c r="A70">
        <v>68</v>
      </c>
      <c r="B70" t="s">
        <v>49</v>
      </c>
      <c r="C70" t="s">
        <v>3380</v>
      </c>
      <c r="D70" s="1" t="s">
        <v>6015</v>
      </c>
      <c r="E70">
        <v>-1</v>
      </c>
      <c r="F70" t="s">
        <v>202</v>
      </c>
      <c r="G70" t="s">
        <v>17</v>
      </c>
      <c r="H70">
        <v>-1</v>
      </c>
      <c r="I70">
        <v>-1</v>
      </c>
      <c r="J70">
        <v>-1</v>
      </c>
      <c r="K70">
        <v>-1</v>
      </c>
      <c r="L70">
        <v>-1</v>
      </c>
      <c r="M70">
        <v>-1</v>
      </c>
      <c r="N70">
        <v>-1</v>
      </c>
      <c r="O70">
        <v>-1</v>
      </c>
      <c r="P70">
        <v>-1</v>
      </c>
      <c r="Q70">
        <f t="shared" si="12"/>
        <v>51000</v>
      </c>
      <c r="R70">
        <f t="shared" si="13"/>
        <v>88000</v>
      </c>
      <c r="S70">
        <f t="shared" si="14"/>
        <v>69500</v>
      </c>
      <c r="T70" t="str">
        <f t="shared" si="15"/>
        <v>Greater New York Mutual Insurance Companies (GNY)</v>
      </c>
      <c r="U70" t="str">
        <f t="shared" si="16"/>
        <v>New York</v>
      </c>
      <c r="V70" t="str">
        <f t="shared" si="17"/>
        <v>NY</v>
      </c>
      <c r="W70">
        <f t="shared" si="18"/>
        <v>1</v>
      </c>
      <c r="X70">
        <f t="shared" si="19"/>
        <v>1</v>
      </c>
      <c r="Y70">
        <f t="shared" si="20"/>
        <v>0</v>
      </c>
      <c r="Z70">
        <f t="shared" si="21"/>
        <v>0</v>
      </c>
      <c r="AA70">
        <f t="shared" si="22"/>
        <v>0</v>
      </c>
      <c r="AB70">
        <f t="shared" si="23"/>
        <v>1</v>
      </c>
    </row>
    <row r="71" spans="1:28" ht="409.6" x14ac:dyDescent="0.2">
      <c r="A71">
        <v>69</v>
      </c>
      <c r="B71" t="s">
        <v>203</v>
      </c>
      <c r="C71" t="s">
        <v>3380</v>
      </c>
      <c r="D71" s="1" t="s">
        <v>6016</v>
      </c>
      <c r="E71">
        <v>3.9</v>
      </c>
      <c r="F71" s="1" t="s">
        <v>204</v>
      </c>
      <c r="G71" t="s">
        <v>17</v>
      </c>
      <c r="H71" t="s">
        <v>205</v>
      </c>
      <c r="I71" t="s">
        <v>41</v>
      </c>
      <c r="J71">
        <v>2002</v>
      </c>
      <c r="K71" t="s">
        <v>30</v>
      </c>
      <c r="L71" t="s">
        <v>38</v>
      </c>
      <c r="M71" t="s">
        <v>32</v>
      </c>
      <c r="N71" t="s">
        <v>3303</v>
      </c>
      <c r="O71">
        <v>-1</v>
      </c>
      <c r="P71">
        <v>-1</v>
      </c>
      <c r="Q71">
        <f t="shared" si="12"/>
        <v>51000</v>
      </c>
      <c r="R71">
        <f t="shared" si="13"/>
        <v>88000</v>
      </c>
      <c r="S71">
        <f t="shared" si="14"/>
        <v>69500</v>
      </c>
      <c r="T71" t="str">
        <f t="shared" si="15"/>
        <v>Diverse Lynx</v>
      </c>
      <c r="U71" t="str">
        <f t="shared" si="16"/>
        <v>New York</v>
      </c>
      <c r="V71" t="str">
        <f t="shared" si="17"/>
        <v>NY</v>
      </c>
      <c r="W71">
        <f t="shared" si="18"/>
        <v>1</v>
      </c>
      <c r="X71">
        <f t="shared" si="19"/>
        <v>1</v>
      </c>
      <c r="Y71">
        <f t="shared" si="20"/>
        <v>1</v>
      </c>
      <c r="Z71">
        <f t="shared" si="21"/>
        <v>1</v>
      </c>
      <c r="AA71">
        <f t="shared" si="22"/>
        <v>0</v>
      </c>
      <c r="AB71">
        <f t="shared" si="23"/>
        <v>1</v>
      </c>
    </row>
    <row r="72" spans="1:28" ht="409.6" x14ac:dyDescent="0.2">
      <c r="A72">
        <v>70</v>
      </c>
      <c r="B72" t="s">
        <v>206</v>
      </c>
      <c r="C72" t="s">
        <v>3380</v>
      </c>
      <c r="D72" s="1" t="s">
        <v>3389</v>
      </c>
      <c r="E72">
        <v>3.7</v>
      </c>
      <c r="F72" s="1" t="s">
        <v>207</v>
      </c>
      <c r="G72" t="s">
        <v>17</v>
      </c>
      <c r="H72" t="s">
        <v>208</v>
      </c>
      <c r="I72" t="s">
        <v>84</v>
      </c>
      <c r="J72">
        <v>1999</v>
      </c>
      <c r="K72" t="s">
        <v>30</v>
      </c>
      <c r="L72" t="s">
        <v>147</v>
      </c>
      <c r="M72" t="s">
        <v>61</v>
      </c>
      <c r="N72" t="s">
        <v>3305</v>
      </c>
      <c r="O72" t="s">
        <v>209</v>
      </c>
      <c r="P72">
        <v>-1</v>
      </c>
      <c r="Q72">
        <f t="shared" si="12"/>
        <v>51000</v>
      </c>
      <c r="R72">
        <f t="shared" si="13"/>
        <v>88000</v>
      </c>
      <c r="S72">
        <f t="shared" si="14"/>
        <v>69500</v>
      </c>
      <c r="T72" t="str">
        <f t="shared" si="15"/>
        <v>eTeam Inc.</v>
      </c>
      <c r="U72" t="str">
        <f t="shared" si="16"/>
        <v>New York</v>
      </c>
      <c r="V72" t="str">
        <f t="shared" si="17"/>
        <v>NY</v>
      </c>
      <c r="W72">
        <f t="shared" si="18"/>
        <v>0</v>
      </c>
      <c r="X72">
        <f t="shared" si="19"/>
        <v>1</v>
      </c>
      <c r="Y72">
        <f t="shared" si="20"/>
        <v>1</v>
      </c>
      <c r="Z72">
        <f t="shared" si="21"/>
        <v>0</v>
      </c>
      <c r="AA72">
        <f t="shared" si="22"/>
        <v>1</v>
      </c>
      <c r="AB72">
        <f t="shared" si="23"/>
        <v>1</v>
      </c>
    </row>
    <row r="73" spans="1:28" ht="409.6" x14ac:dyDescent="0.2">
      <c r="A73">
        <v>71</v>
      </c>
      <c r="B73" t="s">
        <v>210</v>
      </c>
      <c r="C73" t="s">
        <v>3380</v>
      </c>
      <c r="D73" s="1" t="s">
        <v>3390</v>
      </c>
      <c r="E73">
        <v>-1</v>
      </c>
      <c r="F73" t="s">
        <v>3391</v>
      </c>
      <c r="G73" t="s">
        <v>17</v>
      </c>
      <c r="H73" t="s">
        <v>17</v>
      </c>
      <c r="I73" t="s">
        <v>68</v>
      </c>
      <c r="J73">
        <v>-1</v>
      </c>
      <c r="K73" t="s">
        <v>30</v>
      </c>
      <c r="L73" t="s">
        <v>85</v>
      </c>
      <c r="M73" t="s">
        <v>61</v>
      </c>
      <c r="N73" t="s">
        <v>3319</v>
      </c>
      <c r="O73">
        <v>-1</v>
      </c>
      <c r="P73">
        <v>-1</v>
      </c>
      <c r="Q73">
        <f t="shared" si="12"/>
        <v>51000</v>
      </c>
      <c r="R73">
        <f t="shared" si="13"/>
        <v>88000</v>
      </c>
      <c r="S73">
        <f t="shared" si="14"/>
        <v>69500</v>
      </c>
      <c r="T73" t="str">
        <f t="shared" si="15"/>
        <v>impat Advisors</v>
      </c>
      <c r="U73" t="str">
        <f t="shared" si="16"/>
        <v>New York</v>
      </c>
      <c r="V73" t="str">
        <f t="shared" si="17"/>
        <v>NY</v>
      </c>
      <c r="W73">
        <f t="shared" si="18"/>
        <v>0</v>
      </c>
      <c r="X73">
        <f t="shared" si="19"/>
        <v>1</v>
      </c>
      <c r="Y73">
        <f t="shared" si="20"/>
        <v>1</v>
      </c>
      <c r="Z73">
        <f t="shared" si="21"/>
        <v>1</v>
      </c>
      <c r="AA73">
        <f t="shared" si="22"/>
        <v>0</v>
      </c>
      <c r="AB73">
        <f t="shared" si="23"/>
        <v>1</v>
      </c>
    </row>
    <row r="74" spans="1:28" ht="289" x14ac:dyDescent="0.2">
      <c r="A74">
        <v>72</v>
      </c>
      <c r="B74" t="s">
        <v>3392</v>
      </c>
      <c r="C74" t="s">
        <v>3380</v>
      </c>
      <c r="D74" s="1" t="s">
        <v>3393</v>
      </c>
      <c r="E74">
        <v>3.6</v>
      </c>
      <c r="F74" s="1" t="s">
        <v>211</v>
      </c>
      <c r="G74" t="s">
        <v>17</v>
      </c>
      <c r="H74" t="s">
        <v>212</v>
      </c>
      <c r="I74" t="s">
        <v>18</v>
      </c>
      <c r="J74">
        <v>-1</v>
      </c>
      <c r="K74" t="s">
        <v>56</v>
      </c>
      <c r="L74">
        <v>-1</v>
      </c>
      <c r="M74">
        <v>-1</v>
      </c>
      <c r="N74" t="s">
        <v>3319</v>
      </c>
      <c r="O74">
        <v>-1</v>
      </c>
      <c r="P74">
        <v>-1</v>
      </c>
      <c r="Q74">
        <f t="shared" si="12"/>
        <v>51000</v>
      </c>
      <c r="R74">
        <f t="shared" si="13"/>
        <v>88000</v>
      </c>
      <c r="S74">
        <f t="shared" si="14"/>
        <v>69500</v>
      </c>
      <c r="T74" t="str">
        <f t="shared" si="15"/>
        <v>Current</v>
      </c>
      <c r="U74" t="str">
        <f t="shared" si="16"/>
        <v>New York</v>
      </c>
      <c r="V74" t="str">
        <f t="shared" si="17"/>
        <v>NY</v>
      </c>
      <c r="W74">
        <f t="shared" si="18"/>
        <v>1</v>
      </c>
      <c r="X74">
        <f t="shared" si="19"/>
        <v>1</v>
      </c>
      <c r="Y74">
        <f t="shared" si="20"/>
        <v>0</v>
      </c>
      <c r="Z74">
        <f t="shared" si="21"/>
        <v>0</v>
      </c>
      <c r="AA74">
        <f t="shared" si="22"/>
        <v>0</v>
      </c>
      <c r="AB74">
        <f t="shared" si="23"/>
        <v>1</v>
      </c>
    </row>
    <row r="75" spans="1:28" ht="34" x14ac:dyDescent="0.2">
      <c r="A75">
        <v>73</v>
      </c>
      <c r="B75" t="s">
        <v>213</v>
      </c>
      <c r="C75" t="s">
        <v>3380</v>
      </c>
      <c r="D75" t="s">
        <v>3394</v>
      </c>
      <c r="E75">
        <v>3.7</v>
      </c>
      <c r="F75" s="1" t="s">
        <v>214</v>
      </c>
      <c r="G75" t="s">
        <v>17</v>
      </c>
      <c r="H75" t="s">
        <v>17</v>
      </c>
      <c r="I75" t="s">
        <v>24</v>
      </c>
      <c r="J75">
        <v>1812</v>
      </c>
      <c r="K75" t="s">
        <v>56</v>
      </c>
      <c r="L75" t="s">
        <v>3323</v>
      </c>
      <c r="M75" t="s">
        <v>46</v>
      </c>
      <c r="N75" t="s">
        <v>3310</v>
      </c>
      <c r="O75">
        <v>-1</v>
      </c>
      <c r="P75">
        <v>-1</v>
      </c>
      <c r="Q75">
        <f t="shared" si="12"/>
        <v>51000</v>
      </c>
      <c r="R75">
        <f t="shared" si="13"/>
        <v>88000</v>
      </c>
      <c r="S75">
        <f t="shared" si="14"/>
        <v>69500</v>
      </c>
      <c r="T75" t="str">
        <f t="shared" si="15"/>
        <v>Citi</v>
      </c>
      <c r="U75" t="str">
        <f t="shared" si="16"/>
        <v>New York</v>
      </c>
      <c r="V75" t="str">
        <f t="shared" si="17"/>
        <v>NY</v>
      </c>
      <c r="W75">
        <f t="shared" si="18"/>
        <v>1</v>
      </c>
      <c r="X75">
        <f t="shared" si="19"/>
        <v>0</v>
      </c>
      <c r="Y75">
        <f t="shared" si="20"/>
        <v>1</v>
      </c>
      <c r="Z75">
        <f t="shared" si="21"/>
        <v>0</v>
      </c>
      <c r="AA75">
        <f t="shared" si="22"/>
        <v>0</v>
      </c>
      <c r="AB75">
        <f t="shared" si="23"/>
        <v>1</v>
      </c>
    </row>
    <row r="76" spans="1:28" ht="409.6" x14ac:dyDescent="0.2">
      <c r="A76">
        <v>74</v>
      </c>
      <c r="B76" t="s">
        <v>167</v>
      </c>
      <c r="C76" t="s">
        <v>3380</v>
      </c>
      <c r="D76" s="1" t="s">
        <v>3395</v>
      </c>
      <c r="E76">
        <v>3.6</v>
      </c>
      <c r="F76" s="1" t="s">
        <v>215</v>
      </c>
      <c r="G76" t="s">
        <v>17</v>
      </c>
      <c r="H76" t="s">
        <v>17</v>
      </c>
      <c r="I76" t="s">
        <v>41</v>
      </c>
      <c r="J76">
        <v>-1</v>
      </c>
      <c r="K76" t="s">
        <v>30</v>
      </c>
      <c r="L76" t="s">
        <v>147</v>
      </c>
      <c r="M76" t="s">
        <v>61</v>
      </c>
      <c r="N76" t="s">
        <v>3303</v>
      </c>
      <c r="O76">
        <v>-1</v>
      </c>
      <c r="P76">
        <v>-1</v>
      </c>
      <c r="Q76">
        <f t="shared" si="12"/>
        <v>51000</v>
      </c>
      <c r="R76">
        <f t="shared" si="13"/>
        <v>88000</v>
      </c>
      <c r="S76">
        <f t="shared" si="14"/>
        <v>69500</v>
      </c>
      <c r="T76" t="str">
        <f t="shared" si="15"/>
        <v>Axelon Services Corporation</v>
      </c>
      <c r="U76" t="str">
        <f t="shared" si="16"/>
        <v>New York</v>
      </c>
      <c r="V76" t="str">
        <f t="shared" si="17"/>
        <v>NY</v>
      </c>
      <c r="W76">
        <f t="shared" si="18"/>
        <v>1</v>
      </c>
      <c r="X76">
        <f t="shared" si="19"/>
        <v>1</v>
      </c>
      <c r="Y76">
        <f t="shared" si="20"/>
        <v>1</v>
      </c>
      <c r="Z76">
        <f t="shared" si="21"/>
        <v>0</v>
      </c>
      <c r="AA76">
        <f t="shared" si="22"/>
        <v>0</v>
      </c>
      <c r="AB76">
        <f t="shared" si="23"/>
        <v>1</v>
      </c>
    </row>
    <row r="77" spans="1:28" ht="409.6" x14ac:dyDescent="0.2">
      <c r="A77">
        <v>75</v>
      </c>
      <c r="B77" t="s">
        <v>216</v>
      </c>
      <c r="C77" t="s">
        <v>3380</v>
      </c>
      <c r="D77" s="1" t="s">
        <v>6017</v>
      </c>
      <c r="E77">
        <v>4.0999999999999996</v>
      </c>
      <c r="F77" s="1" t="s">
        <v>217</v>
      </c>
      <c r="G77" t="s">
        <v>17</v>
      </c>
      <c r="H77" t="s">
        <v>17</v>
      </c>
      <c r="I77" t="s">
        <v>24</v>
      </c>
      <c r="J77">
        <v>1945</v>
      </c>
      <c r="K77" t="s">
        <v>218</v>
      </c>
      <c r="L77" t="s">
        <v>219</v>
      </c>
      <c r="M77" t="s">
        <v>218</v>
      </c>
      <c r="N77" t="s">
        <v>3319</v>
      </c>
      <c r="O77">
        <v>-1</v>
      </c>
      <c r="P77">
        <v>-1</v>
      </c>
      <c r="Q77">
        <f t="shared" si="12"/>
        <v>51000</v>
      </c>
      <c r="R77">
        <f t="shared" si="13"/>
        <v>88000</v>
      </c>
      <c r="S77">
        <f t="shared" si="14"/>
        <v>69500</v>
      </c>
      <c r="T77" t="str">
        <f t="shared" si="15"/>
        <v>United Nations</v>
      </c>
      <c r="U77" t="str">
        <f t="shared" si="16"/>
        <v>New York</v>
      </c>
      <c r="V77" t="str">
        <f t="shared" si="17"/>
        <v>NY</v>
      </c>
      <c r="W77">
        <f t="shared" si="18"/>
        <v>1</v>
      </c>
      <c r="X77">
        <f t="shared" si="19"/>
        <v>1</v>
      </c>
      <c r="Y77">
        <f t="shared" si="20"/>
        <v>0</v>
      </c>
      <c r="Z77">
        <f t="shared" si="21"/>
        <v>1</v>
      </c>
      <c r="AA77">
        <f t="shared" si="22"/>
        <v>1</v>
      </c>
      <c r="AB77">
        <f t="shared" si="23"/>
        <v>1</v>
      </c>
    </row>
    <row r="78" spans="1:28" ht="51" x14ac:dyDescent="0.2">
      <c r="A78">
        <v>76</v>
      </c>
      <c r="B78" t="s">
        <v>220</v>
      </c>
      <c r="C78" t="s">
        <v>3380</v>
      </c>
      <c r="D78" t="s">
        <v>6018</v>
      </c>
      <c r="E78">
        <v>3.5</v>
      </c>
      <c r="F78" s="1" t="s">
        <v>221</v>
      </c>
      <c r="G78" t="s">
        <v>17</v>
      </c>
      <c r="H78" t="s">
        <v>17</v>
      </c>
      <c r="I78" t="s">
        <v>24</v>
      </c>
      <c r="J78">
        <v>1985</v>
      </c>
      <c r="K78" t="s">
        <v>56</v>
      </c>
      <c r="L78" t="s">
        <v>3396</v>
      </c>
      <c r="M78" t="s">
        <v>161</v>
      </c>
      <c r="N78" t="s">
        <v>3307</v>
      </c>
      <c r="O78">
        <v>-1</v>
      </c>
      <c r="P78">
        <v>-1</v>
      </c>
      <c r="Q78">
        <f t="shared" si="12"/>
        <v>51000</v>
      </c>
      <c r="R78">
        <f t="shared" si="13"/>
        <v>88000</v>
      </c>
      <c r="S78">
        <f t="shared" si="14"/>
        <v>69500</v>
      </c>
      <c r="T78" t="str">
        <f t="shared" si="15"/>
        <v>Discovery Communications, Inc.</v>
      </c>
      <c r="U78" t="str">
        <f t="shared" si="16"/>
        <v>New York</v>
      </c>
      <c r="V78" t="str">
        <f t="shared" si="17"/>
        <v>NY</v>
      </c>
      <c r="W78">
        <f t="shared" si="18"/>
        <v>1</v>
      </c>
      <c r="X78">
        <f t="shared" si="19"/>
        <v>1</v>
      </c>
      <c r="Y78">
        <f t="shared" si="20"/>
        <v>0</v>
      </c>
      <c r="Z78">
        <f t="shared" si="21"/>
        <v>1</v>
      </c>
      <c r="AA78">
        <f t="shared" si="22"/>
        <v>0</v>
      </c>
      <c r="AB78">
        <f t="shared" si="23"/>
        <v>1</v>
      </c>
    </row>
    <row r="79" spans="1:28" ht="34" x14ac:dyDescent="0.2">
      <c r="A79">
        <v>77</v>
      </c>
      <c r="B79" t="s">
        <v>34</v>
      </c>
      <c r="C79" t="s">
        <v>3380</v>
      </c>
      <c r="D79" t="s">
        <v>3397</v>
      </c>
      <c r="E79">
        <v>3.7</v>
      </c>
      <c r="F79" s="1" t="s">
        <v>222</v>
      </c>
      <c r="G79" t="s">
        <v>75</v>
      </c>
      <c r="H79" t="s">
        <v>223</v>
      </c>
      <c r="I79" t="s">
        <v>29</v>
      </c>
      <c r="J79">
        <v>-1</v>
      </c>
      <c r="K79" t="s">
        <v>37</v>
      </c>
      <c r="L79" t="s">
        <v>147</v>
      </c>
      <c r="M79" t="s">
        <v>61</v>
      </c>
      <c r="N79" t="s">
        <v>3319</v>
      </c>
      <c r="O79">
        <v>-1</v>
      </c>
      <c r="P79">
        <v>-1</v>
      </c>
      <c r="Q79">
        <f t="shared" si="12"/>
        <v>51000</v>
      </c>
      <c r="R79">
        <f t="shared" si="13"/>
        <v>88000</v>
      </c>
      <c r="S79">
        <f t="shared" si="14"/>
        <v>69500</v>
      </c>
      <c r="T79" t="str">
        <f t="shared" si="15"/>
        <v>Randstad</v>
      </c>
      <c r="U79" t="str">
        <f t="shared" si="16"/>
        <v>Jersey City</v>
      </c>
      <c r="V79" t="str">
        <f t="shared" si="17"/>
        <v>NJ</v>
      </c>
      <c r="W79">
        <f t="shared" si="18"/>
        <v>0</v>
      </c>
      <c r="X79">
        <f t="shared" si="19"/>
        <v>1</v>
      </c>
      <c r="Y79">
        <f t="shared" si="20"/>
        <v>0</v>
      </c>
      <c r="Z79">
        <f t="shared" si="21"/>
        <v>0</v>
      </c>
      <c r="AA79">
        <f t="shared" si="22"/>
        <v>0</v>
      </c>
      <c r="AB79">
        <f t="shared" si="23"/>
        <v>1</v>
      </c>
    </row>
    <row r="80" spans="1:28" ht="409.6" x14ac:dyDescent="0.2">
      <c r="A80">
        <v>78</v>
      </c>
      <c r="B80" t="s">
        <v>34</v>
      </c>
      <c r="C80" t="s">
        <v>3380</v>
      </c>
      <c r="D80" s="1" t="s">
        <v>3398</v>
      </c>
      <c r="E80">
        <v>5</v>
      </c>
      <c r="F80" s="1" t="s">
        <v>224</v>
      </c>
      <c r="G80" t="s">
        <v>17</v>
      </c>
      <c r="H80" t="s">
        <v>225</v>
      </c>
      <c r="I80" t="s">
        <v>68</v>
      </c>
      <c r="J80">
        <v>-1</v>
      </c>
      <c r="K80" t="s">
        <v>30</v>
      </c>
      <c r="L80">
        <v>-1</v>
      </c>
      <c r="M80">
        <v>-1</v>
      </c>
      <c r="N80" t="s">
        <v>3319</v>
      </c>
      <c r="O80">
        <v>-1</v>
      </c>
      <c r="P80">
        <v>-1</v>
      </c>
      <c r="Q80">
        <f t="shared" si="12"/>
        <v>51000</v>
      </c>
      <c r="R80">
        <f t="shared" si="13"/>
        <v>88000</v>
      </c>
      <c r="S80">
        <f t="shared" si="14"/>
        <v>69500</v>
      </c>
      <c r="T80" t="str">
        <f t="shared" si="15"/>
        <v>Mulberry Technology</v>
      </c>
      <c r="U80" t="str">
        <f t="shared" si="16"/>
        <v>New York</v>
      </c>
      <c r="V80" t="str">
        <f t="shared" si="17"/>
        <v>NY</v>
      </c>
      <c r="W80">
        <f t="shared" si="18"/>
        <v>1</v>
      </c>
      <c r="X80">
        <f t="shared" si="19"/>
        <v>1</v>
      </c>
      <c r="Y80">
        <f t="shared" si="20"/>
        <v>1</v>
      </c>
      <c r="Z80">
        <f t="shared" si="21"/>
        <v>1</v>
      </c>
      <c r="AA80">
        <f t="shared" si="22"/>
        <v>0</v>
      </c>
      <c r="AB80">
        <f t="shared" si="23"/>
        <v>1</v>
      </c>
    </row>
    <row r="81" spans="1:28" ht="340" x14ac:dyDescent="0.2">
      <c r="A81">
        <v>79</v>
      </c>
      <c r="B81" t="s">
        <v>226</v>
      </c>
      <c r="C81" t="s">
        <v>3380</v>
      </c>
      <c r="D81" s="1" t="s">
        <v>6019</v>
      </c>
      <c r="E81">
        <v>4</v>
      </c>
      <c r="F81" s="1" t="s">
        <v>145</v>
      </c>
      <c r="G81" t="s">
        <v>17</v>
      </c>
      <c r="H81" t="s">
        <v>146</v>
      </c>
      <c r="I81" t="s">
        <v>68</v>
      </c>
      <c r="J81">
        <v>-1</v>
      </c>
      <c r="K81" t="s">
        <v>30</v>
      </c>
      <c r="L81" t="s">
        <v>147</v>
      </c>
      <c r="M81" t="s">
        <v>61</v>
      </c>
      <c r="N81" t="s">
        <v>3308</v>
      </c>
      <c r="O81">
        <v>-1</v>
      </c>
      <c r="P81">
        <v>-1</v>
      </c>
      <c r="Q81">
        <f t="shared" si="12"/>
        <v>51000</v>
      </c>
      <c r="R81">
        <f t="shared" si="13"/>
        <v>88000</v>
      </c>
      <c r="S81">
        <f t="shared" si="14"/>
        <v>69500</v>
      </c>
      <c r="T81" t="str">
        <f t="shared" si="15"/>
        <v>Two95 International Inc.</v>
      </c>
      <c r="U81" t="str">
        <f t="shared" si="16"/>
        <v>New York</v>
      </c>
      <c r="V81" t="str">
        <f t="shared" si="17"/>
        <v>NY</v>
      </c>
      <c r="W81">
        <f t="shared" si="18"/>
        <v>1</v>
      </c>
      <c r="X81">
        <f t="shared" si="19"/>
        <v>1</v>
      </c>
      <c r="Y81">
        <f t="shared" si="20"/>
        <v>1</v>
      </c>
      <c r="Z81">
        <f t="shared" si="21"/>
        <v>0</v>
      </c>
      <c r="AA81">
        <f t="shared" si="22"/>
        <v>0</v>
      </c>
      <c r="AB81">
        <f t="shared" si="23"/>
        <v>1</v>
      </c>
    </row>
    <row r="82" spans="1:28" ht="372" x14ac:dyDescent="0.2">
      <c r="A82">
        <v>80</v>
      </c>
      <c r="B82" t="s">
        <v>34</v>
      </c>
      <c r="C82" t="s">
        <v>3380</v>
      </c>
      <c r="D82" s="1" t="s">
        <v>6020</v>
      </c>
      <c r="E82">
        <v>4.8</v>
      </c>
      <c r="F82" s="1" t="s">
        <v>227</v>
      </c>
      <c r="G82" t="s">
        <v>17</v>
      </c>
      <c r="H82" t="s">
        <v>228</v>
      </c>
      <c r="I82" t="s">
        <v>84</v>
      </c>
      <c r="J82">
        <v>-1</v>
      </c>
      <c r="K82" t="s">
        <v>30</v>
      </c>
      <c r="L82">
        <v>-1</v>
      </c>
      <c r="M82">
        <v>-1</v>
      </c>
      <c r="N82" t="s">
        <v>3319</v>
      </c>
      <c r="O82">
        <v>-1</v>
      </c>
      <c r="P82">
        <v>-1</v>
      </c>
      <c r="Q82">
        <f t="shared" si="12"/>
        <v>51000</v>
      </c>
      <c r="R82">
        <f t="shared" si="13"/>
        <v>88000</v>
      </c>
      <c r="S82">
        <f t="shared" si="14"/>
        <v>69500</v>
      </c>
      <c r="T82" t="str">
        <f t="shared" si="15"/>
        <v>SoftStandard Solutions</v>
      </c>
      <c r="U82" t="str">
        <f t="shared" si="16"/>
        <v>New York</v>
      </c>
      <c r="V82" t="str">
        <f t="shared" si="17"/>
        <v>NY</v>
      </c>
      <c r="W82">
        <f t="shared" si="18"/>
        <v>0</v>
      </c>
      <c r="X82">
        <f t="shared" si="19"/>
        <v>1</v>
      </c>
      <c r="Y82">
        <f t="shared" si="20"/>
        <v>0</v>
      </c>
      <c r="Z82">
        <f t="shared" si="21"/>
        <v>0</v>
      </c>
      <c r="AA82">
        <f t="shared" si="22"/>
        <v>0</v>
      </c>
      <c r="AB82">
        <f t="shared" si="23"/>
        <v>1</v>
      </c>
    </row>
    <row r="83" spans="1:28" ht="409.6" x14ac:dyDescent="0.2">
      <c r="A83">
        <v>81</v>
      </c>
      <c r="B83" t="s">
        <v>34</v>
      </c>
      <c r="C83" t="s">
        <v>3380</v>
      </c>
      <c r="D83" s="1" t="s">
        <v>6021</v>
      </c>
      <c r="E83">
        <v>5</v>
      </c>
      <c r="F83" s="1" t="s">
        <v>229</v>
      </c>
      <c r="G83" t="s">
        <v>17</v>
      </c>
      <c r="H83" t="s">
        <v>230</v>
      </c>
      <c r="I83" t="s">
        <v>68</v>
      </c>
      <c r="J83">
        <v>-1</v>
      </c>
      <c r="K83" t="s">
        <v>30</v>
      </c>
      <c r="L83" t="s">
        <v>31</v>
      </c>
      <c r="M83" t="s">
        <v>32</v>
      </c>
      <c r="N83" t="s">
        <v>3319</v>
      </c>
      <c r="O83">
        <v>-1</v>
      </c>
      <c r="P83">
        <v>-1</v>
      </c>
      <c r="Q83">
        <f t="shared" si="12"/>
        <v>51000</v>
      </c>
      <c r="R83">
        <f t="shared" si="13"/>
        <v>88000</v>
      </c>
      <c r="S83">
        <f t="shared" si="14"/>
        <v>69500</v>
      </c>
      <c r="T83" t="str">
        <f t="shared" si="15"/>
        <v>EDO, Inc.</v>
      </c>
      <c r="U83" t="str">
        <f t="shared" si="16"/>
        <v>New York</v>
      </c>
      <c r="V83" t="str">
        <f t="shared" si="17"/>
        <v>NY</v>
      </c>
      <c r="W83">
        <f t="shared" si="18"/>
        <v>1</v>
      </c>
      <c r="X83">
        <f t="shared" si="19"/>
        <v>1</v>
      </c>
      <c r="Y83">
        <f t="shared" si="20"/>
        <v>0</v>
      </c>
      <c r="Z83">
        <f t="shared" si="21"/>
        <v>0</v>
      </c>
      <c r="AA83">
        <f t="shared" si="22"/>
        <v>0</v>
      </c>
      <c r="AB83">
        <f t="shared" si="23"/>
        <v>1</v>
      </c>
    </row>
    <row r="84" spans="1:28" ht="409.6" x14ac:dyDescent="0.2">
      <c r="A84">
        <v>82</v>
      </c>
      <c r="B84" t="s">
        <v>231</v>
      </c>
      <c r="C84" t="s">
        <v>3380</v>
      </c>
      <c r="D84" s="1" t="s">
        <v>3399</v>
      </c>
      <c r="E84">
        <v>3.3</v>
      </c>
      <c r="F84" s="1" t="s">
        <v>232</v>
      </c>
      <c r="G84" t="s">
        <v>17</v>
      </c>
      <c r="H84" t="s">
        <v>17</v>
      </c>
      <c r="I84" t="s">
        <v>41</v>
      </c>
      <c r="J84">
        <v>2003</v>
      </c>
      <c r="K84" t="s">
        <v>30</v>
      </c>
      <c r="L84" t="s">
        <v>60</v>
      </c>
      <c r="M84" t="s">
        <v>61</v>
      </c>
      <c r="N84" t="s">
        <v>3319</v>
      </c>
      <c r="O84" t="s">
        <v>233</v>
      </c>
      <c r="P84" t="b">
        <v>1</v>
      </c>
      <c r="Q84">
        <f t="shared" si="12"/>
        <v>51000</v>
      </c>
      <c r="R84">
        <f t="shared" si="13"/>
        <v>88000</v>
      </c>
      <c r="S84">
        <f t="shared" si="14"/>
        <v>69500</v>
      </c>
      <c r="T84" t="str">
        <f t="shared" si="15"/>
        <v>Guidepoint</v>
      </c>
      <c r="U84" t="str">
        <f t="shared" si="16"/>
        <v>New York</v>
      </c>
      <c r="V84" t="str">
        <f t="shared" si="17"/>
        <v>NY</v>
      </c>
      <c r="W84">
        <f t="shared" si="18"/>
        <v>1</v>
      </c>
      <c r="X84">
        <f t="shared" si="19"/>
        <v>1</v>
      </c>
      <c r="Y84">
        <f t="shared" si="20"/>
        <v>1</v>
      </c>
      <c r="Z84">
        <f t="shared" si="21"/>
        <v>1</v>
      </c>
      <c r="AA84">
        <f t="shared" si="22"/>
        <v>0</v>
      </c>
      <c r="AB84">
        <f t="shared" si="23"/>
        <v>1</v>
      </c>
    </row>
    <row r="85" spans="1:28" ht="409.6" x14ac:dyDescent="0.2">
      <c r="A85">
        <v>83</v>
      </c>
      <c r="B85" t="s">
        <v>234</v>
      </c>
      <c r="C85" t="s">
        <v>3380</v>
      </c>
      <c r="D85" s="1" t="s">
        <v>6022</v>
      </c>
      <c r="E85">
        <v>4.0999999999999996</v>
      </c>
      <c r="F85" s="1" t="s">
        <v>235</v>
      </c>
      <c r="G85" t="s">
        <v>17</v>
      </c>
      <c r="H85" t="s">
        <v>17</v>
      </c>
      <c r="I85" t="s">
        <v>41</v>
      </c>
      <c r="J85">
        <v>1984</v>
      </c>
      <c r="K85" t="s">
        <v>30</v>
      </c>
      <c r="L85" t="s">
        <v>147</v>
      </c>
      <c r="M85" t="s">
        <v>61</v>
      </c>
      <c r="N85" t="s">
        <v>3303</v>
      </c>
      <c r="O85">
        <v>-1</v>
      </c>
      <c r="P85">
        <v>-1</v>
      </c>
      <c r="Q85">
        <f t="shared" si="12"/>
        <v>51000</v>
      </c>
      <c r="R85">
        <f t="shared" si="13"/>
        <v>88000</v>
      </c>
      <c r="S85">
        <f t="shared" si="14"/>
        <v>69500</v>
      </c>
      <c r="T85" t="str">
        <f t="shared" si="15"/>
        <v>Mitchell Martin</v>
      </c>
      <c r="U85" t="str">
        <f t="shared" si="16"/>
        <v>New York</v>
      </c>
      <c r="V85" t="str">
        <f t="shared" si="17"/>
        <v>NY</v>
      </c>
      <c r="W85">
        <f t="shared" si="18"/>
        <v>0</v>
      </c>
      <c r="X85">
        <f t="shared" si="19"/>
        <v>1</v>
      </c>
      <c r="Y85">
        <f t="shared" si="20"/>
        <v>1</v>
      </c>
      <c r="Z85">
        <f t="shared" si="21"/>
        <v>1</v>
      </c>
      <c r="AA85">
        <f t="shared" si="22"/>
        <v>0</v>
      </c>
      <c r="AB85">
        <f t="shared" si="23"/>
        <v>1</v>
      </c>
    </row>
    <row r="86" spans="1:28" ht="119" x14ac:dyDescent="0.2">
      <c r="A86">
        <v>84</v>
      </c>
      <c r="B86" t="s">
        <v>236</v>
      </c>
      <c r="C86" t="s">
        <v>3380</v>
      </c>
      <c r="D86" s="1" t="s">
        <v>3400</v>
      </c>
      <c r="E86">
        <v>4</v>
      </c>
      <c r="F86" s="1" t="s">
        <v>237</v>
      </c>
      <c r="G86" t="s">
        <v>17</v>
      </c>
      <c r="H86" t="s">
        <v>238</v>
      </c>
      <c r="I86" t="s">
        <v>68</v>
      </c>
      <c r="J86">
        <v>-1</v>
      </c>
      <c r="K86" t="s">
        <v>30</v>
      </c>
      <c r="L86" t="s">
        <v>239</v>
      </c>
      <c r="M86" t="s">
        <v>181</v>
      </c>
      <c r="N86" t="s">
        <v>3311</v>
      </c>
      <c r="O86">
        <v>-1</v>
      </c>
      <c r="P86">
        <v>-1</v>
      </c>
      <c r="Q86">
        <f t="shared" si="12"/>
        <v>51000</v>
      </c>
      <c r="R86">
        <f t="shared" si="13"/>
        <v>88000</v>
      </c>
      <c r="S86">
        <f t="shared" si="14"/>
        <v>69500</v>
      </c>
      <c r="T86" t="str">
        <f t="shared" si="15"/>
        <v>Lorven Technologies Inc</v>
      </c>
      <c r="U86" t="str">
        <f t="shared" si="16"/>
        <v>New York</v>
      </c>
      <c r="V86" t="str">
        <f t="shared" si="17"/>
        <v>NY</v>
      </c>
      <c r="W86">
        <f t="shared" si="18"/>
        <v>1</v>
      </c>
      <c r="X86">
        <f t="shared" si="19"/>
        <v>1</v>
      </c>
      <c r="Y86">
        <f t="shared" si="20"/>
        <v>0</v>
      </c>
      <c r="Z86">
        <f t="shared" si="21"/>
        <v>0</v>
      </c>
      <c r="AA86">
        <f t="shared" si="22"/>
        <v>0</v>
      </c>
      <c r="AB86">
        <f t="shared" si="23"/>
        <v>1</v>
      </c>
    </row>
    <row r="87" spans="1:28" ht="409.6" x14ac:dyDescent="0.2">
      <c r="A87">
        <v>85</v>
      </c>
      <c r="B87" t="s">
        <v>240</v>
      </c>
      <c r="C87" t="s">
        <v>3380</v>
      </c>
      <c r="D87" s="1" t="s">
        <v>6023</v>
      </c>
      <c r="E87">
        <v>-1</v>
      </c>
      <c r="F87" t="s">
        <v>241</v>
      </c>
      <c r="G87" t="s">
        <v>17</v>
      </c>
      <c r="H87" t="s">
        <v>242</v>
      </c>
      <c r="I87" t="s">
        <v>3341</v>
      </c>
      <c r="J87">
        <v>-1</v>
      </c>
      <c r="K87" t="s">
        <v>30</v>
      </c>
      <c r="L87">
        <v>-1</v>
      </c>
      <c r="M87">
        <v>-1</v>
      </c>
      <c r="N87" t="s">
        <v>3319</v>
      </c>
      <c r="O87">
        <v>-1</v>
      </c>
      <c r="P87">
        <v>-1</v>
      </c>
      <c r="Q87">
        <f t="shared" si="12"/>
        <v>51000</v>
      </c>
      <c r="R87">
        <f t="shared" si="13"/>
        <v>88000</v>
      </c>
      <c r="S87">
        <f t="shared" si="14"/>
        <v>69500</v>
      </c>
      <c r="T87" t="str">
        <f t="shared" si="15"/>
        <v>Fintech Recruiters</v>
      </c>
      <c r="U87" t="str">
        <f t="shared" si="16"/>
        <v>New York</v>
      </c>
      <c r="V87" t="str">
        <f t="shared" si="17"/>
        <v>NY</v>
      </c>
      <c r="W87">
        <f t="shared" si="18"/>
        <v>0</v>
      </c>
      <c r="X87">
        <f t="shared" si="19"/>
        <v>1</v>
      </c>
      <c r="Y87">
        <f t="shared" si="20"/>
        <v>0</v>
      </c>
      <c r="Z87">
        <f t="shared" si="21"/>
        <v>1</v>
      </c>
      <c r="AA87">
        <f t="shared" si="22"/>
        <v>1</v>
      </c>
      <c r="AB87">
        <f t="shared" si="23"/>
        <v>1</v>
      </c>
    </row>
    <row r="88" spans="1:28" ht="323" x14ac:dyDescent="0.2">
      <c r="A88">
        <v>86</v>
      </c>
      <c r="B88" t="s">
        <v>243</v>
      </c>
      <c r="C88" t="s">
        <v>3380</v>
      </c>
      <c r="D88" s="1" t="s">
        <v>3401</v>
      </c>
      <c r="E88">
        <v>1</v>
      </c>
      <c r="F88" s="1" t="s">
        <v>3402</v>
      </c>
      <c r="G88" t="s">
        <v>17</v>
      </c>
      <c r="H88" t="s">
        <v>17</v>
      </c>
      <c r="I88" t="s">
        <v>68</v>
      </c>
      <c r="J88">
        <v>-1</v>
      </c>
      <c r="K88" t="s">
        <v>30</v>
      </c>
      <c r="L88" t="s">
        <v>38</v>
      </c>
      <c r="M88" t="s">
        <v>32</v>
      </c>
      <c r="N88" t="s">
        <v>3311</v>
      </c>
      <c r="O88">
        <v>-1</v>
      </c>
      <c r="P88">
        <v>-1</v>
      </c>
      <c r="Q88">
        <f t="shared" si="12"/>
        <v>51000</v>
      </c>
      <c r="R88">
        <f t="shared" si="13"/>
        <v>88000</v>
      </c>
      <c r="S88">
        <f t="shared" si="14"/>
        <v>69500</v>
      </c>
      <c r="T88" t="str">
        <f t="shared" si="15"/>
        <v>Sphinix Networ Solutions Inc.</v>
      </c>
      <c r="U88" t="str">
        <f t="shared" si="16"/>
        <v>New York</v>
      </c>
      <c r="V88" t="str">
        <f t="shared" si="17"/>
        <v>NY</v>
      </c>
      <c r="W88">
        <f t="shared" si="18"/>
        <v>0</v>
      </c>
      <c r="X88">
        <f t="shared" si="19"/>
        <v>1</v>
      </c>
      <c r="Y88">
        <f t="shared" si="20"/>
        <v>0</v>
      </c>
      <c r="Z88">
        <f t="shared" si="21"/>
        <v>0</v>
      </c>
      <c r="AA88">
        <f t="shared" si="22"/>
        <v>0</v>
      </c>
      <c r="AB88">
        <f t="shared" si="23"/>
        <v>1</v>
      </c>
    </row>
    <row r="89" spans="1:28" ht="34" x14ac:dyDescent="0.2">
      <c r="A89">
        <v>87</v>
      </c>
      <c r="B89" t="s">
        <v>244</v>
      </c>
      <c r="C89" t="s">
        <v>3380</v>
      </c>
      <c r="D89" t="s">
        <v>3403</v>
      </c>
      <c r="E89">
        <v>3.1</v>
      </c>
      <c r="F89" s="1" t="s">
        <v>245</v>
      </c>
      <c r="G89" t="s">
        <v>17</v>
      </c>
      <c r="H89" t="s">
        <v>246</v>
      </c>
      <c r="I89" t="s">
        <v>84</v>
      </c>
      <c r="J89">
        <v>2011</v>
      </c>
      <c r="K89" t="s">
        <v>30</v>
      </c>
      <c r="L89" t="s">
        <v>85</v>
      </c>
      <c r="M89" t="s">
        <v>61</v>
      </c>
      <c r="N89" t="s">
        <v>3312</v>
      </c>
      <c r="O89">
        <v>-1</v>
      </c>
      <c r="P89">
        <v>-1</v>
      </c>
      <c r="Q89">
        <f t="shared" si="12"/>
        <v>51000</v>
      </c>
      <c r="R89">
        <f t="shared" si="13"/>
        <v>88000</v>
      </c>
      <c r="S89">
        <f t="shared" si="14"/>
        <v>69500</v>
      </c>
      <c r="T89" t="str">
        <f t="shared" si="15"/>
        <v>Praescient Analytics</v>
      </c>
      <c r="U89" t="str">
        <f t="shared" si="16"/>
        <v>New York</v>
      </c>
      <c r="V89" t="str">
        <f t="shared" si="17"/>
        <v>NY</v>
      </c>
      <c r="W89">
        <f t="shared" si="18"/>
        <v>1</v>
      </c>
      <c r="X89">
        <f t="shared" si="19"/>
        <v>1</v>
      </c>
      <c r="Y89">
        <f t="shared" si="20"/>
        <v>1</v>
      </c>
      <c r="Z89">
        <f t="shared" si="21"/>
        <v>1</v>
      </c>
      <c r="AA89">
        <f t="shared" si="22"/>
        <v>0</v>
      </c>
      <c r="AB89">
        <f t="shared" si="23"/>
        <v>1</v>
      </c>
    </row>
    <row r="90" spans="1:28" ht="409.6" x14ac:dyDescent="0.2">
      <c r="A90">
        <v>88</v>
      </c>
      <c r="B90" t="s">
        <v>247</v>
      </c>
      <c r="C90" t="s">
        <v>3380</v>
      </c>
      <c r="D90" s="1" t="s">
        <v>6024</v>
      </c>
      <c r="E90">
        <v>4.5</v>
      </c>
      <c r="F90" s="1" t="s">
        <v>248</v>
      </c>
      <c r="G90" t="s">
        <v>17</v>
      </c>
      <c r="H90" t="s">
        <v>17</v>
      </c>
      <c r="I90" t="s">
        <v>29</v>
      </c>
      <c r="J90">
        <v>2004</v>
      </c>
      <c r="K90" t="s">
        <v>30</v>
      </c>
      <c r="L90" t="s">
        <v>51</v>
      </c>
      <c r="M90" t="s">
        <v>52</v>
      </c>
      <c r="N90" t="s">
        <v>3319</v>
      </c>
      <c r="O90">
        <v>-1</v>
      </c>
      <c r="P90" t="b">
        <v>1</v>
      </c>
      <c r="Q90">
        <f t="shared" si="12"/>
        <v>51000</v>
      </c>
      <c r="R90">
        <f t="shared" si="13"/>
        <v>88000</v>
      </c>
      <c r="S90">
        <f t="shared" si="14"/>
        <v>69500</v>
      </c>
      <c r="T90" t="str">
        <f t="shared" si="15"/>
        <v>Global Atlantic Financial Group</v>
      </c>
      <c r="U90" t="str">
        <f t="shared" si="16"/>
        <v>New York</v>
      </c>
      <c r="V90" t="str">
        <f t="shared" si="17"/>
        <v>NY</v>
      </c>
      <c r="W90">
        <f t="shared" si="18"/>
        <v>1</v>
      </c>
      <c r="X90">
        <f t="shared" si="19"/>
        <v>1</v>
      </c>
      <c r="Y90">
        <f t="shared" si="20"/>
        <v>0</v>
      </c>
      <c r="Z90">
        <f t="shared" si="21"/>
        <v>0</v>
      </c>
      <c r="AA90">
        <f t="shared" si="22"/>
        <v>0</v>
      </c>
      <c r="AB90">
        <f t="shared" si="23"/>
        <v>1</v>
      </c>
    </row>
    <row r="91" spans="1:28" ht="409.6" x14ac:dyDescent="0.2">
      <c r="A91">
        <v>89</v>
      </c>
      <c r="B91" t="s">
        <v>34</v>
      </c>
      <c r="C91" t="s">
        <v>3380</v>
      </c>
      <c r="D91" s="1" t="s">
        <v>3404</v>
      </c>
      <c r="E91">
        <v>3.4</v>
      </c>
      <c r="F91" s="1" t="s">
        <v>249</v>
      </c>
      <c r="G91" t="s">
        <v>17</v>
      </c>
      <c r="H91" t="s">
        <v>115</v>
      </c>
      <c r="I91" t="s">
        <v>29</v>
      </c>
      <c r="J91">
        <v>2007</v>
      </c>
      <c r="K91" t="s">
        <v>19</v>
      </c>
      <c r="L91" t="s">
        <v>3333</v>
      </c>
      <c r="M91" t="s">
        <v>46</v>
      </c>
      <c r="N91" t="s">
        <v>3313</v>
      </c>
      <c r="O91">
        <v>-1</v>
      </c>
      <c r="P91">
        <v>-1</v>
      </c>
      <c r="Q91">
        <f t="shared" si="12"/>
        <v>51000</v>
      </c>
      <c r="R91">
        <f t="shared" si="13"/>
        <v>88000</v>
      </c>
      <c r="S91">
        <f t="shared" si="14"/>
        <v>69500</v>
      </c>
      <c r="T91" t="str">
        <f t="shared" si="15"/>
        <v>FINRA</v>
      </c>
      <c r="U91" t="str">
        <f t="shared" si="16"/>
        <v>New York</v>
      </c>
      <c r="V91" t="str">
        <f t="shared" si="17"/>
        <v>NY</v>
      </c>
      <c r="W91">
        <f t="shared" si="18"/>
        <v>0</v>
      </c>
      <c r="X91">
        <f t="shared" si="19"/>
        <v>1</v>
      </c>
      <c r="Y91">
        <f t="shared" si="20"/>
        <v>1</v>
      </c>
      <c r="Z91">
        <f t="shared" si="21"/>
        <v>0</v>
      </c>
      <c r="AA91">
        <f t="shared" si="22"/>
        <v>0</v>
      </c>
      <c r="AB91">
        <f t="shared" si="23"/>
        <v>1</v>
      </c>
    </row>
    <row r="92" spans="1:28" ht="409.6" x14ac:dyDescent="0.2">
      <c r="A92">
        <v>90</v>
      </c>
      <c r="B92" t="s">
        <v>34</v>
      </c>
      <c r="C92" t="s">
        <v>3405</v>
      </c>
      <c r="D92" s="1" t="s">
        <v>3406</v>
      </c>
      <c r="E92">
        <v>-1</v>
      </c>
      <c r="F92" t="s">
        <v>250</v>
      </c>
      <c r="G92" t="s">
        <v>17</v>
      </c>
      <c r="H92">
        <v>-1</v>
      </c>
      <c r="I92">
        <v>-1</v>
      </c>
      <c r="J92">
        <v>-1</v>
      </c>
      <c r="K92">
        <v>-1</v>
      </c>
      <c r="L92">
        <v>-1</v>
      </c>
      <c r="M92">
        <v>-1</v>
      </c>
      <c r="N92">
        <v>-1</v>
      </c>
      <c r="O92">
        <v>-1</v>
      </c>
      <c r="P92">
        <v>-1</v>
      </c>
      <c r="Q92">
        <f t="shared" si="12"/>
        <v>51000</v>
      </c>
      <c r="R92">
        <f t="shared" si="13"/>
        <v>87000</v>
      </c>
      <c r="S92">
        <f t="shared" si="14"/>
        <v>69000</v>
      </c>
      <c r="T92" t="str">
        <f t="shared" si="15"/>
        <v>NYU Langone Medical Center</v>
      </c>
      <c r="U92" t="str">
        <f t="shared" si="16"/>
        <v>New York</v>
      </c>
      <c r="V92" t="str">
        <f t="shared" si="17"/>
        <v>NY</v>
      </c>
      <c r="W92">
        <f t="shared" si="18"/>
        <v>0</v>
      </c>
      <c r="X92">
        <f t="shared" si="19"/>
        <v>0</v>
      </c>
      <c r="Y92">
        <f t="shared" si="20"/>
        <v>1</v>
      </c>
      <c r="Z92">
        <f t="shared" si="21"/>
        <v>0</v>
      </c>
      <c r="AA92">
        <f t="shared" si="22"/>
        <v>0</v>
      </c>
      <c r="AB92">
        <f t="shared" si="23"/>
        <v>1</v>
      </c>
    </row>
    <row r="93" spans="1:28" ht="409.6" x14ac:dyDescent="0.2">
      <c r="A93">
        <v>91</v>
      </c>
      <c r="B93" t="s">
        <v>251</v>
      </c>
      <c r="C93" t="s">
        <v>3405</v>
      </c>
      <c r="D93" s="1" t="s">
        <v>3407</v>
      </c>
      <c r="E93">
        <v>3.6</v>
      </c>
      <c r="F93" s="1" t="s">
        <v>252</v>
      </c>
      <c r="G93" t="s">
        <v>17</v>
      </c>
      <c r="H93" t="s">
        <v>17</v>
      </c>
      <c r="I93" t="s">
        <v>29</v>
      </c>
      <c r="J93">
        <v>1962</v>
      </c>
      <c r="K93" t="s">
        <v>56</v>
      </c>
      <c r="L93" t="s">
        <v>3323</v>
      </c>
      <c r="M93" t="s">
        <v>46</v>
      </c>
      <c r="N93" t="s">
        <v>3304</v>
      </c>
      <c r="O93">
        <v>-1</v>
      </c>
      <c r="P93">
        <v>-1</v>
      </c>
      <c r="Q93">
        <f t="shared" si="12"/>
        <v>51000</v>
      </c>
      <c r="R93">
        <f t="shared" si="13"/>
        <v>87000</v>
      </c>
      <c r="S93">
        <f t="shared" si="14"/>
        <v>69000</v>
      </c>
      <c r="T93" t="str">
        <f t="shared" si="15"/>
        <v>Jefferies</v>
      </c>
      <c r="U93" t="str">
        <f t="shared" si="16"/>
        <v>New York</v>
      </c>
      <c r="V93" t="str">
        <f t="shared" si="17"/>
        <v>NY</v>
      </c>
      <c r="W93">
        <f t="shared" si="18"/>
        <v>1</v>
      </c>
      <c r="X93">
        <f t="shared" si="19"/>
        <v>1</v>
      </c>
      <c r="Y93">
        <f t="shared" si="20"/>
        <v>1</v>
      </c>
      <c r="Z93">
        <f t="shared" si="21"/>
        <v>0</v>
      </c>
      <c r="AA93">
        <f t="shared" si="22"/>
        <v>1</v>
      </c>
      <c r="AB93">
        <f t="shared" si="23"/>
        <v>1</v>
      </c>
    </row>
    <row r="94" spans="1:28" ht="409.6" x14ac:dyDescent="0.2">
      <c r="A94">
        <v>92</v>
      </c>
      <c r="B94" t="s">
        <v>34</v>
      </c>
      <c r="C94" t="s">
        <v>3405</v>
      </c>
      <c r="D94" s="1" t="s">
        <v>3408</v>
      </c>
      <c r="E94">
        <v>4.0999999999999996</v>
      </c>
      <c r="F94" s="1" t="s">
        <v>253</v>
      </c>
      <c r="G94" t="s">
        <v>17</v>
      </c>
      <c r="H94" t="s">
        <v>254</v>
      </c>
      <c r="I94" t="s">
        <v>29</v>
      </c>
      <c r="J94">
        <v>1996</v>
      </c>
      <c r="K94" t="s">
        <v>56</v>
      </c>
      <c r="L94" t="s">
        <v>85</v>
      </c>
      <c r="M94" t="s">
        <v>61</v>
      </c>
      <c r="N94" t="s">
        <v>3313</v>
      </c>
      <c r="O94" t="s">
        <v>255</v>
      </c>
      <c r="P94">
        <v>-1</v>
      </c>
      <c r="Q94">
        <f t="shared" si="12"/>
        <v>51000</v>
      </c>
      <c r="R94">
        <f t="shared" si="13"/>
        <v>87000</v>
      </c>
      <c r="S94">
        <f t="shared" si="14"/>
        <v>69000</v>
      </c>
      <c r="T94" t="str">
        <f t="shared" si="15"/>
        <v>RGP</v>
      </c>
      <c r="U94" t="str">
        <f t="shared" si="16"/>
        <v>New York</v>
      </c>
      <c r="V94" t="str">
        <f t="shared" si="17"/>
        <v>NY</v>
      </c>
      <c r="W94">
        <f t="shared" si="18"/>
        <v>0</v>
      </c>
      <c r="X94">
        <f t="shared" si="19"/>
        <v>1</v>
      </c>
      <c r="Y94">
        <f t="shared" si="20"/>
        <v>1</v>
      </c>
      <c r="Z94">
        <f t="shared" si="21"/>
        <v>1</v>
      </c>
      <c r="AA94">
        <f t="shared" si="22"/>
        <v>0</v>
      </c>
      <c r="AB94">
        <f t="shared" si="23"/>
        <v>1</v>
      </c>
    </row>
    <row r="95" spans="1:28" ht="409.6" x14ac:dyDescent="0.2">
      <c r="A95">
        <v>93</v>
      </c>
      <c r="B95" t="s">
        <v>34</v>
      </c>
      <c r="C95" t="s">
        <v>3405</v>
      </c>
      <c r="D95" s="1" t="s">
        <v>3409</v>
      </c>
      <c r="E95">
        <v>4.4000000000000004</v>
      </c>
      <c r="F95" s="1" t="s">
        <v>256</v>
      </c>
      <c r="G95" t="s">
        <v>17</v>
      </c>
      <c r="H95" t="s">
        <v>257</v>
      </c>
      <c r="I95" t="s">
        <v>18</v>
      </c>
      <c r="J95">
        <v>2011</v>
      </c>
      <c r="K95" t="s">
        <v>30</v>
      </c>
      <c r="L95" t="s">
        <v>38</v>
      </c>
      <c r="M95" t="s">
        <v>32</v>
      </c>
      <c r="N95" t="s">
        <v>3312</v>
      </c>
      <c r="O95">
        <v>-1</v>
      </c>
      <c r="P95">
        <v>-1</v>
      </c>
      <c r="Q95">
        <f t="shared" si="12"/>
        <v>51000</v>
      </c>
      <c r="R95">
        <f t="shared" si="13"/>
        <v>87000</v>
      </c>
      <c r="S95">
        <f t="shared" si="14"/>
        <v>69000</v>
      </c>
      <c r="T95" t="str">
        <f t="shared" si="15"/>
        <v>Tachyon Technologies</v>
      </c>
      <c r="U95" t="str">
        <f t="shared" si="16"/>
        <v>New York</v>
      </c>
      <c r="V95" t="str">
        <f t="shared" si="17"/>
        <v>NY</v>
      </c>
      <c r="W95">
        <f t="shared" si="18"/>
        <v>1</v>
      </c>
      <c r="X95">
        <f t="shared" si="19"/>
        <v>1</v>
      </c>
      <c r="Y95">
        <f t="shared" si="20"/>
        <v>0</v>
      </c>
      <c r="Z95">
        <f t="shared" si="21"/>
        <v>1</v>
      </c>
      <c r="AA95">
        <f t="shared" si="22"/>
        <v>0</v>
      </c>
      <c r="AB95">
        <f t="shared" si="23"/>
        <v>1</v>
      </c>
    </row>
    <row r="96" spans="1:28" ht="409.6" x14ac:dyDescent="0.2">
      <c r="A96">
        <v>94</v>
      </c>
      <c r="B96" t="s">
        <v>34</v>
      </c>
      <c r="C96" t="s">
        <v>3405</v>
      </c>
      <c r="D96" s="1" t="s">
        <v>3410</v>
      </c>
      <c r="E96">
        <v>3.8</v>
      </c>
      <c r="F96" s="1" t="s">
        <v>258</v>
      </c>
      <c r="G96" t="s">
        <v>75</v>
      </c>
      <c r="H96" t="s">
        <v>259</v>
      </c>
      <c r="I96" t="s">
        <v>29</v>
      </c>
      <c r="J96">
        <v>1995</v>
      </c>
      <c r="K96" t="s">
        <v>37</v>
      </c>
      <c r="L96" t="s">
        <v>147</v>
      </c>
      <c r="M96" t="s">
        <v>61</v>
      </c>
      <c r="N96" t="s">
        <v>3304</v>
      </c>
      <c r="O96" t="s">
        <v>3411</v>
      </c>
      <c r="P96" t="b">
        <v>1</v>
      </c>
      <c r="Q96">
        <f t="shared" si="12"/>
        <v>51000</v>
      </c>
      <c r="R96">
        <f t="shared" si="13"/>
        <v>87000</v>
      </c>
      <c r="S96">
        <f t="shared" si="14"/>
        <v>69000</v>
      </c>
      <c r="T96" t="str">
        <f t="shared" si="15"/>
        <v>Apex Systems</v>
      </c>
      <c r="U96" t="str">
        <f t="shared" si="16"/>
        <v>Jersey City</v>
      </c>
      <c r="V96" t="str">
        <f t="shared" si="17"/>
        <v>NJ</v>
      </c>
      <c r="W96">
        <f t="shared" si="18"/>
        <v>1</v>
      </c>
      <c r="X96">
        <f t="shared" si="19"/>
        <v>1</v>
      </c>
      <c r="Y96">
        <f t="shared" si="20"/>
        <v>1</v>
      </c>
      <c r="Z96">
        <f t="shared" si="21"/>
        <v>0</v>
      </c>
      <c r="AA96">
        <f t="shared" si="22"/>
        <v>0</v>
      </c>
      <c r="AB96">
        <f t="shared" si="23"/>
        <v>1</v>
      </c>
    </row>
    <row r="97" spans="1:28" ht="409.6" x14ac:dyDescent="0.2">
      <c r="A97">
        <v>95</v>
      </c>
      <c r="B97" t="s">
        <v>34</v>
      </c>
      <c r="C97" t="s">
        <v>3405</v>
      </c>
      <c r="D97" s="1" t="s">
        <v>3412</v>
      </c>
      <c r="E97">
        <v>3.2</v>
      </c>
      <c r="F97" s="1" t="s">
        <v>260</v>
      </c>
      <c r="G97" t="s">
        <v>17</v>
      </c>
      <c r="H97" t="s">
        <v>261</v>
      </c>
      <c r="I97" t="s">
        <v>68</v>
      </c>
      <c r="J97">
        <v>-1</v>
      </c>
      <c r="K97" t="s">
        <v>30</v>
      </c>
      <c r="L97" t="s">
        <v>85</v>
      </c>
      <c r="M97" t="s">
        <v>61</v>
      </c>
      <c r="N97" t="s">
        <v>3308</v>
      </c>
      <c r="O97">
        <v>-1</v>
      </c>
      <c r="P97">
        <v>-1</v>
      </c>
      <c r="Q97">
        <f t="shared" si="12"/>
        <v>51000</v>
      </c>
      <c r="R97">
        <f t="shared" si="13"/>
        <v>87000</v>
      </c>
      <c r="S97">
        <f t="shared" si="14"/>
        <v>69000</v>
      </c>
      <c r="T97" t="str">
        <f t="shared" si="15"/>
        <v>Hagerty Consulting</v>
      </c>
      <c r="U97" t="str">
        <f t="shared" si="16"/>
        <v>New York</v>
      </c>
      <c r="V97" t="str">
        <f t="shared" si="17"/>
        <v>NY</v>
      </c>
      <c r="W97">
        <f t="shared" si="18"/>
        <v>0</v>
      </c>
      <c r="X97">
        <f t="shared" si="19"/>
        <v>1</v>
      </c>
      <c r="Y97">
        <f t="shared" si="20"/>
        <v>1</v>
      </c>
      <c r="Z97">
        <f t="shared" si="21"/>
        <v>1</v>
      </c>
      <c r="AA97">
        <f t="shared" si="22"/>
        <v>1</v>
      </c>
      <c r="AB97">
        <f t="shared" si="23"/>
        <v>1</v>
      </c>
    </row>
    <row r="98" spans="1:28" ht="409.6" x14ac:dyDescent="0.2">
      <c r="A98">
        <v>96</v>
      </c>
      <c r="B98" t="s">
        <v>34</v>
      </c>
      <c r="C98" t="s">
        <v>3405</v>
      </c>
      <c r="D98" s="1" t="s">
        <v>6025</v>
      </c>
      <c r="E98">
        <v>-1</v>
      </c>
      <c r="F98" t="s">
        <v>262</v>
      </c>
      <c r="G98" t="s">
        <v>17</v>
      </c>
      <c r="H98" t="s">
        <v>263</v>
      </c>
      <c r="I98" t="s">
        <v>68</v>
      </c>
      <c r="J98">
        <v>-1</v>
      </c>
      <c r="K98" t="s">
        <v>30</v>
      </c>
      <c r="L98" t="s">
        <v>264</v>
      </c>
      <c r="M98" t="s">
        <v>265</v>
      </c>
      <c r="N98" t="s">
        <v>3319</v>
      </c>
      <c r="O98">
        <v>-1</v>
      </c>
      <c r="P98">
        <v>-1</v>
      </c>
      <c r="Q98">
        <f t="shared" si="12"/>
        <v>51000</v>
      </c>
      <c r="R98">
        <f t="shared" si="13"/>
        <v>87000</v>
      </c>
      <c r="S98">
        <f t="shared" si="14"/>
        <v>69000</v>
      </c>
      <c r="T98" t="str">
        <f t="shared" si="15"/>
        <v>Gainful Health</v>
      </c>
      <c r="U98" t="str">
        <f t="shared" si="16"/>
        <v>New York</v>
      </c>
      <c r="V98" t="str">
        <f t="shared" si="17"/>
        <v>NY</v>
      </c>
      <c r="W98">
        <f t="shared" si="18"/>
        <v>1</v>
      </c>
      <c r="X98">
        <f t="shared" si="19"/>
        <v>1</v>
      </c>
      <c r="Y98">
        <f t="shared" si="20"/>
        <v>1</v>
      </c>
      <c r="Z98">
        <f t="shared" si="21"/>
        <v>0</v>
      </c>
      <c r="AA98">
        <f t="shared" si="22"/>
        <v>0</v>
      </c>
      <c r="AB98">
        <f t="shared" si="23"/>
        <v>1</v>
      </c>
    </row>
    <row r="99" spans="1:28" ht="272" x14ac:dyDescent="0.2">
      <c r="A99">
        <v>97</v>
      </c>
      <c r="B99" t="s">
        <v>167</v>
      </c>
      <c r="C99" t="s">
        <v>3405</v>
      </c>
      <c r="D99" s="1" t="s">
        <v>3413</v>
      </c>
      <c r="E99">
        <v>3.8</v>
      </c>
      <c r="F99" s="1" t="s">
        <v>266</v>
      </c>
      <c r="G99" t="s">
        <v>17</v>
      </c>
      <c r="H99" t="s">
        <v>3414</v>
      </c>
      <c r="I99" t="s">
        <v>41</v>
      </c>
      <c r="J99">
        <v>-1</v>
      </c>
      <c r="K99" t="s">
        <v>30</v>
      </c>
      <c r="L99" t="s">
        <v>85</v>
      </c>
      <c r="M99" t="s">
        <v>61</v>
      </c>
      <c r="N99" t="s">
        <v>3319</v>
      </c>
      <c r="O99">
        <v>-1</v>
      </c>
      <c r="P99">
        <v>-1</v>
      </c>
      <c r="Q99">
        <f t="shared" si="12"/>
        <v>51000</v>
      </c>
      <c r="R99">
        <f t="shared" si="13"/>
        <v>87000</v>
      </c>
      <c r="S99">
        <f t="shared" si="14"/>
        <v>69000</v>
      </c>
      <c r="T99" t="str">
        <f t="shared" si="15"/>
        <v>Cortex consultants LLC</v>
      </c>
      <c r="U99" t="str">
        <f t="shared" si="16"/>
        <v>New York</v>
      </c>
      <c r="V99" t="str">
        <f t="shared" si="17"/>
        <v>NY</v>
      </c>
      <c r="W99">
        <f t="shared" si="18"/>
        <v>0</v>
      </c>
      <c r="X99">
        <f t="shared" si="19"/>
        <v>0</v>
      </c>
      <c r="Y99">
        <f t="shared" si="20"/>
        <v>0</v>
      </c>
      <c r="Z99">
        <f t="shared" si="21"/>
        <v>0</v>
      </c>
      <c r="AA99">
        <f t="shared" si="22"/>
        <v>0</v>
      </c>
      <c r="AB99">
        <f t="shared" si="23"/>
        <v>1</v>
      </c>
    </row>
    <row r="100" spans="1:28" ht="409.6" x14ac:dyDescent="0.2">
      <c r="A100">
        <v>98</v>
      </c>
      <c r="B100" t="s">
        <v>34</v>
      </c>
      <c r="C100" t="s">
        <v>3405</v>
      </c>
      <c r="D100" s="1" t="s">
        <v>3415</v>
      </c>
      <c r="E100">
        <v>4.7</v>
      </c>
      <c r="F100" s="1" t="s">
        <v>267</v>
      </c>
      <c r="G100" t="s">
        <v>3349</v>
      </c>
      <c r="H100" t="s">
        <v>3349</v>
      </c>
      <c r="I100" t="s">
        <v>18</v>
      </c>
      <c r="J100">
        <v>2017</v>
      </c>
      <c r="K100" t="s">
        <v>3341</v>
      </c>
      <c r="L100" t="s">
        <v>25</v>
      </c>
      <c r="M100" t="s">
        <v>26</v>
      </c>
      <c r="N100" t="s">
        <v>3319</v>
      </c>
      <c r="O100">
        <v>-1</v>
      </c>
      <c r="P100">
        <v>-1</v>
      </c>
      <c r="Q100">
        <f t="shared" si="12"/>
        <v>51000</v>
      </c>
      <c r="R100">
        <f t="shared" si="13"/>
        <v>87000</v>
      </c>
      <c r="S100">
        <f t="shared" si="14"/>
        <v>69000</v>
      </c>
      <c r="T100" t="str">
        <f t="shared" si="15"/>
        <v>Medly Pharmacy</v>
      </c>
      <c r="U100" t="str">
        <f t="shared" si="16"/>
        <v>Broolyn</v>
      </c>
      <c r="V100" t="str">
        <f t="shared" si="17"/>
        <v>NY</v>
      </c>
      <c r="W100">
        <f t="shared" si="18"/>
        <v>0</v>
      </c>
      <c r="X100">
        <f t="shared" si="19"/>
        <v>0</v>
      </c>
      <c r="Y100">
        <f t="shared" si="20"/>
        <v>1</v>
      </c>
      <c r="Z100">
        <f t="shared" si="21"/>
        <v>0</v>
      </c>
      <c r="AA100">
        <f t="shared" si="22"/>
        <v>0</v>
      </c>
      <c r="AB100">
        <f t="shared" si="23"/>
        <v>1</v>
      </c>
    </row>
    <row r="101" spans="1:28" ht="409.6" x14ac:dyDescent="0.2">
      <c r="A101">
        <v>99</v>
      </c>
      <c r="B101" t="s">
        <v>268</v>
      </c>
      <c r="C101" t="s">
        <v>3405</v>
      </c>
      <c r="D101" s="1" t="s">
        <v>3416</v>
      </c>
      <c r="E101">
        <v>2.2999999999999998</v>
      </c>
      <c r="F101" s="1" t="s">
        <v>269</v>
      </c>
      <c r="G101" t="s">
        <v>17</v>
      </c>
      <c r="H101" t="s">
        <v>17</v>
      </c>
      <c r="I101" t="s">
        <v>68</v>
      </c>
      <c r="J101">
        <v>-1</v>
      </c>
      <c r="K101" t="s">
        <v>19</v>
      </c>
      <c r="L101">
        <v>-1</v>
      </c>
      <c r="M101">
        <v>-1</v>
      </c>
      <c r="N101" t="s">
        <v>3312</v>
      </c>
      <c r="O101">
        <v>-1</v>
      </c>
      <c r="P101">
        <v>-1</v>
      </c>
      <c r="Q101">
        <f t="shared" si="12"/>
        <v>51000</v>
      </c>
      <c r="R101">
        <f t="shared" si="13"/>
        <v>87000</v>
      </c>
      <c r="S101">
        <f t="shared" si="14"/>
        <v>69000</v>
      </c>
      <c r="T101" t="str">
        <f t="shared" si="15"/>
        <v>Fair Health</v>
      </c>
      <c r="U101" t="str">
        <f t="shared" si="16"/>
        <v>New York</v>
      </c>
      <c r="V101" t="str">
        <f t="shared" si="17"/>
        <v>NY</v>
      </c>
      <c r="W101">
        <f t="shared" si="18"/>
        <v>0</v>
      </c>
      <c r="X101">
        <f t="shared" si="19"/>
        <v>1</v>
      </c>
      <c r="Y101">
        <f t="shared" si="20"/>
        <v>1</v>
      </c>
      <c r="Z101">
        <f t="shared" si="21"/>
        <v>1</v>
      </c>
      <c r="AA101">
        <f t="shared" si="22"/>
        <v>0</v>
      </c>
      <c r="AB101">
        <f t="shared" si="23"/>
        <v>1</v>
      </c>
    </row>
    <row r="102" spans="1:28" ht="409.6" x14ac:dyDescent="0.2">
      <c r="A102">
        <v>100</v>
      </c>
      <c r="B102" t="s">
        <v>270</v>
      </c>
      <c r="C102" t="s">
        <v>3405</v>
      </c>
      <c r="D102" s="1" t="s">
        <v>6026</v>
      </c>
      <c r="E102">
        <v>3.8</v>
      </c>
      <c r="F102" s="1" t="s">
        <v>271</v>
      </c>
      <c r="G102" t="s">
        <v>17</v>
      </c>
      <c r="H102" t="s">
        <v>17</v>
      </c>
      <c r="I102" t="s">
        <v>29</v>
      </c>
      <c r="J102">
        <v>2012</v>
      </c>
      <c r="K102" t="s">
        <v>56</v>
      </c>
      <c r="L102" t="s">
        <v>272</v>
      </c>
      <c r="M102" t="s">
        <v>273</v>
      </c>
      <c r="N102" t="s">
        <v>3319</v>
      </c>
      <c r="O102">
        <v>-1</v>
      </c>
      <c r="P102" t="b">
        <v>1</v>
      </c>
      <c r="Q102">
        <f t="shared" si="12"/>
        <v>51000</v>
      </c>
      <c r="R102">
        <f t="shared" si="13"/>
        <v>87000</v>
      </c>
      <c r="S102">
        <f t="shared" si="14"/>
        <v>69000</v>
      </c>
      <c r="T102" t="str">
        <f t="shared" si="15"/>
        <v>Peloton Interactive</v>
      </c>
      <c r="U102" t="str">
        <f t="shared" si="16"/>
        <v>New York</v>
      </c>
      <c r="V102" t="str">
        <f t="shared" si="17"/>
        <v>NY</v>
      </c>
      <c r="W102">
        <f t="shared" si="18"/>
        <v>1</v>
      </c>
      <c r="X102">
        <f t="shared" si="19"/>
        <v>1</v>
      </c>
      <c r="Y102">
        <f t="shared" si="20"/>
        <v>1</v>
      </c>
      <c r="Z102">
        <f t="shared" si="21"/>
        <v>1</v>
      </c>
      <c r="AA102">
        <f t="shared" si="22"/>
        <v>0</v>
      </c>
      <c r="AB102">
        <f t="shared" si="23"/>
        <v>1</v>
      </c>
    </row>
    <row r="103" spans="1:28" ht="409.6" x14ac:dyDescent="0.2">
      <c r="A103">
        <v>101</v>
      </c>
      <c r="B103" t="s">
        <v>274</v>
      </c>
      <c r="C103" t="s">
        <v>3405</v>
      </c>
      <c r="D103" s="1" t="s">
        <v>3417</v>
      </c>
      <c r="E103">
        <v>4.5999999999999996</v>
      </c>
      <c r="F103" s="1" t="s">
        <v>3418</v>
      </c>
      <c r="G103" t="s">
        <v>17</v>
      </c>
      <c r="H103" t="s">
        <v>275</v>
      </c>
      <c r="I103" t="s">
        <v>18</v>
      </c>
      <c r="J103">
        <v>2011</v>
      </c>
      <c r="K103" t="s">
        <v>30</v>
      </c>
      <c r="L103" t="s">
        <v>147</v>
      </c>
      <c r="M103" t="s">
        <v>61</v>
      </c>
      <c r="N103" t="s">
        <v>3312</v>
      </c>
      <c r="O103">
        <v>-1</v>
      </c>
      <c r="P103">
        <v>-1</v>
      </c>
      <c r="Q103">
        <f t="shared" si="12"/>
        <v>51000</v>
      </c>
      <c r="R103">
        <f t="shared" si="13"/>
        <v>87000</v>
      </c>
      <c r="S103">
        <f t="shared" si="14"/>
        <v>69000</v>
      </c>
      <c r="T103" t="str">
        <f t="shared" si="15"/>
        <v>etello</v>
      </c>
      <c r="U103" t="str">
        <f t="shared" si="16"/>
        <v>New York</v>
      </c>
      <c r="V103" t="str">
        <f t="shared" si="17"/>
        <v>NY</v>
      </c>
      <c r="W103">
        <f t="shared" si="18"/>
        <v>1</v>
      </c>
      <c r="X103">
        <f t="shared" si="19"/>
        <v>1</v>
      </c>
      <c r="Y103">
        <f t="shared" si="20"/>
        <v>0</v>
      </c>
      <c r="Z103">
        <f t="shared" si="21"/>
        <v>0</v>
      </c>
      <c r="AA103">
        <f t="shared" si="22"/>
        <v>0</v>
      </c>
      <c r="AB103">
        <f t="shared" si="23"/>
        <v>1</v>
      </c>
    </row>
    <row r="104" spans="1:28" ht="409.6" x14ac:dyDescent="0.2">
      <c r="A104">
        <v>102</v>
      </c>
      <c r="B104" t="s">
        <v>276</v>
      </c>
      <c r="C104" t="s">
        <v>3405</v>
      </c>
      <c r="D104" s="1" t="s">
        <v>3419</v>
      </c>
      <c r="E104">
        <v>3</v>
      </c>
      <c r="F104" s="1" t="s">
        <v>277</v>
      </c>
      <c r="G104" t="s">
        <v>17</v>
      </c>
      <c r="H104" t="s">
        <v>128</v>
      </c>
      <c r="I104" t="s">
        <v>29</v>
      </c>
      <c r="J104">
        <v>1967</v>
      </c>
      <c r="K104" t="s">
        <v>56</v>
      </c>
      <c r="L104" t="s">
        <v>25</v>
      </c>
      <c r="M104" t="s">
        <v>26</v>
      </c>
      <c r="N104" t="s">
        <v>3306</v>
      </c>
      <c r="O104">
        <v>-1</v>
      </c>
      <c r="P104">
        <v>-1</v>
      </c>
      <c r="Q104">
        <f t="shared" si="12"/>
        <v>51000</v>
      </c>
      <c r="R104">
        <f t="shared" si="13"/>
        <v>87000</v>
      </c>
      <c r="S104">
        <f t="shared" si="14"/>
        <v>69000</v>
      </c>
      <c r="T104" t="str">
        <f t="shared" si="15"/>
        <v>Premier, Inc.</v>
      </c>
      <c r="U104" t="str">
        <f t="shared" si="16"/>
        <v>New York</v>
      </c>
      <c r="V104" t="str">
        <f t="shared" si="17"/>
        <v>NY</v>
      </c>
      <c r="W104">
        <f t="shared" si="18"/>
        <v>0</v>
      </c>
      <c r="X104">
        <f t="shared" si="19"/>
        <v>0</v>
      </c>
      <c r="Y104">
        <f t="shared" si="20"/>
        <v>1</v>
      </c>
      <c r="Z104">
        <f t="shared" si="21"/>
        <v>0</v>
      </c>
      <c r="AA104">
        <f t="shared" si="22"/>
        <v>0</v>
      </c>
      <c r="AB104">
        <f t="shared" si="23"/>
        <v>1</v>
      </c>
    </row>
    <row r="105" spans="1:28" ht="34" x14ac:dyDescent="0.2">
      <c r="A105">
        <v>103</v>
      </c>
      <c r="B105" t="s">
        <v>278</v>
      </c>
      <c r="C105" t="s">
        <v>3405</v>
      </c>
      <c r="D105" t="s">
        <v>6027</v>
      </c>
      <c r="E105">
        <v>3.9</v>
      </c>
      <c r="F105" s="1" t="s">
        <v>279</v>
      </c>
      <c r="G105" t="s">
        <v>17</v>
      </c>
      <c r="H105" t="s">
        <v>17</v>
      </c>
      <c r="I105" t="s">
        <v>24</v>
      </c>
      <c r="J105">
        <v>1799</v>
      </c>
      <c r="K105" t="s">
        <v>56</v>
      </c>
      <c r="L105" t="s">
        <v>3323</v>
      </c>
      <c r="M105" t="s">
        <v>46</v>
      </c>
      <c r="N105" t="s">
        <v>3310</v>
      </c>
      <c r="O105">
        <v>-1</v>
      </c>
      <c r="P105">
        <v>-1</v>
      </c>
      <c r="Q105">
        <f t="shared" si="12"/>
        <v>51000</v>
      </c>
      <c r="R105">
        <f t="shared" si="13"/>
        <v>87000</v>
      </c>
      <c r="S105">
        <f t="shared" si="14"/>
        <v>69000</v>
      </c>
      <c r="T105" t="str">
        <f t="shared" si="15"/>
        <v>JPMorgan Chase</v>
      </c>
      <c r="U105" t="str">
        <f t="shared" si="16"/>
        <v>New York</v>
      </c>
      <c r="V105" t="str">
        <f t="shared" si="17"/>
        <v>NY</v>
      </c>
      <c r="W105">
        <f t="shared" si="18"/>
        <v>1</v>
      </c>
      <c r="X105">
        <f t="shared" si="19"/>
        <v>0</v>
      </c>
      <c r="Y105">
        <f t="shared" si="20"/>
        <v>1</v>
      </c>
      <c r="Z105">
        <f t="shared" si="21"/>
        <v>0</v>
      </c>
      <c r="AA105">
        <f t="shared" si="22"/>
        <v>0</v>
      </c>
      <c r="AB105">
        <f t="shared" si="23"/>
        <v>1</v>
      </c>
    </row>
    <row r="106" spans="1:28" ht="409.6" x14ac:dyDescent="0.2">
      <c r="A106">
        <v>104</v>
      </c>
      <c r="B106" t="s">
        <v>34</v>
      </c>
      <c r="C106" t="s">
        <v>3405</v>
      </c>
      <c r="D106" s="1" t="s">
        <v>6028</v>
      </c>
      <c r="E106">
        <v>3</v>
      </c>
      <c r="F106" s="1" t="s">
        <v>280</v>
      </c>
      <c r="G106" t="s">
        <v>281</v>
      </c>
      <c r="H106" t="s">
        <v>17</v>
      </c>
      <c r="I106" t="s">
        <v>18</v>
      </c>
      <c r="J106">
        <v>-1</v>
      </c>
      <c r="K106" t="s">
        <v>19</v>
      </c>
      <c r="L106" t="s">
        <v>20</v>
      </c>
      <c r="M106" t="s">
        <v>21</v>
      </c>
      <c r="N106" t="s">
        <v>3309</v>
      </c>
      <c r="O106">
        <v>-1</v>
      </c>
      <c r="P106">
        <v>-1</v>
      </c>
      <c r="Q106">
        <f t="shared" si="12"/>
        <v>51000</v>
      </c>
      <c r="R106">
        <f t="shared" si="13"/>
        <v>87000</v>
      </c>
      <c r="S106">
        <f t="shared" si="14"/>
        <v>69000</v>
      </c>
      <c r="T106" t="str">
        <f t="shared" si="15"/>
        <v>Fund for Public Health</v>
      </c>
      <c r="U106" t="str">
        <f t="shared" si="16"/>
        <v>Long Island City</v>
      </c>
      <c r="V106" t="str">
        <f t="shared" si="17"/>
        <v>NY</v>
      </c>
      <c r="W106">
        <f t="shared" si="18"/>
        <v>0</v>
      </c>
      <c r="X106">
        <f t="shared" si="19"/>
        <v>1</v>
      </c>
      <c r="Y106">
        <f t="shared" si="20"/>
        <v>1</v>
      </c>
      <c r="Z106">
        <f t="shared" si="21"/>
        <v>0</v>
      </c>
      <c r="AA106">
        <f t="shared" si="22"/>
        <v>0</v>
      </c>
      <c r="AB106">
        <f t="shared" si="23"/>
        <v>1</v>
      </c>
    </row>
    <row r="107" spans="1:28" ht="409.6" x14ac:dyDescent="0.2">
      <c r="A107">
        <v>105</v>
      </c>
      <c r="B107" t="s">
        <v>282</v>
      </c>
      <c r="C107" t="s">
        <v>3405</v>
      </c>
      <c r="D107" s="1" t="s">
        <v>6029</v>
      </c>
      <c r="E107">
        <v>4.2</v>
      </c>
      <c r="F107" s="1" t="s">
        <v>283</v>
      </c>
      <c r="G107" t="s">
        <v>17</v>
      </c>
      <c r="H107" t="s">
        <v>17</v>
      </c>
      <c r="I107" t="s">
        <v>84</v>
      </c>
      <c r="J107">
        <v>-1</v>
      </c>
      <c r="K107" t="s">
        <v>30</v>
      </c>
      <c r="L107">
        <v>-1</v>
      </c>
      <c r="M107">
        <v>-1</v>
      </c>
      <c r="N107" t="s">
        <v>3319</v>
      </c>
      <c r="O107">
        <v>-1</v>
      </c>
      <c r="P107">
        <v>-1</v>
      </c>
      <c r="Q107">
        <f t="shared" si="12"/>
        <v>51000</v>
      </c>
      <c r="R107">
        <f t="shared" si="13"/>
        <v>87000</v>
      </c>
      <c r="S107">
        <f t="shared" si="14"/>
        <v>69000</v>
      </c>
      <c r="T107" t="str">
        <f t="shared" si="15"/>
        <v>BlueVoyant</v>
      </c>
      <c r="U107" t="str">
        <f t="shared" si="16"/>
        <v>New York</v>
      </c>
      <c r="V107" t="str">
        <f t="shared" si="17"/>
        <v>NY</v>
      </c>
      <c r="W107">
        <f t="shared" si="18"/>
        <v>1</v>
      </c>
      <c r="X107">
        <f t="shared" si="19"/>
        <v>0</v>
      </c>
      <c r="Y107">
        <f t="shared" si="20"/>
        <v>0</v>
      </c>
      <c r="Z107">
        <f t="shared" si="21"/>
        <v>0</v>
      </c>
      <c r="AA107">
        <f t="shared" si="22"/>
        <v>0</v>
      </c>
      <c r="AB107">
        <f t="shared" si="23"/>
        <v>1</v>
      </c>
    </row>
    <row r="108" spans="1:28" ht="372" x14ac:dyDescent="0.2">
      <c r="A108">
        <v>106</v>
      </c>
      <c r="B108" t="s">
        <v>284</v>
      </c>
      <c r="C108" t="s">
        <v>3405</v>
      </c>
      <c r="D108" s="1" t="s">
        <v>6030</v>
      </c>
      <c r="E108">
        <v>5</v>
      </c>
      <c r="F108" s="1" t="s">
        <v>285</v>
      </c>
      <c r="G108" t="s">
        <v>17</v>
      </c>
      <c r="H108" t="s">
        <v>286</v>
      </c>
      <c r="I108" t="s">
        <v>84</v>
      </c>
      <c r="J108">
        <v>-1</v>
      </c>
      <c r="K108" t="s">
        <v>30</v>
      </c>
      <c r="L108" t="s">
        <v>85</v>
      </c>
      <c r="M108" t="s">
        <v>61</v>
      </c>
      <c r="N108" t="s">
        <v>3314</v>
      </c>
      <c r="O108">
        <v>-1</v>
      </c>
      <c r="P108">
        <v>-1</v>
      </c>
      <c r="Q108">
        <f t="shared" si="12"/>
        <v>51000</v>
      </c>
      <c r="R108">
        <f t="shared" si="13"/>
        <v>87000</v>
      </c>
      <c r="S108">
        <f t="shared" si="14"/>
        <v>69000</v>
      </c>
      <c r="T108" t="str">
        <f t="shared" si="15"/>
        <v>Crossfire Consulting Corporation</v>
      </c>
      <c r="U108" t="str">
        <f t="shared" si="16"/>
        <v>New York</v>
      </c>
      <c r="V108" t="str">
        <f t="shared" si="17"/>
        <v>NY</v>
      </c>
      <c r="W108">
        <f t="shared" si="18"/>
        <v>0</v>
      </c>
      <c r="X108">
        <f t="shared" si="19"/>
        <v>1</v>
      </c>
      <c r="Y108">
        <f t="shared" si="20"/>
        <v>1</v>
      </c>
      <c r="Z108">
        <f t="shared" si="21"/>
        <v>0</v>
      </c>
      <c r="AA108">
        <f t="shared" si="22"/>
        <v>0</v>
      </c>
      <c r="AB108">
        <f t="shared" si="23"/>
        <v>1</v>
      </c>
    </row>
    <row r="109" spans="1:28" ht="51" x14ac:dyDescent="0.2">
      <c r="A109">
        <v>107</v>
      </c>
      <c r="B109" t="s">
        <v>34</v>
      </c>
      <c r="C109" t="s">
        <v>3405</v>
      </c>
      <c r="D109" t="s">
        <v>6031</v>
      </c>
      <c r="E109">
        <v>4</v>
      </c>
      <c r="F109" s="1" t="s">
        <v>287</v>
      </c>
      <c r="G109" t="s">
        <v>17</v>
      </c>
      <c r="H109" t="s">
        <v>288</v>
      </c>
      <c r="I109" t="s">
        <v>41</v>
      </c>
      <c r="J109">
        <v>2004</v>
      </c>
      <c r="K109" t="s">
        <v>30</v>
      </c>
      <c r="L109" t="s">
        <v>38</v>
      </c>
      <c r="M109" t="s">
        <v>32</v>
      </c>
      <c r="N109" t="s">
        <v>3305</v>
      </c>
      <c r="O109">
        <v>-1</v>
      </c>
      <c r="P109">
        <v>-1</v>
      </c>
      <c r="Q109">
        <f t="shared" si="12"/>
        <v>51000</v>
      </c>
      <c r="R109">
        <f t="shared" si="13"/>
        <v>87000</v>
      </c>
      <c r="S109">
        <f t="shared" si="14"/>
        <v>69000</v>
      </c>
      <c r="T109" t="str">
        <f t="shared" si="15"/>
        <v>Reliable Software Resources</v>
      </c>
      <c r="U109" t="str">
        <f t="shared" si="16"/>
        <v>New York</v>
      </c>
      <c r="V109" t="str">
        <f t="shared" si="17"/>
        <v>NY</v>
      </c>
      <c r="W109">
        <f t="shared" si="18"/>
        <v>0</v>
      </c>
      <c r="X109">
        <f t="shared" si="19"/>
        <v>1</v>
      </c>
      <c r="Y109">
        <f t="shared" si="20"/>
        <v>0</v>
      </c>
      <c r="Z109">
        <f t="shared" si="21"/>
        <v>0</v>
      </c>
      <c r="AA109">
        <f t="shared" si="22"/>
        <v>0</v>
      </c>
      <c r="AB109">
        <f t="shared" si="23"/>
        <v>1</v>
      </c>
    </row>
    <row r="110" spans="1:28" ht="409.6" x14ac:dyDescent="0.2">
      <c r="A110">
        <v>108</v>
      </c>
      <c r="B110" t="s">
        <v>34</v>
      </c>
      <c r="C110" t="s">
        <v>3405</v>
      </c>
      <c r="D110" s="1" t="s">
        <v>3420</v>
      </c>
      <c r="E110">
        <v>-1</v>
      </c>
      <c r="F110" t="s">
        <v>3421</v>
      </c>
      <c r="G110" t="s">
        <v>3349</v>
      </c>
      <c r="H110" t="s">
        <v>3349</v>
      </c>
      <c r="I110" t="s">
        <v>84</v>
      </c>
      <c r="J110">
        <v>-1</v>
      </c>
      <c r="K110" t="s">
        <v>289</v>
      </c>
      <c r="L110">
        <v>-1</v>
      </c>
      <c r="M110">
        <v>-1</v>
      </c>
      <c r="N110" t="s">
        <v>3319</v>
      </c>
      <c r="O110">
        <v>-1</v>
      </c>
      <c r="P110">
        <v>-1</v>
      </c>
      <c r="Q110">
        <f t="shared" si="12"/>
        <v>51000</v>
      </c>
      <c r="R110">
        <f t="shared" si="13"/>
        <v>87000</v>
      </c>
      <c r="S110">
        <f t="shared" si="14"/>
        <v>69000</v>
      </c>
      <c r="T110" t="str">
        <f t="shared" si="15"/>
        <v>Hyde Leadership Broolyn</v>
      </c>
      <c r="U110" t="str">
        <f t="shared" si="16"/>
        <v>Broolyn</v>
      </c>
      <c r="V110" t="str">
        <f t="shared" si="17"/>
        <v>NY</v>
      </c>
      <c r="W110">
        <f t="shared" si="18"/>
        <v>0</v>
      </c>
      <c r="X110">
        <f t="shared" si="19"/>
        <v>0</v>
      </c>
      <c r="Y110">
        <f t="shared" si="20"/>
        <v>1</v>
      </c>
      <c r="Z110">
        <f t="shared" si="21"/>
        <v>0</v>
      </c>
      <c r="AA110">
        <f t="shared" si="22"/>
        <v>0</v>
      </c>
      <c r="AB110">
        <f t="shared" si="23"/>
        <v>1</v>
      </c>
    </row>
    <row r="111" spans="1:28" ht="372" x14ac:dyDescent="0.2">
      <c r="A111">
        <v>109</v>
      </c>
      <c r="B111" t="s">
        <v>34</v>
      </c>
      <c r="C111" t="s">
        <v>3405</v>
      </c>
      <c r="D111" s="1" t="s">
        <v>3422</v>
      </c>
      <c r="E111">
        <v>-1</v>
      </c>
      <c r="F111" t="s">
        <v>290</v>
      </c>
      <c r="G111" t="s">
        <v>75</v>
      </c>
      <c r="H111">
        <v>-1</v>
      </c>
      <c r="I111">
        <v>-1</v>
      </c>
      <c r="J111">
        <v>-1</v>
      </c>
      <c r="K111">
        <v>-1</v>
      </c>
      <c r="L111">
        <v>-1</v>
      </c>
      <c r="M111">
        <v>-1</v>
      </c>
      <c r="N111">
        <v>-1</v>
      </c>
      <c r="O111">
        <v>-1</v>
      </c>
      <c r="P111">
        <v>-1</v>
      </c>
      <c r="Q111">
        <f t="shared" si="12"/>
        <v>51000</v>
      </c>
      <c r="R111">
        <f t="shared" si="13"/>
        <v>87000</v>
      </c>
      <c r="S111">
        <f t="shared" si="14"/>
        <v>69000</v>
      </c>
      <c r="T111" t="str">
        <f t="shared" si="15"/>
        <v>Vertex Intel Systems</v>
      </c>
      <c r="U111" t="str">
        <f t="shared" si="16"/>
        <v>Jersey City</v>
      </c>
      <c r="V111" t="str">
        <f t="shared" si="17"/>
        <v>NJ</v>
      </c>
      <c r="W111">
        <f t="shared" si="18"/>
        <v>0</v>
      </c>
      <c r="X111">
        <f t="shared" si="19"/>
        <v>0</v>
      </c>
      <c r="Y111">
        <f t="shared" si="20"/>
        <v>0</v>
      </c>
      <c r="Z111">
        <f t="shared" si="21"/>
        <v>0</v>
      </c>
      <c r="AA111">
        <f t="shared" si="22"/>
        <v>0</v>
      </c>
      <c r="AB111">
        <f t="shared" si="23"/>
        <v>1</v>
      </c>
    </row>
    <row r="112" spans="1:28" ht="372" x14ac:dyDescent="0.2">
      <c r="A112">
        <v>110</v>
      </c>
      <c r="B112" t="s">
        <v>291</v>
      </c>
      <c r="C112" t="s">
        <v>3405</v>
      </c>
      <c r="D112" s="1" t="s">
        <v>3423</v>
      </c>
      <c r="E112">
        <v>3.6</v>
      </c>
      <c r="F112" s="1" t="s">
        <v>3424</v>
      </c>
      <c r="G112" t="s">
        <v>75</v>
      </c>
      <c r="H112" t="s">
        <v>17</v>
      </c>
      <c r="I112" t="s">
        <v>84</v>
      </c>
      <c r="J112">
        <v>-1</v>
      </c>
      <c r="K112" t="s">
        <v>30</v>
      </c>
      <c r="L112" t="s">
        <v>38</v>
      </c>
      <c r="M112" t="s">
        <v>32</v>
      </c>
      <c r="N112" t="s">
        <v>3319</v>
      </c>
      <c r="O112">
        <v>-1</v>
      </c>
      <c r="P112" t="b">
        <v>1</v>
      </c>
      <c r="Q112">
        <f t="shared" si="12"/>
        <v>51000</v>
      </c>
      <c r="R112">
        <f t="shared" si="13"/>
        <v>87000</v>
      </c>
      <c r="S112">
        <f t="shared" si="14"/>
        <v>69000</v>
      </c>
      <c r="T112" t="str">
        <f t="shared" si="15"/>
        <v>My Job Tan</v>
      </c>
      <c r="U112" t="str">
        <f t="shared" si="16"/>
        <v>Jersey City</v>
      </c>
      <c r="V112" t="str">
        <f t="shared" si="17"/>
        <v>NJ</v>
      </c>
      <c r="W112">
        <f t="shared" si="18"/>
        <v>0</v>
      </c>
      <c r="X112">
        <f t="shared" si="19"/>
        <v>0</v>
      </c>
      <c r="Y112">
        <f t="shared" si="20"/>
        <v>0</v>
      </c>
      <c r="Z112">
        <f t="shared" si="21"/>
        <v>0</v>
      </c>
      <c r="AA112">
        <f t="shared" si="22"/>
        <v>0</v>
      </c>
      <c r="AB112">
        <f t="shared" si="23"/>
        <v>1</v>
      </c>
    </row>
    <row r="113" spans="1:28" ht="272" x14ac:dyDescent="0.2">
      <c r="A113">
        <v>111</v>
      </c>
      <c r="B113" t="s">
        <v>292</v>
      </c>
      <c r="C113" t="s">
        <v>3405</v>
      </c>
      <c r="D113" s="1" t="s">
        <v>3425</v>
      </c>
      <c r="E113">
        <v>3.7</v>
      </c>
      <c r="F113" s="1" t="s">
        <v>293</v>
      </c>
      <c r="G113" t="s">
        <v>17</v>
      </c>
      <c r="H113" t="s">
        <v>17</v>
      </c>
      <c r="I113" t="s">
        <v>41</v>
      </c>
      <c r="J113">
        <v>1918</v>
      </c>
      <c r="K113" t="s">
        <v>56</v>
      </c>
      <c r="L113" t="s">
        <v>3323</v>
      </c>
      <c r="M113" t="s">
        <v>46</v>
      </c>
      <c r="N113" t="s">
        <v>3303</v>
      </c>
      <c r="O113" t="s">
        <v>294</v>
      </c>
      <c r="P113">
        <v>-1</v>
      </c>
      <c r="Q113">
        <f t="shared" si="12"/>
        <v>51000</v>
      </c>
      <c r="R113">
        <f t="shared" si="13"/>
        <v>87000</v>
      </c>
      <c r="S113">
        <f t="shared" si="14"/>
        <v>69000</v>
      </c>
      <c r="T113" t="str">
        <f t="shared" si="15"/>
        <v>Cowen</v>
      </c>
      <c r="U113" t="str">
        <f t="shared" si="16"/>
        <v>New York</v>
      </c>
      <c r="V113" t="str">
        <f t="shared" si="17"/>
        <v>NY</v>
      </c>
      <c r="W113">
        <f t="shared" si="18"/>
        <v>1</v>
      </c>
      <c r="X113">
        <f t="shared" si="19"/>
        <v>0</v>
      </c>
      <c r="Y113">
        <f t="shared" si="20"/>
        <v>0</v>
      </c>
      <c r="Z113">
        <f t="shared" si="21"/>
        <v>0</v>
      </c>
      <c r="AA113">
        <f t="shared" si="22"/>
        <v>0</v>
      </c>
      <c r="AB113">
        <f t="shared" si="23"/>
        <v>1</v>
      </c>
    </row>
    <row r="114" spans="1:28" ht="34" x14ac:dyDescent="0.2">
      <c r="A114">
        <v>112</v>
      </c>
      <c r="B114" t="s">
        <v>175</v>
      </c>
      <c r="C114" t="s">
        <v>3405</v>
      </c>
      <c r="D114" t="s">
        <v>3426</v>
      </c>
      <c r="E114">
        <v>3.5</v>
      </c>
      <c r="F114" s="1" t="s">
        <v>295</v>
      </c>
      <c r="G114" t="s">
        <v>17</v>
      </c>
      <c r="H114" t="s">
        <v>3427</v>
      </c>
      <c r="I114" t="s">
        <v>24</v>
      </c>
      <c r="J114">
        <v>1948</v>
      </c>
      <c r="K114" t="s">
        <v>56</v>
      </c>
      <c r="L114" t="s">
        <v>147</v>
      </c>
      <c r="M114" t="s">
        <v>61</v>
      </c>
      <c r="N114" t="s">
        <v>3304</v>
      </c>
      <c r="O114" t="s">
        <v>296</v>
      </c>
      <c r="P114">
        <v>-1</v>
      </c>
      <c r="Q114">
        <f t="shared" si="12"/>
        <v>51000</v>
      </c>
      <c r="R114">
        <f t="shared" si="13"/>
        <v>87000</v>
      </c>
      <c r="S114">
        <f t="shared" si="14"/>
        <v>69000</v>
      </c>
      <c r="T114" t="str">
        <f t="shared" si="15"/>
        <v>Robert Half</v>
      </c>
      <c r="U114" t="str">
        <f t="shared" si="16"/>
        <v>New York</v>
      </c>
      <c r="V114" t="str">
        <f t="shared" si="17"/>
        <v>NY</v>
      </c>
      <c r="W114">
        <f t="shared" si="18"/>
        <v>1</v>
      </c>
      <c r="X114">
        <f t="shared" si="19"/>
        <v>1</v>
      </c>
      <c r="Y114">
        <f t="shared" si="20"/>
        <v>1</v>
      </c>
      <c r="Z114">
        <f t="shared" si="21"/>
        <v>0</v>
      </c>
      <c r="AA114">
        <f t="shared" si="22"/>
        <v>0</v>
      </c>
      <c r="AB114">
        <f t="shared" si="23"/>
        <v>1</v>
      </c>
    </row>
    <row r="115" spans="1:28" ht="409.6" x14ac:dyDescent="0.2">
      <c r="A115">
        <v>113</v>
      </c>
      <c r="B115" t="s">
        <v>34</v>
      </c>
      <c r="C115" t="s">
        <v>3405</v>
      </c>
      <c r="D115" s="1" t="s">
        <v>3428</v>
      </c>
      <c r="E115">
        <v>2.8</v>
      </c>
      <c r="F115" s="1" t="s">
        <v>297</v>
      </c>
      <c r="G115" t="s">
        <v>17</v>
      </c>
      <c r="H115" t="s">
        <v>17</v>
      </c>
      <c r="I115" t="s">
        <v>84</v>
      </c>
      <c r="J115">
        <v>1994</v>
      </c>
      <c r="K115" t="s">
        <v>37</v>
      </c>
      <c r="L115" t="s">
        <v>134</v>
      </c>
      <c r="M115" t="s">
        <v>32</v>
      </c>
      <c r="N115" t="s">
        <v>3309</v>
      </c>
      <c r="O115" t="s">
        <v>3429</v>
      </c>
      <c r="P115">
        <v>-1</v>
      </c>
      <c r="Q115">
        <f t="shared" si="12"/>
        <v>51000</v>
      </c>
      <c r="R115">
        <f t="shared" si="13"/>
        <v>87000</v>
      </c>
      <c r="S115">
        <f t="shared" si="14"/>
        <v>69000</v>
      </c>
      <c r="T115" t="str">
        <f t="shared" si="15"/>
        <v>FJA-US Inc.</v>
      </c>
      <c r="U115" t="str">
        <f t="shared" si="16"/>
        <v>New York</v>
      </c>
      <c r="V115" t="str">
        <f t="shared" si="17"/>
        <v>NY</v>
      </c>
      <c r="W115">
        <f t="shared" si="18"/>
        <v>0</v>
      </c>
      <c r="X115">
        <f t="shared" si="19"/>
        <v>0</v>
      </c>
      <c r="Y115">
        <f t="shared" si="20"/>
        <v>1</v>
      </c>
      <c r="Z115">
        <f t="shared" si="21"/>
        <v>0</v>
      </c>
      <c r="AA115">
        <f t="shared" si="22"/>
        <v>0</v>
      </c>
      <c r="AB115">
        <f t="shared" si="23"/>
        <v>1</v>
      </c>
    </row>
    <row r="116" spans="1:28" ht="409.6" x14ac:dyDescent="0.2">
      <c r="A116">
        <v>114</v>
      </c>
      <c r="B116" t="s">
        <v>34</v>
      </c>
      <c r="C116" t="s">
        <v>3405</v>
      </c>
      <c r="D116" s="1" t="s">
        <v>3430</v>
      </c>
      <c r="E116">
        <v>5</v>
      </c>
      <c r="F116" s="1" t="s">
        <v>298</v>
      </c>
      <c r="G116" t="s">
        <v>17</v>
      </c>
      <c r="H116" t="s">
        <v>17</v>
      </c>
      <c r="I116" t="s">
        <v>68</v>
      </c>
      <c r="J116">
        <v>2014</v>
      </c>
      <c r="K116" t="s">
        <v>30</v>
      </c>
      <c r="L116" t="s">
        <v>147</v>
      </c>
      <c r="M116" t="s">
        <v>61</v>
      </c>
      <c r="N116" t="s">
        <v>3319</v>
      </c>
      <c r="O116">
        <v>-1</v>
      </c>
      <c r="P116">
        <v>-1</v>
      </c>
      <c r="Q116">
        <f t="shared" si="12"/>
        <v>51000</v>
      </c>
      <c r="R116">
        <f t="shared" si="13"/>
        <v>87000</v>
      </c>
      <c r="S116">
        <f t="shared" si="14"/>
        <v>69000</v>
      </c>
      <c r="T116" t="str">
        <f t="shared" si="15"/>
        <v>Averity</v>
      </c>
      <c r="U116" t="str">
        <f t="shared" si="16"/>
        <v>New York</v>
      </c>
      <c r="V116" t="str">
        <f t="shared" si="17"/>
        <v>NY</v>
      </c>
      <c r="W116">
        <f t="shared" si="18"/>
        <v>0</v>
      </c>
      <c r="X116">
        <f t="shared" si="19"/>
        <v>1</v>
      </c>
      <c r="Y116">
        <f t="shared" si="20"/>
        <v>0</v>
      </c>
      <c r="Z116">
        <f t="shared" si="21"/>
        <v>1</v>
      </c>
      <c r="AA116">
        <f t="shared" si="22"/>
        <v>0</v>
      </c>
      <c r="AB116">
        <f t="shared" si="23"/>
        <v>1</v>
      </c>
    </row>
    <row r="117" spans="1:28" ht="409.6" x14ac:dyDescent="0.2">
      <c r="A117">
        <v>115</v>
      </c>
      <c r="B117" t="s">
        <v>34</v>
      </c>
      <c r="C117" t="s">
        <v>3405</v>
      </c>
      <c r="D117" s="1" t="s">
        <v>3431</v>
      </c>
      <c r="E117">
        <v>3.8</v>
      </c>
      <c r="F117" s="1" t="s">
        <v>299</v>
      </c>
      <c r="G117" t="s">
        <v>75</v>
      </c>
      <c r="H117" t="s">
        <v>197</v>
      </c>
      <c r="I117" t="s">
        <v>24</v>
      </c>
      <c r="J117">
        <v>1967</v>
      </c>
      <c r="K117" t="s">
        <v>56</v>
      </c>
      <c r="L117" t="s">
        <v>3350</v>
      </c>
      <c r="M117" t="s">
        <v>32</v>
      </c>
      <c r="N117" t="s">
        <v>3310</v>
      </c>
      <c r="O117" t="s">
        <v>300</v>
      </c>
      <c r="P117">
        <v>-1</v>
      </c>
      <c r="Q117">
        <f t="shared" si="12"/>
        <v>51000</v>
      </c>
      <c r="R117">
        <f t="shared" si="13"/>
        <v>87000</v>
      </c>
      <c r="S117">
        <f t="shared" si="14"/>
        <v>69000</v>
      </c>
      <c r="T117" t="str">
        <f t="shared" si="15"/>
        <v>Capgemini</v>
      </c>
      <c r="U117" t="str">
        <f t="shared" si="16"/>
        <v>Jersey City</v>
      </c>
      <c r="V117" t="str">
        <f t="shared" si="17"/>
        <v>NJ</v>
      </c>
      <c r="W117">
        <f t="shared" si="18"/>
        <v>0</v>
      </c>
      <c r="X117">
        <f t="shared" si="19"/>
        <v>1</v>
      </c>
      <c r="Y117">
        <f t="shared" si="20"/>
        <v>1</v>
      </c>
      <c r="Z117">
        <f t="shared" si="21"/>
        <v>0</v>
      </c>
      <c r="AA117">
        <f t="shared" si="22"/>
        <v>0</v>
      </c>
      <c r="AB117">
        <f t="shared" si="23"/>
        <v>1</v>
      </c>
    </row>
    <row r="118" spans="1:28" ht="409.6" x14ac:dyDescent="0.2">
      <c r="A118">
        <v>116</v>
      </c>
      <c r="B118" t="s">
        <v>301</v>
      </c>
      <c r="C118" t="s">
        <v>3405</v>
      </c>
      <c r="D118" s="1" t="s">
        <v>6032</v>
      </c>
      <c r="E118">
        <v>3.4</v>
      </c>
      <c r="F118" s="1" t="s">
        <v>302</v>
      </c>
      <c r="G118" t="s">
        <v>17</v>
      </c>
      <c r="H118" t="s">
        <v>71</v>
      </c>
      <c r="I118" t="s">
        <v>29</v>
      </c>
      <c r="J118">
        <v>1895</v>
      </c>
      <c r="K118" t="s">
        <v>19</v>
      </c>
      <c r="L118" t="s">
        <v>20</v>
      </c>
      <c r="M118" t="s">
        <v>21</v>
      </c>
      <c r="N118" t="s">
        <v>3303</v>
      </c>
      <c r="O118">
        <v>-1</v>
      </c>
      <c r="P118">
        <v>-1</v>
      </c>
      <c r="Q118">
        <f t="shared" si="12"/>
        <v>51000</v>
      </c>
      <c r="R118">
        <f t="shared" si="13"/>
        <v>87000</v>
      </c>
      <c r="S118">
        <f t="shared" si="14"/>
        <v>69000</v>
      </c>
      <c r="T118" t="str">
        <f t="shared" si="15"/>
        <v>Wildlife Conservation Society</v>
      </c>
      <c r="U118" t="str">
        <f t="shared" si="16"/>
        <v>New York</v>
      </c>
      <c r="V118" t="str">
        <f t="shared" si="17"/>
        <v>NY</v>
      </c>
      <c r="W118">
        <f t="shared" si="18"/>
        <v>0</v>
      </c>
      <c r="X118">
        <f t="shared" si="19"/>
        <v>0</v>
      </c>
      <c r="Y118">
        <f t="shared" si="20"/>
        <v>1</v>
      </c>
      <c r="Z118">
        <f t="shared" si="21"/>
        <v>0</v>
      </c>
      <c r="AA118">
        <f t="shared" si="22"/>
        <v>0</v>
      </c>
      <c r="AB118">
        <f t="shared" si="23"/>
        <v>1</v>
      </c>
    </row>
    <row r="119" spans="1:28" ht="409.6" x14ac:dyDescent="0.2">
      <c r="A119">
        <v>117</v>
      </c>
      <c r="B119" t="s">
        <v>34</v>
      </c>
      <c r="C119" t="s">
        <v>3405</v>
      </c>
      <c r="D119" s="1" t="s">
        <v>3432</v>
      </c>
      <c r="E119">
        <v>3.6</v>
      </c>
      <c r="F119" s="1" t="s">
        <v>303</v>
      </c>
      <c r="G119" t="s">
        <v>3433</v>
      </c>
      <c r="H119" t="s">
        <v>3433</v>
      </c>
      <c r="I119" t="s">
        <v>41</v>
      </c>
      <c r="J119">
        <v>2004</v>
      </c>
      <c r="K119" t="s">
        <v>30</v>
      </c>
      <c r="L119" t="s">
        <v>304</v>
      </c>
      <c r="M119" t="s">
        <v>304</v>
      </c>
      <c r="N119" t="s">
        <v>3314</v>
      </c>
      <c r="O119">
        <v>-1</v>
      </c>
      <c r="P119">
        <v>-1</v>
      </c>
      <c r="Q119">
        <f t="shared" si="12"/>
        <v>51000</v>
      </c>
      <c r="R119">
        <f t="shared" si="13"/>
        <v>87000</v>
      </c>
      <c r="S119">
        <f t="shared" si="14"/>
        <v>69000</v>
      </c>
      <c r="T119" t="str">
        <f t="shared" si="15"/>
        <v>Asembia</v>
      </c>
      <c r="U119" t="str">
        <f t="shared" si="16"/>
        <v>Florham Par</v>
      </c>
      <c r="V119" t="str">
        <f t="shared" si="17"/>
        <v>NJ</v>
      </c>
      <c r="W119">
        <f t="shared" si="18"/>
        <v>0</v>
      </c>
      <c r="X119">
        <f t="shared" si="19"/>
        <v>1</v>
      </c>
      <c r="Y119">
        <f t="shared" si="20"/>
        <v>1</v>
      </c>
      <c r="Z119">
        <f t="shared" si="21"/>
        <v>0</v>
      </c>
      <c r="AA119">
        <f t="shared" si="22"/>
        <v>0</v>
      </c>
      <c r="AB119">
        <f t="shared" si="23"/>
        <v>1</v>
      </c>
    </row>
    <row r="120" spans="1:28" ht="409.6" x14ac:dyDescent="0.2">
      <c r="A120">
        <v>118</v>
      </c>
      <c r="B120" t="s">
        <v>305</v>
      </c>
      <c r="C120" t="s">
        <v>3405</v>
      </c>
      <c r="D120" s="1" t="s">
        <v>3434</v>
      </c>
      <c r="E120">
        <v>-1</v>
      </c>
      <c r="F120" t="s">
        <v>306</v>
      </c>
      <c r="G120" t="s">
        <v>17</v>
      </c>
      <c r="H120" t="s">
        <v>17</v>
      </c>
      <c r="I120" t="s">
        <v>68</v>
      </c>
      <c r="J120">
        <v>2018</v>
      </c>
      <c r="K120" t="s">
        <v>30</v>
      </c>
      <c r="L120" t="s">
        <v>25</v>
      </c>
      <c r="M120" t="s">
        <v>26</v>
      </c>
      <c r="N120" t="s">
        <v>3319</v>
      </c>
      <c r="O120">
        <v>-1</v>
      </c>
      <c r="P120">
        <v>-1</v>
      </c>
      <c r="Q120">
        <f t="shared" si="12"/>
        <v>51000</v>
      </c>
      <c r="R120">
        <f t="shared" si="13"/>
        <v>87000</v>
      </c>
      <c r="S120">
        <f t="shared" si="14"/>
        <v>69000</v>
      </c>
      <c r="T120" t="str">
        <f t="shared" si="15"/>
        <v>Vesta Healthcare</v>
      </c>
      <c r="U120" t="str">
        <f t="shared" si="16"/>
        <v>New York</v>
      </c>
      <c r="V120" t="str">
        <f t="shared" si="17"/>
        <v>NY</v>
      </c>
      <c r="W120">
        <f t="shared" si="18"/>
        <v>1</v>
      </c>
      <c r="X120">
        <f t="shared" si="19"/>
        <v>1</v>
      </c>
      <c r="Y120">
        <f t="shared" si="20"/>
        <v>1</v>
      </c>
      <c r="Z120">
        <f t="shared" si="21"/>
        <v>1</v>
      </c>
      <c r="AA120">
        <f t="shared" si="22"/>
        <v>0</v>
      </c>
      <c r="AB120">
        <f t="shared" si="23"/>
        <v>1</v>
      </c>
    </row>
    <row r="121" spans="1:28" ht="323" x14ac:dyDescent="0.2">
      <c r="A121">
        <v>119</v>
      </c>
      <c r="B121" t="s">
        <v>307</v>
      </c>
      <c r="C121" t="s">
        <v>3405</v>
      </c>
      <c r="D121" s="1" t="s">
        <v>6033</v>
      </c>
      <c r="E121">
        <v>3.2</v>
      </c>
      <c r="F121" s="1" t="s">
        <v>308</v>
      </c>
      <c r="G121" t="s">
        <v>17</v>
      </c>
      <c r="H121" t="s">
        <v>17</v>
      </c>
      <c r="I121" t="s">
        <v>29</v>
      </c>
      <c r="J121">
        <v>-1</v>
      </c>
      <c r="K121" t="s">
        <v>19</v>
      </c>
      <c r="L121" t="s">
        <v>51</v>
      </c>
      <c r="M121" t="s">
        <v>52</v>
      </c>
      <c r="N121" t="s">
        <v>3303</v>
      </c>
      <c r="O121">
        <v>-1</v>
      </c>
      <c r="P121">
        <v>-1</v>
      </c>
      <c r="Q121">
        <f t="shared" si="12"/>
        <v>51000</v>
      </c>
      <c r="R121">
        <f t="shared" si="13"/>
        <v>87000</v>
      </c>
      <c r="S121">
        <f t="shared" si="14"/>
        <v>69000</v>
      </c>
      <c r="T121" t="str">
        <f t="shared" si="15"/>
        <v>1199SEIU Funds</v>
      </c>
      <c r="U121" t="str">
        <f t="shared" si="16"/>
        <v>New York</v>
      </c>
      <c r="V121" t="str">
        <f t="shared" si="17"/>
        <v>NY</v>
      </c>
      <c r="W121">
        <f t="shared" si="18"/>
        <v>0</v>
      </c>
      <c r="X121">
        <f t="shared" si="19"/>
        <v>1</v>
      </c>
      <c r="Y121">
        <f t="shared" si="20"/>
        <v>1</v>
      </c>
      <c r="Z121">
        <f t="shared" si="21"/>
        <v>0</v>
      </c>
      <c r="AA121">
        <f t="shared" si="22"/>
        <v>0</v>
      </c>
      <c r="AB121">
        <f t="shared" si="23"/>
        <v>1</v>
      </c>
    </row>
    <row r="122" spans="1:28" ht="409.6" x14ac:dyDescent="0.2">
      <c r="A122">
        <v>120</v>
      </c>
      <c r="B122" t="s">
        <v>309</v>
      </c>
      <c r="C122" t="s">
        <v>3435</v>
      </c>
      <c r="D122" s="1" t="s">
        <v>3436</v>
      </c>
      <c r="E122">
        <v>3.8</v>
      </c>
      <c r="F122" s="1" t="s">
        <v>310</v>
      </c>
      <c r="G122" t="s">
        <v>17</v>
      </c>
      <c r="H122" t="s">
        <v>17</v>
      </c>
      <c r="I122" t="s">
        <v>84</v>
      </c>
      <c r="J122">
        <v>-1</v>
      </c>
      <c r="K122" t="s">
        <v>311</v>
      </c>
      <c r="L122" t="s">
        <v>272</v>
      </c>
      <c r="M122" t="s">
        <v>273</v>
      </c>
      <c r="N122" t="s">
        <v>3319</v>
      </c>
      <c r="O122">
        <v>-1</v>
      </c>
      <c r="P122">
        <v>-1</v>
      </c>
      <c r="Q122">
        <f t="shared" si="12"/>
        <v>59000</v>
      </c>
      <c r="R122">
        <f t="shared" si="13"/>
        <v>85000</v>
      </c>
      <c r="S122">
        <f t="shared" si="14"/>
        <v>72000</v>
      </c>
      <c r="T122" t="str">
        <f t="shared" si="15"/>
        <v>Nutrafol</v>
      </c>
      <c r="U122" t="str">
        <f t="shared" si="16"/>
        <v>New York</v>
      </c>
      <c r="V122" t="str">
        <f t="shared" si="17"/>
        <v>NY</v>
      </c>
      <c r="W122">
        <f t="shared" si="18"/>
        <v>0</v>
      </c>
      <c r="X122">
        <f t="shared" si="19"/>
        <v>1</v>
      </c>
      <c r="Y122">
        <f t="shared" si="20"/>
        <v>1</v>
      </c>
      <c r="Z122">
        <f t="shared" si="21"/>
        <v>1</v>
      </c>
      <c r="AA122">
        <f t="shared" si="22"/>
        <v>0</v>
      </c>
      <c r="AB122">
        <f t="shared" si="23"/>
        <v>1</v>
      </c>
    </row>
    <row r="123" spans="1:28" ht="409.6" x14ac:dyDescent="0.2">
      <c r="A123">
        <v>121</v>
      </c>
      <c r="B123" t="s">
        <v>34</v>
      </c>
      <c r="C123" t="s">
        <v>3435</v>
      </c>
      <c r="D123" s="1" t="s">
        <v>6034</v>
      </c>
      <c r="E123">
        <v>3.5</v>
      </c>
      <c r="F123" s="1" t="s">
        <v>312</v>
      </c>
      <c r="G123" t="s">
        <v>17</v>
      </c>
      <c r="H123" t="s">
        <v>17</v>
      </c>
      <c r="I123" t="s">
        <v>24</v>
      </c>
      <c r="J123">
        <v>1845</v>
      </c>
      <c r="K123" t="s">
        <v>30</v>
      </c>
      <c r="L123" t="s">
        <v>3437</v>
      </c>
      <c r="M123" t="s">
        <v>52</v>
      </c>
      <c r="N123" t="s">
        <v>3310</v>
      </c>
      <c r="O123">
        <v>-1</v>
      </c>
      <c r="P123">
        <v>-1</v>
      </c>
      <c r="Q123">
        <f t="shared" si="12"/>
        <v>59000</v>
      </c>
      <c r="R123">
        <f t="shared" si="13"/>
        <v>85000</v>
      </c>
      <c r="S123">
        <f t="shared" si="14"/>
        <v>72000</v>
      </c>
      <c r="T123" t="str">
        <f t="shared" si="15"/>
        <v>New York Life Insurance Co</v>
      </c>
      <c r="U123" t="str">
        <f t="shared" si="16"/>
        <v>New York</v>
      </c>
      <c r="V123" t="str">
        <f t="shared" si="17"/>
        <v>NY</v>
      </c>
      <c r="W123">
        <f t="shared" si="18"/>
        <v>1</v>
      </c>
      <c r="X123">
        <f t="shared" si="19"/>
        <v>1</v>
      </c>
      <c r="Y123">
        <f t="shared" si="20"/>
        <v>1</v>
      </c>
      <c r="Z123">
        <f t="shared" si="21"/>
        <v>0</v>
      </c>
      <c r="AA123">
        <f t="shared" si="22"/>
        <v>0</v>
      </c>
      <c r="AB123">
        <f t="shared" si="23"/>
        <v>1</v>
      </c>
    </row>
    <row r="124" spans="1:28" ht="221" x14ac:dyDescent="0.2">
      <c r="A124">
        <v>122</v>
      </c>
      <c r="B124" t="s">
        <v>3438</v>
      </c>
      <c r="C124" t="s">
        <v>3435</v>
      </c>
      <c r="D124" s="1" t="s">
        <v>3439</v>
      </c>
      <c r="E124">
        <v>3.5</v>
      </c>
      <c r="F124" s="1" t="s">
        <v>313</v>
      </c>
      <c r="G124" t="s">
        <v>17</v>
      </c>
      <c r="H124" t="s">
        <v>17</v>
      </c>
      <c r="I124" t="s">
        <v>68</v>
      </c>
      <c r="J124">
        <v>1968</v>
      </c>
      <c r="K124" t="s">
        <v>30</v>
      </c>
      <c r="L124" t="s">
        <v>147</v>
      </c>
      <c r="M124" t="s">
        <v>61</v>
      </c>
      <c r="N124" t="s">
        <v>3308</v>
      </c>
      <c r="O124">
        <v>-1</v>
      </c>
      <c r="P124">
        <v>-1</v>
      </c>
      <c r="Q124">
        <f t="shared" si="12"/>
        <v>59000</v>
      </c>
      <c r="R124">
        <f t="shared" si="13"/>
        <v>85000</v>
      </c>
      <c r="S124">
        <f t="shared" si="14"/>
        <v>72000</v>
      </c>
      <c r="T124" t="str">
        <f t="shared" si="15"/>
        <v>EDP World, Inc.</v>
      </c>
      <c r="U124" t="str">
        <f t="shared" si="16"/>
        <v>New York</v>
      </c>
      <c r="V124" t="str">
        <f t="shared" si="17"/>
        <v>NY</v>
      </c>
      <c r="W124">
        <f t="shared" si="18"/>
        <v>0</v>
      </c>
      <c r="X124">
        <f t="shared" si="19"/>
        <v>0</v>
      </c>
      <c r="Y124">
        <f t="shared" si="20"/>
        <v>0</v>
      </c>
      <c r="Z124">
        <f t="shared" si="21"/>
        <v>0</v>
      </c>
      <c r="AA124">
        <f t="shared" si="22"/>
        <v>0</v>
      </c>
      <c r="AB124">
        <f t="shared" si="23"/>
        <v>1</v>
      </c>
    </row>
    <row r="125" spans="1:28" ht="404" x14ac:dyDescent="0.2">
      <c r="A125">
        <v>123</v>
      </c>
      <c r="B125" t="s">
        <v>34</v>
      </c>
      <c r="C125" t="s">
        <v>3435</v>
      </c>
      <c r="D125" s="1" t="s">
        <v>3440</v>
      </c>
      <c r="E125">
        <v>4.0999999999999996</v>
      </c>
      <c r="F125" s="1" t="s">
        <v>314</v>
      </c>
      <c r="G125" t="s">
        <v>75</v>
      </c>
      <c r="H125" t="s">
        <v>17</v>
      </c>
      <c r="I125" t="s">
        <v>68</v>
      </c>
      <c r="J125">
        <v>-1</v>
      </c>
      <c r="K125" t="s">
        <v>30</v>
      </c>
      <c r="L125">
        <v>-1</v>
      </c>
      <c r="M125">
        <v>-1</v>
      </c>
      <c r="N125" t="s">
        <v>3319</v>
      </c>
      <c r="O125">
        <v>-1</v>
      </c>
      <c r="P125">
        <v>-1</v>
      </c>
      <c r="Q125">
        <f t="shared" si="12"/>
        <v>59000</v>
      </c>
      <c r="R125">
        <f t="shared" si="13"/>
        <v>85000</v>
      </c>
      <c r="S125">
        <f t="shared" si="14"/>
        <v>72000</v>
      </c>
      <c r="T125" t="str">
        <f t="shared" si="15"/>
        <v>Phyton Talent Advisors</v>
      </c>
      <c r="U125" t="str">
        <f t="shared" si="16"/>
        <v>Jersey City</v>
      </c>
      <c r="V125" t="str">
        <f t="shared" si="17"/>
        <v>NJ</v>
      </c>
      <c r="W125">
        <f t="shared" si="18"/>
        <v>0</v>
      </c>
      <c r="X125">
        <f t="shared" si="19"/>
        <v>0</v>
      </c>
      <c r="Y125">
        <f t="shared" si="20"/>
        <v>0</v>
      </c>
      <c r="Z125">
        <f t="shared" si="21"/>
        <v>0</v>
      </c>
      <c r="AA125">
        <f t="shared" si="22"/>
        <v>0</v>
      </c>
      <c r="AB125">
        <f t="shared" si="23"/>
        <v>1</v>
      </c>
    </row>
    <row r="126" spans="1:28" ht="323" x14ac:dyDescent="0.2">
      <c r="A126">
        <v>124</v>
      </c>
      <c r="B126" t="s">
        <v>193</v>
      </c>
      <c r="C126" t="s">
        <v>3435</v>
      </c>
      <c r="D126" s="1" t="s">
        <v>3441</v>
      </c>
      <c r="E126">
        <v>5</v>
      </c>
      <c r="F126" s="1" t="s">
        <v>315</v>
      </c>
      <c r="G126" t="s">
        <v>17</v>
      </c>
      <c r="H126" t="s">
        <v>316</v>
      </c>
      <c r="I126" t="s">
        <v>84</v>
      </c>
      <c r="J126">
        <v>2008</v>
      </c>
      <c r="K126" t="s">
        <v>30</v>
      </c>
      <c r="L126" t="s">
        <v>38</v>
      </c>
      <c r="M126" t="s">
        <v>32</v>
      </c>
      <c r="N126" t="s">
        <v>3305</v>
      </c>
      <c r="O126">
        <v>-1</v>
      </c>
      <c r="P126">
        <v>-1</v>
      </c>
      <c r="Q126">
        <f t="shared" si="12"/>
        <v>59000</v>
      </c>
      <c r="R126">
        <f t="shared" si="13"/>
        <v>85000</v>
      </c>
      <c r="S126">
        <f t="shared" si="14"/>
        <v>72000</v>
      </c>
      <c r="T126" t="str">
        <f t="shared" si="15"/>
        <v>Staffigo Technical Services, LLC</v>
      </c>
      <c r="U126" t="str">
        <f t="shared" si="16"/>
        <v>New York</v>
      </c>
      <c r="V126" t="str">
        <f t="shared" si="17"/>
        <v>NY</v>
      </c>
      <c r="W126">
        <f t="shared" si="18"/>
        <v>0</v>
      </c>
      <c r="X126">
        <f t="shared" si="19"/>
        <v>1</v>
      </c>
      <c r="Y126">
        <f t="shared" si="20"/>
        <v>1</v>
      </c>
      <c r="Z126">
        <f t="shared" si="21"/>
        <v>0</v>
      </c>
      <c r="AA126">
        <f t="shared" si="22"/>
        <v>0</v>
      </c>
      <c r="AB126">
        <f t="shared" si="23"/>
        <v>1</v>
      </c>
    </row>
    <row r="127" spans="1:28" ht="34" x14ac:dyDescent="0.2">
      <c r="A127">
        <v>125</v>
      </c>
      <c r="B127" t="s">
        <v>317</v>
      </c>
      <c r="C127" t="s">
        <v>3435</v>
      </c>
      <c r="D127" t="s">
        <v>3442</v>
      </c>
      <c r="E127">
        <v>3.7</v>
      </c>
      <c r="F127" s="1" t="s">
        <v>318</v>
      </c>
      <c r="G127" t="s">
        <v>17</v>
      </c>
      <c r="H127" t="s">
        <v>3443</v>
      </c>
      <c r="I127" t="s">
        <v>24</v>
      </c>
      <c r="J127">
        <v>1911</v>
      </c>
      <c r="K127" t="s">
        <v>56</v>
      </c>
      <c r="L127" t="s">
        <v>38</v>
      </c>
      <c r="M127" t="s">
        <v>32</v>
      </c>
      <c r="N127" t="s">
        <v>3310</v>
      </c>
      <c r="O127" t="s">
        <v>319</v>
      </c>
      <c r="P127">
        <v>-1</v>
      </c>
      <c r="Q127">
        <f t="shared" si="12"/>
        <v>59000</v>
      </c>
      <c r="R127">
        <f t="shared" si="13"/>
        <v>85000</v>
      </c>
      <c r="S127">
        <f t="shared" si="14"/>
        <v>72000</v>
      </c>
      <c r="T127" t="str">
        <f t="shared" si="15"/>
        <v>IBM</v>
      </c>
      <c r="U127" t="str">
        <f t="shared" si="16"/>
        <v>New York</v>
      </c>
      <c r="V127" t="str">
        <f t="shared" si="17"/>
        <v>NY</v>
      </c>
      <c r="W127">
        <f t="shared" si="18"/>
        <v>0</v>
      </c>
      <c r="X127">
        <f t="shared" si="19"/>
        <v>0</v>
      </c>
      <c r="Y127">
        <f t="shared" si="20"/>
        <v>1</v>
      </c>
      <c r="Z127">
        <f t="shared" si="21"/>
        <v>0</v>
      </c>
      <c r="AA127">
        <f t="shared" si="22"/>
        <v>0</v>
      </c>
      <c r="AB127">
        <f t="shared" si="23"/>
        <v>1</v>
      </c>
    </row>
    <row r="128" spans="1:28" ht="356" x14ac:dyDescent="0.2">
      <c r="A128">
        <v>126</v>
      </c>
      <c r="B128" t="s">
        <v>320</v>
      </c>
      <c r="C128" t="s">
        <v>3435</v>
      </c>
      <c r="D128" s="1" t="s">
        <v>3444</v>
      </c>
      <c r="E128">
        <v>4</v>
      </c>
      <c r="F128" s="1" t="s">
        <v>321</v>
      </c>
      <c r="G128" t="s">
        <v>322</v>
      </c>
      <c r="H128" t="s">
        <v>3445</v>
      </c>
      <c r="I128" t="s">
        <v>24</v>
      </c>
      <c r="J128">
        <v>1997</v>
      </c>
      <c r="K128" t="s">
        <v>19</v>
      </c>
      <c r="L128" t="s">
        <v>25</v>
      </c>
      <c r="M128" t="s">
        <v>26</v>
      </c>
      <c r="N128" t="s">
        <v>3310</v>
      </c>
      <c r="O128" t="s">
        <v>323</v>
      </c>
      <c r="P128">
        <v>-1</v>
      </c>
      <c r="Q128">
        <f t="shared" si="12"/>
        <v>59000</v>
      </c>
      <c r="R128">
        <f t="shared" si="13"/>
        <v>85000</v>
      </c>
      <c r="S128">
        <f t="shared" si="14"/>
        <v>72000</v>
      </c>
      <c r="T128" t="str">
        <f t="shared" si="15"/>
        <v>Northwell Health</v>
      </c>
      <c r="U128" t="str">
        <f t="shared" si="16"/>
        <v>Manhasset</v>
      </c>
      <c r="V128" t="str">
        <f t="shared" si="17"/>
        <v>NY</v>
      </c>
      <c r="W128">
        <f t="shared" si="18"/>
        <v>0</v>
      </c>
      <c r="X128">
        <f t="shared" si="19"/>
        <v>0</v>
      </c>
      <c r="Y128">
        <f t="shared" si="20"/>
        <v>1</v>
      </c>
      <c r="Z128">
        <f t="shared" si="21"/>
        <v>0</v>
      </c>
      <c r="AA128">
        <f t="shared" si="22"/>
        <v>0</v>
      </c>
      <c r="AB128">
        <f t="shared" si="23"/>
        <v>1</v>
      </c>
    </row>
    <row r="129" spans="1:28" ht="409.6" x14ac:dyDescent="0.2">
      <c r="A129">
        <v>127</v>
      </c>
      <c r="B129" t="s">
        <v>324</v>
      </c>
      <c r="C129" t="s">
        <v>3435</v>
      </c>
      <c r="D129" s="1" t="s">
        <v>6035</v>
      </c>
      <c r="E129">
        <v>3.3</v>
      </c>
      <c r="F129" s="1" t="s">
        <v>325</v>
      </c>
      <c r="G129" t="s">
        <v>17</v>
      </c>
      <c r="H129" t="s">
        <v>3325</v>
      </c>
      <c r="I129" t="s">
        <v>18</v>
      </c>
      <c r="J129">
        <v>1995</v>
      </c>
      <c r="K129" t="s">
        <v>30</v>
      </c>
      <c r="L129" t="s">
        <v>147</v>
      </c>
      <c r="M129" t="s">
        <v>61</v>
      </c>
      <c r="N129" t="s">
        <v>3309</v>
      </c>
      <c r="O129">
        <v>-1</v>
      </c>
      <c r="P129">
        <v>-1</v>
      </c>
      <c r="Q129">
        <f t="shared" si="12"/>
        <v>59000</v>
      </c>
      <c r="R129">
        <f t="shared" si="13"/>
        <v>85000</v>
      </c>
      <c r="S129">
        <f t="shared" si="14"/>
        <v>72000</v>
      </c>
      <c r="T129" t="str">
        <f t="shared" si="15"/>
        <v>Huxley</v>
      </c>
      <c r="U129" t="str">
        <f t="shared" si="16"/>
        <v>New York</v>
      </c>
      <c r="V129" t="str">
        <f t="shared" si="17"/>
        <v>NY</v>
      </c>
      <c r="W129">
        <f t="shared" si="18"/>
        <v>1</v>
      </c>
      <c r="X129">
        <f t="shared" si="19"/>
        <v>1</v>
      </c>
      <c r="Y129">
        <f t="shared" si="20"/>
        <v>0</v>
      </c>
      <c r="Z129">
        <f t="shared" si="21"/>
        <v>0</v>
      </c>
      <c r="AA129">
        <f t="shared" si="22"/>
        <v>0</v>
      </c>
      <c r="AB129">
        <f t="shared" si="23"/>
        <v>1</v>
      </c>
    </row>
    <row r="130" spans="1:28" ht="409.6" x14ac:dyDescent="0.2">
      <c r="A130">
        <v>128</v>
      </c>
      <c r="B130" t="s">
        <v>3446</v>
      </c>
      <c r="C130" t="s">
        <v>3435</v>
      </c>
      <c r="D130" s="1" t="s">
        <v>6036</v>
      </c>
      <c r="E130">
        <v>2.9</v>
      </c>
      <c r="F130" s="1" t="s">
        <v>326</v>
      </c>
      <c r="G130" t="s">
        <v>17</v>
      </c>
      <c r="H130" t="s">
        <v>17</v>
      </c>
      <c r="I130" t="s">
        <v>68</v>
      </c>
      <c r="J130">
        <v>2015</v>
      </c>
      <c r="K130" t="s">
        <v>30</v>
      </c>
      <c r="L130" t="s">
        <v>31</v>
      </c>
      <c r="M130" t="s">
        <v>32</v>
      </c>
      <c r="N130" t="s">
        <v>3319</v>
      </c>
      <c r="O130">
        <v>-1</v>
      </c>
      <c r="P130">
        <v>-1</v>
      </c>
      <c r="Q130">
        <f t="shared" si="12"/>
        <v>59000</v>
      </c>
      <c r="R130">
        <f t="shared" si="13"/>
        <v>85000</v>
      </c>
      <c r="S130">
        <f t="shared" si="14"/>
        <v>72000</v>
      </c>
      <c r="T130" t="str">
        <f t="shared" si="15"/>
        <v>Vericred</v>
      </c>
      <c r="U130" t="str">
        <f t="shared" si="16"/>
        <v>New York</v>
      </c>
      <c r="V130" t="str">
        <f t="shared" si="17"/>
        <v>NY</v>
      </c>
      <c r="W130">
        <f t="shared" si="18"/>
        <v>1</v>
      </c>
      <c r="X130">
        <f t="shared" si="19"/>
        <v>1</v>
      </c>
      <c r="Y130">
        <f t="shared" si="20"/>
        <v>0</v>
      </c>
      <c r="Z130">
        <f t="shared" si="21"/>
        <v>1</v>
      </c>
      <c r="AA130">
        <f t="shared" si="22"/>
        <v>0</v>
      </c>
      <c r="AB130">
        <f t="shared" si="23"/>
        <v>1</v>
      </c>
    </row>
    <row r="131" spans="1:28" ht="409.6" x14ac:dyDescent="0.2">
      <c r="A131">
        <v>129</v>
      </c>
      <c r="B131" t="s">
        <v>327</v>
      </c>
      <c r="C131" t="s">
        <v>3435</v>
      </c>
      <c r="D131" s="1" t="s">
        <v>6037</v>
      </c>
      <c r="E131">
        <v>3.6</v>
      </c>
      <c r="F131" s="1" t="s">
        <v>3447</v>
      </c>
      <c r="G131" t="s">
        <v>17</v>
      </c>
      <c r="H131" t="s">
        <v>328</v>
      </c>
      <c r="I131" t="s">
        <v>24</v>
      </c>
      <c r="J131">
        <v>1832</v>
      </c>
      <c r="K131" t="s">
        <v>56</v>
      </c>
      <c r="L131" t="s">
        <v>3323</v>
      </c>
      <c r="M131" t="s">
        <v>46</v>
      </c>
      <c r="N131" t="s">
        <v>3310</v>
      </c>
      <c r="O131" t="s">
        <v>329</v>
      </c>
      <c r="P131">
        <v>-1</v>
      </c>
      <c r="Q131">
        <f t="shared" ref="Q131:Q194" si="24">LEFT(C131,FIND("-",C131)-1)*1000</f>
        <v>59000</v>
      </c>
      <c r="R131">
        <f t="shared" ref="R131:R194" si="25">MID(C131,FIND("-",C131)+1,LEN(C131))*1000</f>
        <v>85000</v>
      </c>
      <c r="S131">
        <f t="shared" ref="S131:S194" si="26">(Q131+R131)/2</f>
        <v>72000</v>
      </c>
      <c r="T131" t="str">
        <f t="shared" ref="T131:T194" si="27">TRIM(LEFT(F131, FIND(CHAR(10), F131&amp;CHAR(10))-1))</f>
        <v>Scotiaban</v>
      </c>
      <c r="U131" t="str">
        <f t="shared" ref="U131:U194" si="28">TRIM(LEFT(G131, FIND(",",G131)-1))</f>
        <v>New York</v>
      </c>
      <c r="V131" t="str">
        <f t="shared" ref="V131:V194" si="29">TRIM(MID(G131,FIND(",",G131)+1,LEN((G131))))</f>
        <v>NY</v>
      </c>
      <c r="W131">
        <f t="shared" ref="W131:W194" si="30">IF(ISNUMBER(SEARCH("python",D131)),1,0)</f>
        <v>1</v>
      </c>
      <c r="X131">
        <f t="shared" ref="X131:X194" si="31">IF(ISNUMBER(SEARCH("sql",D131)),1,0)</f>
        <v>0</v>
      </c>
      <c r="Y131">
        <f t="shared" ref="Y131:Y194" si="32">IF(ISNUMBER(SEARCH("excel",D131)),1,0)</f>
        <v>1</v>
      </c>
      <c r="Z131">
        <f t="shared" ref="Z131:Z194" si="33">IF(ISNUMBER(SEARCH("tableau",D131)),1,0)</f>
        <v>0</v>
      </c>
      <c r="AA131">
        <f t="shared" ref="AA131:AA194" si="34">IF(ISNUMBER(SEARCH("power bi",D131)),1,0)</f>
        <v>0</v>
      </c>
      <c r="AB131">
        <f t="shared" ref="AB131:AB194" si="35">IF(ISNUMBER(SEARCH("r",D131)),1,0)</f>
        <v>1</v>
      </c>
    </row>
    <row r="132" spans="1:28" ht="409.6" x14ac:dyDescent="0.2">
      <c r="A132">
        <v>130</v>
      </c>
      <c r="B132" t="s">
        <v>330</v>
      </c>
      <c r="C132" t="s">
        <v>3435</v>
      </c>
      <c r="D132" s="1" t="s">
        <v>3448</v>
      </c>
      <c r="E132">
        <v>3.2</v>
      </c>
      <c r="F132" s="1" t="s">
        <v>331</v>
      </c>
      <c r="G132" t="s">
        <v>17</v>
      </c>
      <c r="H132" t="s">
        <v>17</v>
      </c>
      <c r="I132" t="s">
        <v>18</v>
      </c>
      <c r="J132">
        <v>2009</v>
      </c>
      <c r="K132" t="s">
        <v>19</v>
      </c>
      <c r="L132" t="s">
        <v>25</v>
      </c>
      <c r="M132" t="s">
        <v>26</v>
      </c>
      <c r="N132" t="s">
        <v>3309</v>
      </c>
      <c r="O132">
        <v>-1</v>
      </c>
      <c r="P132">
        <v>-1</v>
      </c>
      <c r="Q132">
        <f t="shared" si="24"/>
        <v>59000</v>
      </c>
      <c r="R132">
        <f t="shared" si="25"/>
        <v>85000</v>
      </c>
      <c r="S132">
        <f t="shared" si="26"/>
        <v>72000</v>
      </c>
      <c r="T132" t="str">
        <f t="shared" si="27"/>
        <v>Child Mind Institute</v>
      </c>
      <c r="U132" t="str">
        <f t="shared" si="28"/>
        <v>New York</v>
      </c>
      <c r="V132" t="str">
        <f t="shared" si="29"/>
        <v>NY</v>
      </c>
      <c r="W132">
        <f t="shared" si="30"/>
        <v>1</v>
      </c>
      <c r="X132">
        <f t="shared" si="31"/>
        <v>0</v>
      </c>
      <c r="Y132">
        <f t="shared" si="32"/>
        <v>0</v>
      </c>
      <c r="Z132">
        <f t="shared" si="33"/>
        <v>0</v>
      </c>
      <c r="AA132">
        <f t="shared" si="34"/>
        <v>0</v>
      </c>
      <c r="AB132">
        <f t="shared" si="35"/>
        <v>1</v>
      </c>
    </row>
    <row r="133" spans="1:28" ht="409.6" x14ac:dyDescent="0.2">
      <c r="A133">
        <v>131</v>
      </c>
      <c r="B133" t="s">
        <v>332</v>
      </c>
      <c r="C133" t="s">
        <v>3435</v>
      </c>
      <c r="D133" s="1" t="s">
        <v>6038</v>
      </c>
      <c r="E133">
        <v>3.1</v>
      </c>
      <c r="F133" s="1" t="s">
        <v>333</v>
      </c>
      <c r="G133" t="s">
        <v>17</v>
      </c>
      <c r="H133" t="s">
        <v>3449</v>
      </c>
      <c r="I133" t="s">
        <v>84</v>
      </c>
      <c r="J133">
        <v>-1</v>
      </c>
      <c r="K133" t="s">
        <v>30</v>
      </c>
      <c r="L133" t="s">
        <v>134</v>
      </c>
      <c r="M133" t="s">
        <v>32</v>
      </c>
      <c r="N133" t="s">
        <v>3308</v>
      </c>
      <c r="O133">
        <v>-1</v>
      </c>
      <c r="P133">
        <v>-1</v>
      </c>
      <c r="Q133">
        <f t="shared" si="24"/>
        <v>59000</v>
      </c>
      <c r="R133">
        <f t="shared" si="25"/>
        <v>85000</v>
      </c>
      <c r="S133">
        <f t="shared" si="26"/>
        <v>72000</v>
      </c>
      <c r="T133" t="str">
        <f t="shared" si="27"/>
        <v>Balance Innovations</v>
      </c>
      <c r="U133" t="str">
        <f t="shared" si="28"/>
        <v>New York</v>
      </c>
      <c r="V133" t="str">
        <f t="shared" si="29"/>
        <v>NY</v>
      </c>
      <c r="W133">
        <f t="shared" si="30"/>
        <v>0</v>
      </c>
      <c r="X133">
        <f t="shared" si="31"/>
        <v>0</v>
      </c>
      <c r="Y133">
        <f t="shared" si="32"/>
        <v>0</v>
      </c>
      <c r="Z133">
        <f t="shared" si="33"/>
        <v>0</v>
      </c>
      <c r="AA133">
        <f t="shared" si="34"/>
        <v>0</v>
      </c>
      <c r="AB133">
        <f t="shared" si="35"/>
        <v>1</v>
      </c>
    </row>
    <row r="134" spans="1:28" ht="409.6" x14ac:dyDescent="0.2">
      <c r="A134">
        <v>132</v>
      </c>
      <c r="B134" t="s">
        <v>334</v>
      </c>
      <c r="C134" t="s">
        <v>3435</v>
      </c>
      <c r="D134" s="1" t="s">
        <v>3450</v>
      </c>
      <c r="E134">
        <v>3.4</v>
      </c>
      <c r="F134" s="1" t="s">
        <v>335</v>
      </c>
      <c r="G134" t="s">
        <v>3451</v>
      </c>
      <c r="H134" t="s">
        <v>17</v>
      </c>
      <c r="I134" t="s">
        <v>18</v>
      </c>
      <c r="J134">
        <v>-1</v>
      </c>
      <c r="K134" t="s">
        <v>123</v>
      </c>
      <c r="L134" t="s">
        <v>147</v>
      </c>
      <c r="M134" t="s">
        <v>61</v>
      </c>
      <c r="N134" t="s">
        <v>3319</v>
      </c>
      <c r="O134">
        <v>-1</v>
      </c>
      <c r="P134">
        <v>-1</v>
      </c>
      <c r="Q134">
        <f t="shared" si="24"/>
        <v>59000</v>
      </c>
      <c r="R134">
        <f t="shared" si="25"/>
        <v>85000</v>
      </c>
      <c r="S134">
        <f t="shared" si="26"/>
        <v>72000</v>
      </c>
      <c r="T134" t="str">
        <f t="shared" si="27"/>
        <v>Asset Staffing</v>
      </c>
      <c r="U134" t="str">
        <f t="shared" si="28"/>
        <v>Newar</v>
      </c>
      <c r="V134" t="str">
        <f t="shared" si="29"/>
        <v>NJ</v>
      </c>
      <c r="W134">
        <f t="shared" si="30"/>
        <v>0</v>
      </c>
      <c r="X134">
        <f t="shared" si="31"/>
        <v>0</v>
      </c>
      <c r="Y134">
        <f t="shared" si="32"/>
        <v>1</v>
      </c>
      <c r="Z134">
        <f t="shared" si="33"/>
        <v>1</v>
      </c>
      <c r="AA134">
        <f t="shared" si="34"/>
        <v>1</v>
      </c>
      <c r="AB134">
        <f t="shared" si="35"/>
        <v>1</v>
      </c>
    </row>
    <row r="135" spans="1:28" ht="51" x14ac:dyDescent="0.2">
      <c r="A135">
        <v>133</v>
      </c>
      <c r="B135" t="s">
        <v>336</v>
      </c>
      <c r="C135" t="s">
        <v>3435</v>
      </c>
      <c r="D135" t="s">
        <v>3452</v>
      </c>
      <c r="E135">
        <v>4</v>
      </c>
      <c r="F135" s="1" t="s">
        <v>287</v>
      </c>
      <c r="G135" t="s">
        <v>17</v>
      </c>
      <c r="H135" t="s">
        <v>288</v>
      </c>
      <c r="I135" t="s">
        <v>41</v>
      </c>
      <c r="J135">
        <v>2004</v>
      </c>
      <c r="K135" t="s">
        <v>30</v>
      </c>
      <c r="L135" t="s">
        <v>38</v>
      </c>
      <c r="M135" t="s">
        <v>32</v>
      </c>
      <c r="N135" t="s">
        <v>3305</v>
      </c>
      <c r="O135">
        <v>-1</v>
      </c>
      <c r="P135">
        <v>-1</v>
      </c>
      <c r="Q135">
        <f t="shared" si="24"/>
        <v>59000</v>
      </c>
      <c r="R135">
        <f t="shared" si="25"/>
        <v>85000</v>
      </c>
      <c r="S135">
        <f t="shared" si="26"/>
        <v>72000</v>
      </c>
      <c r="T135" t="str">
        <f t="shared" si="27"/>
        <v>Reliable Software Resources</v>
      </c>
      <c r="U135" t="str">
        <f t="shared" si="28"/>
        <v>New York</v>
      </c>
      <c r="V135" t="str">
        <f t="shared" si="29"/>
        <v>NY</v>
      </c>
      <c r="W135">
        <f t="shared" si="30"/>
        <v>0</v>
      </c>
      <c r="X135">
        <f t="shared" si="31"/>
        <v>0</v>
      </c>
      <c r="Y135">
        <f t="shared" si="32"/>
        <v>0</v>
      </c>
      <c r="Z135">
        <f t="shared" si="33"/>
        <v>0</v>
      </c>
      <c r="AA135">
        <f t="shared" si="34"/>
        <v>0</v>
      </c>
      <c r="AB135">
        <f t="shared" si="35"/>
        <v>1</v>
      </c>
    </row>
    <row r="136" spans="1:28" ht="409.6" x14ac:dyDescent="0.2">
      <c r="A136">
        <v>134</v>
      </c>
      <c r="B136" t="s">
        <v>152</v>
      </c>
      <c r="C136" t="s">
        <v>3435</v>
      </c>
      <c r="D136" s="1" t="s">
        <v>3453</v>
      </c>
      <c r="E136">
        <v>4.3</v>
      </c>
      <c r="F136" s="1" t="s">
        <v>337</v>
      </c>
      <c r="G136" t="s">
        <v>17</v>
      </c>
      <c r="H136" t="s">
        <v>338</v>
      </c>
      <c r="I136" t="s">
        <v>84</v>
      </c>
      <c r="J136">
        <v>-1</v>
      </c>
      <c r="K136" t="s">
        <v>30</v>
      </c>
      <c r="L136" t="s">
        <v>3396</v>
      </c>
      <c r="M136" t="s">
        <v>161</v>
      </c>
      <c r="N136" t="s">
        <v>3314</v>
      </c>
      <c r="O136">
        <v>-1</v>
      </c>
      <c r="P136">
        <v>-1</v>
      </c>
      <c r="Q136">
        <f t="shared" si="24"/>
        <v>59000</v>
      </c>
      <c r="R136">
        <f t="shared" si="25"/>
        <v>85000</v>
      </c>
      <c r="S136">
        <f t="shared" si="26"/>
        <v>72000</v>
      </c>
      <c r="T136" t="str">
        <f t="shared" si="27"/>
        <v>Hearst Television, Inc</v>
      </c>
      <c r="U136" t="str">
        <f t="shared" si="28"/>
        <v>New York</v>
      </c>
      <c r="V136" t="str">
        <f t="shared" si="29"/>
        <v>NY</v>
      </c>
      <c r="W136">
        <f t="shared" si="30"/>
        <v>0</v>
      </c>
      <c r="X136">
        <f t="shared" si="31"/>
        <v>1</v>
      </c>
      <c r="Y136">
        <f t="shared" si="32"/>
        <v>0</v>
      </c>
      <c r="Z136">
        <f t="shared" si="33"/>
        <v>1</v>
      </c>
      <c r="AA136">
        <f t="shared" si="34"/>
        <v>1</v>
      </c>
      <c r="AB136">
        <f t="shared" si="35"/>
        <v>1</v>
      </c>
    </row>
    <row r="137" spans="1:28" ht="409.6" x14ac:dyDescent="0.2">
      <c r="A137">
        <v>135</v>
      </c>
      <c r="B137" t="s">
        <v>339</v>
      </c>
      <c r="C137" t="s">
        <v>3435</v>
      </c>
      <c r="D137" s="1" t="s">
        <v>3454</v>
      </c>
      <c r="E137">
        <v>2.7</v>
      </c>
      <c r="F137" s="1" t="s">
        <v>340</v>
      </c>
      <c r="G137" t="s">
        <v>75</v>
      </c>
      <c r="H137" t="s">
        <v>3325</v>
      </c>
      <c r="I137" t="s">
        <v>24</v>
      </c>
      <c r="J137">
        <v>1934</v>
      </c>
      <c r="K137" t="s">
        <v>56</v>
      </c>
      <c r="L137" t="s">
        <v>341</v>
      </c>
      <c r="M137" t="s">
        <v>43</v>
      </c>
      <c r="N137" t="s">
        <v>3304</v>
      </c>
      <c r="O137" t="s">
        <v>3455</v>
      </c>
      <c r="P137" t="b">
        <v>1</v>
      </c>
      <c r="Q137">
        <f t="shared" si="24"/>
        <v>59000</v>
      </c>
      <c r="R137">
        <f t="shared" si="25"/>
        <v>85000</v>
      </c>
      <c r="S137">
        <f t="shared" si="26"/>
        <v>72000</v>
      </c>
      <c r="T137" t="str">
        <f t="shared" si="27"/>
        <v>William Hill US</v>
      </c>
      <c r="U137" t="str">
        <f t="shared" si="28"/>
        <v>Jersey City</v>
      </c>
      <c r="V137" t="str">
        <f t="shared" si="29"/>
        <v>NJ</v>
      </c>
      <c r="W137">
        <f t="shared" si="30"/>
        <v>0</v>
      </c>
      <c r="X137">
        <f t="shared" si="31"/>
        <v>1</v>
      </c>
      <c r="Y137">
        <f t="shared" si="32"/>
        <v>1</v>
      </c>
      <c r="Z137">
        <f t="shared" si="33"/>
        <v>0</v>
      </c>
      <c r="AA137">
        <f t="shared" si="34"/>
        <v>0</v>
      </c>
      <c r="AB137">
        <f t="shared" si="35"/>
        <v>1</v>
      </c>
    </row>
    <row r="138" spans="1:28" ht="409.6" x14ac:dyDescent="0.2">
      <c r="A138">
        <v>136</v>
      </c>
      <c r="B138" t="s">
        <v>72</v>
      </c>
      <c r="C138" t="s">
        <v>3435</v>
      </c>
      <c r="D138" s="1" t="s">
        <v>6039</v>
      </c>
      <c r="E138">
        <v>4.0999999999999996</v>
      </c>
      <c r="F138" s="1" t="s">
        <v>3456</v>
      </c>
      <c r="G138" t="s">
        <v>17</v>
      </c>
      <c r="H138" t="s">
        <v>17</v>
      </c>
      <c r="I138" t="s">
        <v>29</v>
      </c>
      <c r="J138">
        <v>1998</v>
      </c>
      <c r="K138" t="s">
        <v>37</v>
      </c>
      <c r="L138" t="s">
        <v>342</v>
      </c>
      <c r="M138" t="s">
        <v>161</v>
      </c>
      <c r="N138" t="s">
        <v>3312</v>
      </c>
      <c r="O138">
        <v>-1</v>
      </c>
      <c r="P138">
        <v>-1</v>
      </c>
      <c r="Q138">
        <f t="shared" si="24"/>
        <v>59000</v>
      </c>
      <c r="R138">
        <f t="shared" si="25"/>
        <v>85000</v>
      </c>
      <c r="S138">
        <f t="shared" si="26"/>
        <v>72000</v>
      </c>
      <c r="T138" t="str">
        <f t="shared" si="27"/>
        <v>Rocstar Games</v>
      </c>
      <c r="U138" t="str">
        <f t="shared" si="28"/>
        <v>New York</v>
      </c>
      <c r="V138" t="str">
        <f t="shared" si="29"/>
        <v>NY</v>
      </c>
      <c r="W138">
        <f t="shared" si="30"/>
        <v>1</v>
      </c>
      <c r="X138">
        <f t="shared" si="31"/>
        <v>1</v>
      </c>
      <c r="Y138">
        <f t="shared" si="32"/>
        <v>0</v>
      </c>
      <c r="Z138">
        <f t="shared" si="33"/>
        <v>1</v>
      </c>
      <c r="AA138">
        <f t="shared" si="34"/>
        <v>0</v>
      </c>
      <c r="AB138">
        <f t="shared" si="35"/>
        <v>1</v>
      </c>
    </row>
    <row r="139" spans="1:28" ht="409.6" x14ac:dyDescent="0.2">
      <c r="A139">
        <v>137</v>
      </c>
      <c r="B139" t="s">
        <v>34</v>
      </c>
      <c r="C139" t="s">
        <v>3435</v>
      </c>
      <c r="D139" s="1" t="s">
        <v>6040</v>
      </c>
      <c r="E139">
        <v>4.4000000000000004</v>
      </c>
      <c r="F139" s="1" t="s">
        <v>343</v>
      </c>
      <c r="G139" t="s">
        <v>3349</v>
      </c>
      <c r="H139" t="s">
        <v>344</v>
      </c>
      <c r="I139" t="s">
        <v>68</v>
      </c>
      <c r="J139">
        <v>-1</v>
      </c>
      <c r="K139" t="s">
        <v>30</v>
      </c>
      <c r="L139">
        <v>-1</v>
      </c>
      <c r="M139">
        <v>-1</v>
      </c>
      <c r="N139" t="s">
        <v>3308</v>
      </c>
      <c r="O139">
        <v>-1</v>
      </c>
      <c r="P139">
        <v>-1</v>
      </c>
      <c r="Q139">
        <f t="shared" si="24"/>
        <v>59000</v>
      </c>
      <c r="R139">
        <f t="shared" si="25"/>
        <v>85000</v>
      </c>
      <c r="S139">
        <f t="shared" si="26"/>
        <v>72000</v>
      </c>
      <c r="T139" t="str">
        <f t="shared" si="27"/>
        <v>ZDAAS</v>
      </c>
      <c r="U139" t="str">
        <f t="shared" si="28"/>
        <v>Broolyn</v>
      </c>
      <c r="V139" t="str">
        <f t="shared" si="29"/>
        <v>NY</v>
      </c>
      <c r="W139">
        <f t="shared" si="30"/>
        <v>0</v>
      </c>
      <c r="X139">
        <f t="shared" si="31"/>
        <v>1</v>
      </c>
      <c r="Y139">
        <f t="shared" si="32"/>
        <v>1</v>
      </c>
      <c r="Z139">
        <f t="shared" si="33"/>
        <v>0</v>
      </c>
      <c r="AA139">
        <f t="shared" si="34"/>
        <v>0</v>
      </c>
      <c r="AB139">
        <f t="shared" si="35"/>
        <v>1</v>
      </c>
    </row>
    <row r="140" spans="1:28" ht="409.6" x14ac:dyDescent="0.2">
      <c r="A140">
        <v>138</v>
      </c>
      <c r="B140" t="s">
        <v>3457</v>
      </c>
      <c r="C140" t="s">
        <v>3435</v>
      </c>
      <c r="D140" s="1" t="s">
        <v>3458</v>
      </c>
      <c r="E140">
        <v>3.1</v>
      </c>
      <c r="F140" s="1" t="s">
        <v>345</v>
      </c>
      <c r="G140" t="s">
        <v>17</v>
      </c>
      <c r="H140" t="s">
        <v>346</v>
      </c>
      <c r="I140" t="s">
        <v>29</v>
      </c>
      <c r="J140">
        <v>1990</v>
      </c>
      <c r="K140" t="s">
        <v>37</v>
      </c>
      <c r="L140" t="s">
        <v>38</v>
      </c>
      <c r="M140" t="s">
        <v>32</v>
      </c>
      <c r="N140" t="s">
        <v>3303</v>
      </c>
      <c r="O140" t="s">
        <v>347</v>
      </c>
      <c r="P140">
        <v>-1</v>
      </c>
      <c r="Q140">
        <f t="shared" si="24"/>
        <v>59000</v>
      </c>
      <c r="R140">
        <f t="shared" si="25"/>
        <v>85000</v>
      </c>
      <c r="S140">
        <f t="shared" si="26"/>
        <v>72000</v>
      </c>
      <c r="T140" t="str">
        <f t="shared" si="27"/>
        <v>Decision Resources Group</v>
      </c>
      <c r="U140" t="str">
        <f t="shared" si="28"/>
        <v>New York</v>
      </c>
      <c r="V140" t="str">
        <f t="shared" si="29"/>
        <v>NY</v>
      </c>
      <c r="W140">
        <f t="shared" si="30"/>
        <v>0</v>
      </c>
      <c r="X140">
        <f t="shared" si="31"/>
        <v>1</v>
      </c>
      <c r="Y140">
        <f t="shared" si="32"/>
        <v>0</v>
      </c>
      <c r="Z140">
        <f t="shared" si="33"/>
        <v>0</v>
      </c>
      <c r="AA140">
        <f t="shared" si="34"/>
        <v>0</v>
      </c>
      <c r="AB140">
        <f t="shared" si="35"/>
        <v>1</v>
      </c>
    </row>
    <row r="141" spans="1:28" ht="170" x14ac:dyDescent="0.2">
      <c r="A141">
        <v>139</v>
      </c>
      <c r="B141" t="s">
        <v>34</v>
      </c>
      <c r="C141" t="s">
        <v>3435</v>
      </c>
      <c r="D141" s="1" t="s">
        <v>3459</v>
      </c>
      <c r="E141">
        <v>3</v>
      </c>
      <c r="F141" s="1" t="s">
        <v>348</v>
      </c>
      <c r="G141" t="s">
        <v>17</v>
      </c>
      <c r="H141" t="s">
        <v>349</v>
      </c>
      <c r="I141" t="s">
        <v>68</v>
      </c>
      <c r="J141">
        <v>-1</v>
      </c>
      <c r="K141" t="s">
        <v>30</v>
      </c>
      <c r="L141">
        <v>-1</v>
      </c>
      <c r="M141">
        <v>-1</v>
      </c>
      <c r="N141" t="s">
        <v>3319</v>
      </c>
      <c r="O141">
        <v>-1</v>
      </c>
      <c r="P141">
        <v>-1</v>
      </c>
      <c r="Q141">
        <f t="shared" si="24"/>
        <v>59000</v>
      </c>
      <c r="R141">
        <f t="shared" si="25"/>
        <v>85000</v>
      </c>
      <c r="S141">
        <f t="shared" si="26"/>
        <v>72000</v>
      </c>
      <c r="T141" t="str">
        <f t="shared" si="27"/>
        <v>Highbridge Consulting LLC</v>
      </c>
      <c r="U141" t="str">
        <f t="shared" si="28"/>
        <v>New York</v>
      </c>
      <c r="V141" t="str">
        <f t="shared" si="29"/>
        <v>NY</v>
      </c>
      <c r="W141">
        <f t="shared" si="30"/>
        <v>0</v>
      </c>
      <c r="X141">
        <f t="shared" si="31"/>
        <v>1</v>
      </c>
      <c r="Y141">
        <f t="shared" si="32"/>
        <v>0</v>
      </c>
      <c r="Z141">
        <f t="shared" si="33"/>
        <v>1</v>
      </c>
      <c r="AA141">
        <f t="shared" si="34"/>
        <v>0</v>
      </c>
      <c r="AB141">
        <f t="shared" si="35"/>
        <v>1</v>
      </c>
    </row>
    <row r="142" spans="1:28" ht="404" x14ac:dyDescent="0.2">
      <c r="A142">
        <v>140</v>
      </c>
      <c r="B142" t="s">
        <v>3460</v>
      </c>
      <c r="C142" t="s">
        <v>3435</v>
      </c>
      <c r="D142" s="1" t="s">
        <v>3461</v>
      </c>
      <c r="E142">
        <v>2.9</v>
      </c>
      <c r="F142" s="1" t="s">
        <v>350</v>
      </c>
      <c r="G142" t="s">
        <v>17</v>
      </c>
      <c r="H142" t="s">
        <v>351</v>
      </c>
      <c r="I142" t="s">
        <v>18</v>
      </c>
      <c r="J142">
        <v>-1</v>
      </c>
      <c r="K142" t="s">
        <v>30</v>
      </c>
      <c r="L142" t="s">
        <v>239</v>
      </c>
      <c r="M142" t="s">
        <v>181</v>
      </c>
      <c r="N142" t="s">
        <v>3319</v>
      </c>
      <c r="O142">
        <v>-1</v>
      </c>
      <c r="P142">
        <v>-1</v>
      </c>
      <c r="Q142">
        <f t="shared" si="24"/>
        <v>59000</v>
      </c>
      <c r="R142">
        <f t="shared" si="25"/>
        <v>85000</v>
      </c>
      <c r="S142">
        <f t="shared" si="26"/>
        <v>72000</v>
      </c>
      <c r="T142" t="str">
        <f t="shared" si="27"/>
        <v>NTT DATA, Inc.</v>
      </c>
      <c r="U142" t="str">
        <f t="shared" si="28"/>
        <v>New York</v>
      </c>
      <c r="V142" t="str">
        <f t="shared" si="29"/>
        <v>NY</v>
      </c>
      <c r="W142">
        <f t="shared" si="30"/>
        <v>0</v>
      </c>
      <c r="X142">
        <f t="shared" si="31"/>
        <v>1</v>
      </c>
      <c r="Y142">
        <f t="shared" si="32"/>
        <v>0</v>
      </c>
      <c r="Z142">
        <f t="shared" si="33"/>
        <v>0</v>
      </c>
      <c r="AA142">
        <f t="shared" si="34"/>
        <v>0</v>
      </c>
      <c r="AB142">
        <f t="shared" si="35"/>
        <v>1</v>
      </c>
    </row>
    <row r="143" spans="1:28" ht="409.6" x14ac:dyDescent="0.2">
      <c r="A143">
        <v>141</v>
      </c>
      <c r="B143" t="s">
        <v>352</v>
      </c>
      <c r="C143" t="s">
        <v>3435</v>
      </c>
      <c r="D143" s="1" t="s">
        <v>3462</v>
      </c>
      <c r="E143">
        <v>3.9</v>
      </c>
      <c r="F143" s="1" t="s">
        <v>353</v>
      </c>
      <c r="G143" t="s">
        <v>17</v>
      </c>
      <c r="H143" t="s">
        <v>17</v>
      </c>
      <c r="I143" t="s">
        <v>24</v>
      </c>
      <c r="J143">
        <v>1938</v>
      </c>
      <c r="K143" t="s">
        <v>354</v>
      </c>
      <c r="L143" t="s">
        <v>355</v>
      </c>
      <c r="M143" t="s">
        <v>356</v>
      </c>
      <c r="N143" t="s">
        <v>3304</v>
      </c>
      <c r="O143">
        <v>-1</v>
      </c>
      <c r="P143">
        <v>-1</v>
      </c>
      <c r="Q143">
        <f t="shared" si="24"/>
        <v>59000</v>
      </c>
      <c r="R143">
        <f t="shared" si="25"/>
        <v>85000</v>
      </c>
      <c r="S143">
        <f t="shared" si="26"/>
        <v>72000</v>
      </c>
      <c r="T143" t="str">
        <f t="shared" si="27"/>
        <v>Columbia University</v>
      </c>
      <c r="U143" t="str">
        <f t="shared" si="28"/>
        <v>New York</v>
      </c>
      <c r="V143" t="str">
        <f t="shared" si="29"/>
        <v>NY</v>
      </c>
      <c r="W143">
        <f t="shared" si="30"/>
        <v>0</v>
      </c>
      <c r="X143">
        <f t="shared" si="31"/>
        <v>0</v>
      </c>
      <c r="Y143">
        <f t="shared" si="32"/>
        <v>1</v>
      </c>
      <c r="Z143">
        <f t="shared" si="33"/>
        <v>0</v>
      </c>
      <c r="AA143">
        <f t="shared" si="34"/>
        <v>0</v>
      </c>
      <c r="AB143">
        <f t="shared" si="35"/>
        <v>1</v>
      </c>
    </row>
    <row r="144" spans="1:28" ht="85" x14ac:dyDescent="0.2">
      <c r="A144">
        <v>142</v>
      </c>
      <c r="B144" t="s">
        <v>34</v>
      </c>
      <c r="C144" t="s">
        <v>3435</v>
      </c>
      <c r="D144" s="1" t="s">
        <v>3463</v>
      </c>
      <c r="E144">
        <v>4.2</v>
      </c>
      <c r="F144" s="1" t="s">
        <v>357</v>
      </c>
      <c r="G144" t="s">
        <v>17</v>
      </c>
      <c r="H144" t="s">
        <v>3464</v>
      </c>
      <c r="I144" t="s">
        <v>18</v>
      </c>
      <c r="J144">
        <v>2008</v>
      </c>
      <c r="K144" t="s">
        <v>30</v>
      </c>
      <c r="L144" t="s">
        <v>38</v>
      </c>
      <c r="M144" t="s">
        <v>32</v>
      </c>
      <c r="N144" t="s">
        <v>3312</v>
      </c>
      <c r="O144">
        <v>-1</v>
      </c>
      <c r="P144">
        <v>-1</v>
      </c>
      <c r="Q144">
        <f t="shared" si="24"/>
        <v>59000</v>
      </c>
      <c r="R144">
        <f t="shared" si="25"/>
        <v>85000</v>
      </c>
      <c r="S144">
        <f t="shared" si="26"/>
        <v>72000</v>
      </c>
      <c r="T144" t="str">
        <f t="shared" si="27"/>
        <v>Precision technologies corp</v>
      </c>
      <c r="U144" t="str">
        <f t="shared" si="28"/>
        <v>New York</v>
      </c>
      <c r="V144" t="str">
        <f t="shared" si="29"/>
        <v>NY</v>
      </c>
      <c r="W144">
        <f t="shared" si="30"/>
        <v>1</v>
      </c>
      <c r="X144">
        <f t="shared" si="31"/>
        <v>1</v>
      </c>
      <c r="Y144">
        <f t="shared" si="32"/>
        <v>0</v>
      </c>
      <c r="Z144">
        <f t="shared" si="33"/>
        <v>1</v>
      </c>
      <c r="AA144">
        <f t="shared" si="34"/>
        <v>0</v>
      </c>
      <c r="AB144">
        <f t="shared" si="35"/>
        <v>1</v>
      </c>
    </row>
    <row r="145" spans="1:28" ht="340" x14ac:dyDescent="0.2">
      <c r="A145">
        <v>143</v>
      </c>
      <c r="B145" t="s">
        <v>358</v>
      </c>
      <c r="C145" t="s">
        <v>3435</v>
      </c>
      <c r="D145" s="1" t="s">
        <v>3465</v>
      </c>
      <c r="E145">
        <v>3.9</v>
      </c>
      <c r="F145" s="1" t="s">
        <v>359</v>
      </c>
      <c r="G145" t="s">
        <v>360</v>
      </c>
      <c r="H145" t="s">
        <v>361</v>
      </c>
      <c r="I145" t="s">
        <v>29</v>
      </c>
      <c r="J145">
        <v>2002</v>
      </c>
      <c r="K145" t="s">
        <v>30</v>
      </c>
      <c r="L145" t="s">
        <v>60</v>
      </c>
      <c r="M145" t="s">
        <v>61</v>
      </c>
      <c r="N145" t="s">
        <v>3319</v>
      </c>
      <c r="O145">
        <v>-1</v>
      </c>
      <c r="P145">
        <v>-1</v>
      </c>
      <c r="Q145">
        <f t="shared" si="24"/>
        <v>59000</v>
      </c>
      <c r="R145">
        <f t="shared" si="25"/>
        <v>85000</v>
      </c>
      <c r="S145">
        <f t="shared" si="26"/>
        <v>72000</v>
      </c>
      <c r="T145" t="str">
        <f t="shared" si="27"/>
        <v>Cactus Holdings</v>
      </c>
      <c r="U145" t="str">
        <f t="shared" si="28"/>
        <v>Queens Village</v>
      </c>
      <c r="V145" t="str">
        <f t="shared" si="29"/>
        <v>NY</v>
      </c>
      <c r="W145">
        <f t="shared" si="30"/>
        <v>0</v>
      </c>
      <c r="X145">
        <f t="shared" si="31"/>
        <v>0</v>
      </c>
      <c r="Y145">
        <f t="shared" si="32"/>
        <v>1</v>
      </c>
      <c r="Z145">
        <f t="shared" si="33"/>
        <v>0</v>
      </c>
      <c r="AA145">
        <f t="shared" si="34"/>
        <v>0</v>
      </c>
      <c r="AB145">
        <f t="shared" si="35"/>
        <v>1</v>
      </c>
    </row>
    <row r="146" spans="1:28" ht="409.6" x14ac:dyDescent="0.2">
      <c r="A146">
        <v>144</v>
      </c>
      <c r="B146" t="s">
        <v>362</v>
      </c>
      <c r="C146" t="s">
        <v>3435</v>
      </c>
      <c r="D146" s="1" t="s">
        <v>6041</v>
      </c>
      <c r="E146">
        <v>4.2</v>
      </c>
      <c r="F146" s="1" t="s">
        <v>363</v>
      </c>
      <c r="G146" t="s">
        <v>17</v>
      </c>
      <c r="H146" t="s">
        <v>17</v>
      </c>
      <c r="I146" t="s">
        <v>24</v>
      </c>
      <c r="J146">
        <v>1963</v>
      </c>
      <c r="K146" t="s">
        <v>19</v>
      </c>
      <c r="L146" t="s">
        <v>355</v>
      </c>
      <c r="M146" t="s">
        <v>356</v>
      </c>
      <c r="N146" t="s">
        <v>3303</v>
      </c>
      <c r="O146">
        <v>-1</v>
      </c>
      <c r="P146">
        <v>-1</v>
      </c>
      <c r="Q146">
        <f t="shared" si="24"/>
        <v>59000</v>
      </c>
      <c r="R146">
        <f t="shared" si="25"/>
        <v>85000</v>
      </c>
      <c r="S146">
        <f t="shared" si="26"/>
        <v>72000</v>
      </c>
      <c r="T146" t="str">
        <f t="shared" si="27"/>
        <v>Cuny Research Foundation</v>
      </c>
      <c r="U146" t="str">
        <f t="shared" si="28"/>
        <v>New York</v>
      </c>
      <c r="V146" t="str">
        <f t="shared" si="29"/>
        <v>NY</v>
      </c>
      <c r="W146">
        <f t="shared" si="30"/>
        <v>0</v>
      </c>
      <c r="X146">
        <f t="shared" si="31"/>
        <v>1</v>
      </c>
      <c r="Y146">
        <f t="shared" si="32"/>
        <v>1</v>
      </c>
      <c r="Z146">
        <f t="shared" si="33"/>
        <v>0</v>
      </c>
      <c r="AA146">
        <f t="shared" si="34"/>
        <v>0</v>
      </c>
      <c r="AB146">
        <f t="shared" si="35"/>
        <v>1</v>
      </c>
    </row>
    <row r="147" spans="1:28" ht="409.6" x14ac:dyDescent="0.2">
      <c r="A147">
        <v>145</v>
      </c>
      <c r="B147" t="s">
        <v>364</v>
      </c>
      <c r="C147" t="s">
        <v>3435</v>
      </c>
      <c r="D147" s="1" t="s">
        <v>3466</v>
      </c>
      <c r="E147">
        <v>-1</v>
      </c>
      <c r="F147" t="s">
        <v>365</v>
      </c>
      <c r="G147" t="s">
        <v>17</v>
      </c>
      <c r="H147" t="s">
        <v>366</v>
      </c>
      <c r="I147" t="s">
        <v>68</v>
      </c>
      <c r="J147">
        <v>1996</v>
      </c>
      <c r="K147" t="s">
        <v>30</v>
      </c>
      <c r="L147" t="s">
        <v>367</v>
      </c>
      <c r="M147" t="s">
        <v>61</v>
      </c>
      <c r="N147" t="s">
        <v>3308</v>
      </c>
      <c r="O147">
        <v>-1</v>
      </c>
      <c r="P147">
        <v>-1</v>
      </c>
      <c r="Q147">
        <f t="shared" si="24"/>
        <v>59000</v>
      </c>
      <c r="R147">
        <f t="shared" si="25"/>
        <v>85000</v>
      </c>
      <c r="S147">
        <f t="shared" si="26"/>
        <v>72000</v>
      </c>
      <c r="T147" t="str">
        <f t="shared" si="27"/>
        <v>SGA Inc.</v>
      </c>
      <c r="U147" t="str">
        <f t="shared" si="28"/>
        <v>New York</v>
      </c>
      <c r="V147" t="str">
        <f t="shared" si="29"/>
        <v>NY</v>
      </c>
      <c r="W147">
        <f t="shared" si="30"/>
        <v>0</v>
      </c>
      <c r="X147">
        <f t="shared" si="31"/>
        <v>0</v>
      </c>
      <c r="Y147">
        <f t="shared" si="32"/>
        <v>0</v>
      </c>
      <c r="Z147">
        <f t="shared" si="33"/>
        <v>1</v>
      </c>
      <c r="AA147">
        <f t="shared" si="34"/>
        <v>0</v>
      </c>
      <c r="AB147">
        <f t="shared" si="35"/>
        <v>1</v>
      </c>
    </row>
    <row r="148" spans="1:28" ht="409.6" x14ac:dyDescent="0.2">
      <c r="A148">
        <v>146</v>
      </c>
      <c r="B148" t="s">
        <v>368</v>
      </c>
      <c r="C148" t="s">
        <v>3435</v>
      </c>
      <c r="D148" s="1" t="s">
        <v>3467</v>
      </c>
      <c r="E148">
        <v>5</v>
      </c>
      <c r="F148" s="1" t="s">
        <v>285</v>
      </c>
      <c r="G148" t="s">
        <v>17</v>
      </c>
      <c r="H148" t="s">
        <v>286</v>
      </c>
      <c r="I148" t="s">
        <v>84</v>
      </c>
      <c r="J148">
        <v>-1</v>
      </c>
      <c r="K148" t="s">
        <v>30</v>
      </c>
      <c r="L148" t="s">
        <v>85</v>
      </c>
      <c r="M148" t="s">
        <v>61</v>
      </c>
      <c r="N148" t="s">
        <v>3314</v>
      </c>
      <c r="O148">
        <v>-1</v>
      </c>
      <c r="P148">
        <v>-1</v>
      </c>
      <c r="Q148">
        <f t="shared" si="24"/>
        <v>59000</v>
      </c>
      <c r="R148">
        <f t="shared" si="25"/>
        <v>85000</v>
      </c>
      <c r="S148">
        <f t="shared" si="26"/>
        <v>72000</v>
      </c>
      <c r="T148" t="str">
        <f t="shared" si="27"/>
        <v>Crossfire Consulting Corporation</v>
      </c>
      <c r="U148" t="str">
        <f t="shared" si="28"/>
        <v>New York</v>
      </c>
      <c r="V148" t="str">
        <f t="shared" si="29"/>
        <v>NY</v>
      </c>
      <c r="W148">
        <f t="shared" si="30"/>
        <v>0</v>
      </c>
      <c r="X148">
        <f t="shared" si="31"/>
        <v>0</v>
      </c>
      <c r="Y148">
        <f t="shared" si="32"/>
        <v>0</v>
      </c>
      <c r="Z148">
        <f t="shared" si="33"/>
        <v>0</v>
      </c>
      <c r="AA148">
        <f t="shared" si="34"/>
        <v>0</v>
      </c>
      <c r="AB148">
        <f t="shared" si="35"/>
        <v>1</v>
      </c>
    </row>
    <row r="149" spans="1:28" ht="409.6" x14ac:dyDescent="0.2">
      <c r="A149">
        <v>147</v>
      </c>
      <c r="B149" t="s">
        <v>369</v>
      </c>
      <c r="C149" t="s">
        <v>3435</v>
      </c>
      <c r="D149" s="1" t="s">
        <v>3468</v>
      </c>
      <c r="E149">
        <v>3.9</v>
      </c>
      <c r="F149" s="1" t="s">
        <v>370</v>
      </c>
      <c r="G149" t="s">
        <v>17</v>
      </c>
      <c r="H149" t="s">
        <v>117</v>
      </c>
      <c r="I149" t="s">
        <v>24</v>
      </c>
      <c r="J149">
        <v>1994</v>
      </c>
      <c r="K149" t="s">
        <v>56</v>
      </c>
      <c r="L149" t="s">
        <v>31</v>
      </c>
      <c r="M149" t="s">
        <v>32</v>
      </c>
      <c r="N149" t="s">
        <v>3310</v>
      </c>
      <c r="O149" t="s">
        <v>371</v>
      </c>
      <c r="P149">
        <v>-1</v>
      </c>
      <c r="Q149">
        <f t="shared" si="24"/>
        <v>59000</v>
      </c>
      <c r="R149">
        <f t="shared" si="25"/>
        <v>85000</v>
      </c>
      <c r="S149">
        <f t="shared" si="26"/>
        <v>72000</v>
      </c>
      <c r="T149" t="str">
        <f t="shared" si="27"/>
        <v>Amazon</v>
      </c>
      <c r="U149" t="str">
        <f t="shared" si="28"/>
        <v>New York</v>
      </c>
      <c r="V149" t="str">
        <f t="shared" si="29"/>
        <v>NY</v>
      </c>
      <c r="W149">
        <f t="shared" si="30"/>
        <v>1</v>
      </c>
      <c r="X149">
        <f t="shared" si="31"/>
        <v>1</v>
      </c>
      <c r="Y149">
        <f t="shared" si="32"/>
        <v>1</v>
      </c>
      <c r="Z149">
        <f t="shared" si="33"/>
        <v>1</v>
      </c>
      <c r="AA149">
        <f t="shared" si="34"/>
        <v>0</v>
      </c>
      <c r="AB149">
        <f t="shared" si="35"/>
        <v>1</v>
      </c>
    </row>
    <row r="150" spans="1:28" ht="409.6" x14ac:dyDescent="0.2">
      <c r="A150">
        <v>148</v>
      </c>
      <c r="B150" t="s">
        <v>34</v>
      </c>
      <c r="C150" t="s">
        <v>3435</v>
      </c>
      <c r="D150" s="1" t="s">
        <v>3469</v>
      </c>
      <c r="E150">
        <v>3.4</v>
      </c>
      <c r="F150" s="1" t="s">
        <v>372</v>
      </c>
      <c r="G150" t="s">
        <v>3349</v>
      </c>
      <c r="H150">
        <v>-1</v>
      </c>
      <c r="I150" t="s">
        <v>3341</v>
      </c>
      <c r="J150">
        <v>-1</v>
      </c>
      <c r="K150" t="s">
        <v>30</v>
      </c>
      <c r="L150">
        <v>-1</v>
      </c>
      <c r="M150">
        <v>-1</v>
      </c>
      <c r="N150" t="s">
        <v>3319</v>
      </c>
      <c r="O150">
        <v>-1</v>
      </c>
      <c r="P150">
        <v>-1</v>
      </c>
      <c r="Q150">
        <f t="shared" si="24"/>
        <v>59000</v>
      </c>
      <c r="R150">
        <f t="shared" si="25"/>
        <v>85000</v>
      </c>
      <c r="S150">
        <f t="shared" si="26"/>
        <v>72000</v>
      </c>
      <c r="T150" t="str">
        <f t="shared" si="27"/>
        <v>Voice</v>
      </c>
      <c r="U150" t="str">
        <f t="shared" si="28"/>
        <v>Broolyn</v>
      </c>
      <c r="V150" t="str">
        <f t="shared" si="29"/>
        <v>NY</v>
      </c>
      <c r="W150">
        <f t="shared" si="30"/>
        <v>0</v>
      </c>
      <c r="X150">
        <f t="shared" si="31"/>
        <v>0</v>
      </c>
      <c r="Y150">
        <f t="shared" si="32"/>
        <v>1</v>
      </c>
      <c r="Z150">
        <f t="shared" si="33"/>
        <v>1</v>
      </c>
      <c r="AA150">
        <f t="shared" si="34"/>
        <v>0</v>
      </c>
      <c r="AB150">
        <f t="shared" si="35"/>
        <v>1</v>
      </c>
    </row>
    <row r="151" spans="1:28" ht="372" x14ac:dyDescent="0.2">
      <c r="A151">
        <v>149</v>
      </c>
      <c r="B151" t="s">
        <v>34</v>
      </c>
      <c r="C151" t="s">
        <v>3435</v>
      </c>
      <c r="D151" s="1" t="s">
        <v>6042</v>
      </c>
      <c r="E151">
        <v>2.9</v>
      </c>
      <c r="F151" s="1" t="s">
        <v>350</v>
      </c>
      <c r="G151" t="s">
        <v>17</v>
      </c>
      <c r="H151" t="s">
        <v>351</v>
      </c>
      <c r="I151" t="s">
        <v>18</v>
      </c>
      <c r="J151">
        <v>-1</v>
      </c>
      <c r="K151" t="s">
        <v>30</v>
      </c>
      <c r="L151" t="s">
        <v>239</v>
      </c>
      <c r="M151" t="s">
        <v>181</v>
      </c>
      <c r="N151" t="s">
        <v>3319</v>
      </c>
      <c r="O151">
        <v>-1</v>
      </c>
      <c r="P151">
        <v>-1</v>
      </c>
      <c r="Q151">
        <f t="shared" si="24"/>
        <v>59000</v>
      </c>
      <c r="R151">
        <f t="shared" si="25"/>
        <v>85000</v>
      </c>
      <c r="S151">
        <f t="shared" si="26"/>
        <v>72000</v>
      </c>
      <c r="T151" t="str">
        <f t="shared" si="27"/>
        <v>NTT DATA, Inc.</v>
      </c>
      <c r="U151" t="str">
        <f t="shared" si="28"/>
        <v>New York</v>
      </c>
      <c r="V151" t="str">
        <f t="shared" si="29"/>
        <v>NY</v>
      </c>
      <c r="W151">
        <f t="shared" si="30"/>
        <v>0</v>
      </c>
      <c r="X151">
        <f t="shared" si="31"/>
        <v>1</v>
      </c>
      <c r="Y151">
        <f t="shared" si="32"/>
        <v>0</v>
      </c>
      <c r="Z151">
        <f t="shared" si="33"/>
        <v>0</v>
      </c>
      <c r="AA151">
        <f t="shared" si="34"/>
        <v>1</v>
      </c>
      <c r="AB151">
        <f t="shared" si="35"/>
        <v>1</v>
      </c>
    </row>
    <row r="152" spans="1:28" ht="409.6" x14ac:dyDescent="0.2">
      <c r="A152">
        <v>150</v>
      </c>
      <c r="B152" t="s">
        <v>34</v>
      </c>
      <c r="C152" t="s">
        <v>3470</v>
      </c>
      <c r="D152" s="1" t="s">
        <v>3471</v>
      </c>
      <c r="E152">
        <v>4</v>
      </c>
      <c r="F152" s="1" t="s">
        <v>63</v>
      </c>
      <c r="G152" t="s">
        <v>17</v>
      </c>
      <c r="H152" t="s">
        <v>17</v>
      </c>
      <c r="I152" t="s">
        <v>24</v>
      </c>
      <c r="J152">
        <v>1841</v>
      </c>
      <c r="K152" t="s">
        <v>64</v>
      </c>
      <c r="L152" t="s">
        <v>25</v>
      </c>
      <c r="M152" t="s">
        <v>26</v>
      </c>
      <c r="N152" t="s">
        <v>3307</v>
      </c>
      <c r="O152" t="s">
        <v>65</v>
      </c>
      <c r="P152">
        <v>-1</v>
      </c>
      <c r="Q152">
        <f t="shared" si="24"/>
        <v>43000</v>
      </c>
      <c r="R152">
        <f t="shared" si="25"/>
        <v>76000</v>
      </c>
      <c r="S152">
        <f t="shared" si="26"/>
        <v>59500</v>
      </c>
      <c r="T152" t="str">
        <f t="shared" si="27"/>
        <v>NYU Langone Health</v>
      </c>
      <c r="U152" t="str">
        <f t="shared" si="28"/>
        <v>New York</v>
      </c>
      <c r="V152" t="str">
        <f t="shared" si="29"/>
        <v>NY</v>
      </c>
      <c r="W152">
        <f t="shared" si="30"/>
        <v>0</v>
      </c>
      <c r="X152">
        <f t="shared" si="31"/>
        <v>0</v>
      </c>
      <c r="Y152">
        <f t="shared" si="32"/>
        <v>1</v>
      </c>
      <c r="Z152">
        <f t="shared" si="33"/>
        <v>0</v>
      </c>
      <c r="AA152">
        <f t="shared" si="34"/>
        <v>0</v>
      </c>
      <c r="AB152">
        <f t="shared" si="35"/>
        <v>1</v>
      </c>
    </row>
    <row r="153" spans="1:28" ht="34" x14ac:dyDescent="0.2">
      <c r="A153">
        <v>151</v>
      </c>
      <c r="B153" t="s">
        <v>305</v>
      </c>
      <c r="C153" t="s">
        <v>3470</v>
      </c>
      <c r="D153" t="s">
        <v>3472</v>
      </c>
      <c r="E153">
        <v>3.6</v>
      </c>
      <c r="F153" s="1" t="s">
        <v>373</v>
      </c>
      <c r="G153" t="s">
        <v>17</v>
      </c>
      <c r="H153" t="s">
        <v>17</v>
      </c>
      <c r="I153" t="s">
        <v>84</v>
      </c>
      <c r="J153">
        <v>2013</v>
      </c>
      <c r="K153" t="s">
        <v>30</v>
      </c>
      <c r="L153" t="s">
        <v>25</v>
      </c>
      <c r="M153" t="s">
        <v>26</v>
      </c>
      <c r="N153" t="s">
        <v>3319</v>
      </c>
      <c r="O153" t="s">
        <v>374</v>
      </c>
      <c r="P153">
        <v>-1</v>
      </c>
      <c r="Q153">
        <f t="shared" si="24"/>
        <v>43000</v>
      </c>
      <c r="R153">
        <f t="shared" si="25"/>
        <v>76000</v>
      </c>
      <c r="S153">
        <f t="shared" si="26"/>
        <v>59500</v>
      </c>
      <c r="T153" t="str">
        <f t="shared" si="27"/>
        <v>HOMETEAM</v>
      </c>
      <c r="U153" t="str">
        <f t="shared" si="28"/>
        <v>New York</v>
      </c>
      <c r="V153" t="str">
        <f t="shared" si="29"/>
        <v>NY</v>
      </c>
      <c r="W153">
        <f t="shared" si="30"/>
        <v>1</v>
      </c>
      <c r="X153">
        <f t="shared" si="31"/>
        <v>1</v>
      </c>
      <c r="Y153">
        <f t="shared" si="32"/>
        <v>1</v>
      </c>
      <c r="Z153">
        <f t="shared" si="33"/>
        <v>1</v>
      </c>
      <c r="AA153">
        <f t="shared" si="34"/>
        <v>0</v>
      </c>
      <c r="AB153">
        <f t="shared" si="35"/>
        <v>1</v>
      </c>
    </row>
    <row r="154" spans="1:28" ht="409.6" x14ac:dyDescent="0.2">
      <c r="A154">
        <v>152</v>
      </c>
      <c r="B154" t="s">
        <v>375</v>
      </c>
      <c r="C154" t="s">
        <v>3470</v>
      </c>
      <c r="D154" s="1" t="s">
        <v>6043</v>
      </c>
      <c r="E154">
        <v>3.4</v>
      </c>
      <c r="F154" s="1" t="s">
        <v>376</v>
      </c>
      <c r="G154" t="s">
        <v>17</v>
      </c>
      <c r="H154" t="s">
        <v>17</v>
      </c>
      <c r="I154" t="s">
        <v>24</v>
      </c>
      <c r="J154">
        <v>2013</v>
      </c>
      <c r="K154" t="s">
        <v>64</v>
      </c>
      <c r="L154" t="s">
        <v>25</v>
      </c>
      <c r="M154" t="s">
        <v>26</v>
      </c>
      <c r="N154" t="s">
        <v>3306</v>
      </c>
      <c r="O154">
        <v>-1</v>
      </c>
      <c r="P154">
        <v>-1</v>
      </c>
      <c r="Q154">
        <f t="shared" si="24"/>
        <v>43000</v>
      </c>
      <c r="R154">
        <f t="shared" si="25"/>
        <v>76000</v>
      </c>
      <c r="S154">
        <f t="shared" si="26"/>
        <v>59500</v>
      </c>
      <c r="T154" t="str">
        <f t="shared" si="27"/>
        <v>Mount Sinai Health System</v>
      </c>
      <c r="U154" t="str">
        <f t="shared" si="28"/>
        <v>New York</v>
      </c>
      <c r="V154" t="str">
        <f t="shared" si="29"/>
        <v>NY</v>
      </c>
      <c r="W154">
        <f t="shared" si="30"/>
        <v>0</v>
      </c>
      <c r="X154">
        <f t="shared" si="31"/>
        <v>0</v>
      </c>
      <c r="Y154">
        <f t="shared" si="32"/>
        <v>1</v>
      </c>
      <c r="Z154">
        <f t="shared" si="33"/>
        <v>0</v>
      </c>
      <c r="AA154">
        <f t="shared" si="34"/>
        <v>0</v>
      </c>
      <c r="AB154">
        <f t="shared" si="35"/>
        <v>1</v>
      </c>
    </row>
    <row r="155" spans="1:28" ht="409.6" x14ac:dyDescent="0.2">
      <c r="A155">
        <v>153</v>
      </c>
      <c r="B155" t="s">
        <v>34</v>
      </c>
      <c r="C155" t="s">
        <v>3470</v>
      </c>
      <c r="D155" s="1" t="s">
        <v>6044</v>
      </c>
      <c r="E155">
        <v>-1</v>
      </c>
      <c r="F155" t="s">
        <v>3473</v>
      </c>
      <c r="G155" t="s">
        <v>17</v>
      </c>
      <c r="H155">
        <v>-1</v>
      </c>
      <c r="I155">
        <v>-1</v>
      </c>
      <c r="J155">
        <v>-1</v>
      </c>
      <c r="K155">
        <v>-1</v>
      </c>
      <c r="L155">
        <v>-1</v>
      </c>
      <c r="M155">
        <v>-1</v>
      </c>
      <c r="N155">
        <v>-1</v>
      </c>
      <c r="O155">
        <v>-1</v>
      </c>
      <c r="P155">
        <v>-1</v>
      </c>
      <c r="Q155">
        <f t="shared" si="24"/>
        <v>43000</v>
      </c>
      <c r="R155">
        <f t="shared" si="25"/>
        <v>76000</v>
      </c>
      <c r="S155">
        <f t="shared" si="26"/>
        <v>59500</v>
      </c>
      <c r="T155" t="str">
        <f t="shared" si="27"/>
        <v>Money Algorithms LLC</v>
      </c>
      <c r="U155" t="str">
        <f t="shared" si="28"/>
        <v>New York</v>
      </c>
      <c r="V155" t="str">
        <f t="shared" si="29"/>
        <v>NY</v>
      </c>
      <c r="W155">
        <f t="shared" si="30"/>
        <v>0</v>
      </c>
      <c r="X155">
        <f t="shared" si="31"/>
        <v>1</v>
      </c>
      <c r="Y155">
        <f t="shared" si="32"/>
        <v>0</v>
      </c>
      <c r="Z155">
        <f t="shared" si="33"/>
        <v>0</v>
      </c>
      <c r="AA155">
        <f t="shared" si="34"/>
        <v>0</v>
      </c>
      <c r="AB155">
        <f t="shared" si="35"/>
        <v>1</v>
      </c>
    </row>
    <row r="156" spans="1:28" ht="34" x14ac:dyDescent="0.2">
      <c r="A156">
        <v>154</v>
      </c>
      <c r="B156" t="s">
        <v>377</v>
      </c>
      <c r="C156" t="s">
        <v>3470</v>
      </c>
      <c r="D156" t="s">
        <v>3474</v>
      </c>
      <c r="E156">
        <v>3.3</v>
      </c>
      <c r="F156" s="1" t="s">
        <v>378</v>
      </c>
      <c r="G156" t="s">
        <v>17</v>
      </c>
      <c r="H156" t="s">
        <v>379</v>
      </c>
      <c r="I156" t="s">
        <v>84</v>
      </c>
      <c r="J156">
        <v>1992</v>
      </c>
      <c r="K156" t="s">
        <v>30</v>
      </c>
      <c r="L156" t="s">
        <v>38</v>
      </c>
      <c r="M156" t="s">
        <v>32</v>
      </c>
      <c r="N156" t="s">
        <v>3312</v>
      </c>
      <c r="O156">
        <v>-1</v>
      </c>
      <c r="P156">
        <v>-1</v>
      </c>
      <c r="Q156">
        <f t="shared" si="24"/>
        <v>43000</v>
      </c>
      <c r="R156">
        <f t="shared" si="25"/>
        <v>76000</v>
      </c>
      <c r="S156">
        <f t="shared" si="26"/>
        <v>59500</v>
      </c>
      <c r="T156" t="str">
        <f t="shared" si="27"/>
        <v>Halcyon Solutions, Inc.</v>
      </c>
      <c r="U156" t="str">
        <f t="shared" si="28"/>
        <v>New York</v>
      </c>
      <c r="V156" t="str">
        <f t="shared" si="29"/>
        <v>NY</v>
      </c>
      <c r="W156">
        <f t="shared" si="30"/>
        <v>0</v>
      </c>
      <c r="X156">
        <f t="shared" si="31"/>
        <v>0</v>
      </c>
      <c r="Y156">
        <f t="shared" si="32"/>
        <v>0</v>
      </c>
      <c r="Z156">
        <f t="shared" si="33"/>
        <v>0</v>
      </c>
      <c r="AA156">
        <f t="shared" si="34"/>
        <v>0</v>
      </c>
      <c r="AB156">
        <f t="shared" si="35"/>
        <v>1</v>
      </c>
    </row>
    <row r="157" spans="1:28" ht="34" x14ac:dyDescent="0.2">
      <c r="A157">
        <v>155</v>
      </c>
      <c r="B157" t="s">
        <v>187</v>
      </c>
      <c r="C157" t="s">
        <v>3470</v>
      </c>
      <c r="D157" t="s">
        <v>3475</v>
      </c>
      <c r="E157">
        <v>3.2</v>
      </c>
      <c r="F157" s="1" t="s">
        <v>380</v>
      </c>
      <c r="G157" t="s">
        <v>17</v>
      </c>
      <c r="H157" t="s">
        <v>381</v>
      </c>
      <c r="I157" t="s">
        <v>18</v>
      </c>
      <c r="J157">
        <v>-1</v>
      </c>
      <c r="K157" t="s">
        <v>30</v>
      </c>
      <c r="L157">
        <v>-1</v>
      </c>
      <c r="M157">
        <v>-1</v>
      </c>
      <c r="N157" t="s">
        <v>3309</v>
      </c>
      <c r="O157">
        <v>-1</v>
      </c>
      <c r="P157">
        <v>-1</v>
      </c>
      <c r="Q157">
        <f t="shared" si="24"/>
        <v>43000</v>
      </c>
      <c r="R157">
        <f t="shared" si="25"/>
        <v>76000</v>
      </c>
      <c r="S157">
        <f t="shared" si="26"/>
        <v>59500</v>
      </c>
      <c r="T157" t="str">
        <f t="shared" si="27"/>
        <v>Roman</v>
      </c>
      <c r="U157" t="str">
        <f t="shared" si="28"/>
        <v>New York</v>
      </c>
      <c r="V157" t="str">
        <f t="shared" si="29"/>
        <v>NY</v>
      </c>
      <c r="W157">
        <f t="shared" si="30"/>
        <v>0</v>
      </c>
      <c r="X157">
        <f t="shared" si="31"/>
        <v>1</v>
      </c>
      <c r="Y157">
        <f t="shared" si="32"/>
        <v>0</v>
      </c>
      <c r="Z157">
        <f t="shared" si="33"/>
        <v>0</v>
      </c>
      <c r="AA157">
        <f t="shared" si="34"/>
        <v>0</v>
      </c>
      <c r="AB157">
        <f t="shared" si="35"/>
        <v>1</v>
      </c>
    </row>
    <row r="158" spans="1:28" ht="409.6" x14ac:dyDescent="0.2">
      <c r="A158">
        <v>156</v>
      </c>
      <c r="B158" t="s">
        <v>34</v>
      </c>
      <c r="C158" t="s">
        <v>3470</v>
      </c>
      <c r="D158" s="1" t="s">
        <v>3476</v>
      </c>
      <c r="E158">
        <v>3.8</v>
      </c>
      <c r="F158" s="1" t="s">
        <v>382</v>
      </c>
      <c r="G158" t="s">
        <v>17</v>
      </c>
      <c r="H158" t="s">
        <v>17</v>
      </c>
      <c r="I158" t="s">
        <v>84</v>
      </c>
      <c r="J158">
        <v>1977</v>
      </c>
      <c r="K158" t="s">
        <v>19</v>
      </c>
      <c r="L158" t="s">
        <v>20</v>
      </c>
      <c r="M158" t="s">
        <v>21</v>
      </c>
      <c r="N158" t="s">
        <v>3312</v>
      </c>
      <c r="O158">
        <v>-1</v>
      </c>
      <c r="P158">
        <v>-1</v>
      </c>
      <c r="Q158">
        <f t="shared" si="24"/>
        <v>43000</v>
      </c>
      <c r="R158">
        <f t="shared" si="25"/>
        <v>76000</v>
      </c>
      <c r="S158">
        <f t="shared" si="26"/>
        <v>59500</v>
      </c>
      <c r="T158" t="str">
        <f t="shared" si="27"/>
        <v>COUNCIL ON ACCREDITATION</v>
      </c>
      <c r="U158" t="str">
        <f t="shared" si="28"/>
        <v>New York</v>
      </c>
      <c r="V158" t="str">
        <f t="shared" si="29"/>
        <v>NY</v>
      </c>
      <c r="W158">
        <f t="shared" si="30"/>
        <v>0</v>
      </c>
      <c r="X158">
        <f t="shared" si="31"/>
        <v>0</v>
      </c>
      <c r="Y158">
        <f t="shared" si="32"/>
        <v>1</v>
      </c>
      <c r="Z158">
        <f t="shared" si="33"/>
        <v>1</v>
      </c>
      <c r="AA158">
        <f t="shared" si="34"/>
        <v>1</v>
      </c>
      <c r="AB158">
        <f t="shared" si="35"/>
        <v>1</v>
      </c>
    </row>
    <row r="159" spans="1:28" ht="409.6" x14ac:dyDescent="0.2">
      <c r="A159">
        <v>157</v>
      </c>
      <c r="B159" t="s">
        <v>34</v>
      </c>
      <c r="C159" t="s">
        <v>3470</v>
      </c>
      <c r="D159" s="1" t="s">
        <v>6045</v>
      </c>
      <c r="E159">
        <v>-1</v>
      </c>
      <c r="F159" t="s">
        <v>383</v>
      </c>
      <c r="G159" t="s">
        <v>17</v>
      </c>
      <c r="H159">
        <v>-1</v>
      </c>
      <c r="I159">
        <v>-1</v>
      </c>
      <c r="J159">
        <v>-1</v>
      </c>
      <c r="K159">
        <v>-1</v>
      </c>
      <c r="L159">
        <v>-1</v>
      </c>
      <c r="M159">
        <v>-1</v>
      </c>
      <c r="N159">
        <v>-1</v>
      </c>
      <c r="O159">
        <v>-1</v>
      </c>
      <c r="P159">
        <v>-1</v>
      </c>
      <c r="Q159">
        <f t="shared" si="24"/>
        <v>43000</v>
      </c>
      <c r="R159">
        <f t="shared" si="25"/>
        <v>76000</v>
      </c>
      <c r="S159">
        <f t="shared" si="26"/>
        <v>59500</v>
      </c>
      <c r="T159" t="str">
        <f t="shared" si="27"/>
        <v>APR Staffing</v>
      </c>
      <c r="U159" t="str">
        <f t="shared" si="28"/>
        <v>New York</v>
      </c>
      <c r="V159" t="str">
        <f t="shared" si="29"/>
        <v>NY</v>
      </c>
      <c r="W159">
        <f t="shared" si="30"/>
        <v>0</v>
      </c>
      <c r="X159">
        <f t="shared" si="31"/>
        <v>1</v>
      </c>
      <c r="Y159">
        <f t="shared" si="32"/>
        <v>0</v>
      </c>
      <c r="Z159">
        <f t="shared" si="33"/>
        <v>0</v>
      </c>
      <c r="AA159">
        <f t="shared" si="34"/>
        <v>0</v>
      </c>
      <c r="AB159">
        <f t="shared" si="35"/>
        <v>1</v>
      </c>
    </row>
    <row r="160" spans="1:28" ht="409.6" x14ac:dyDescent="0.2">
      <c r="A160">
        <v>158</v>
      </c>
      <c r="B160" t="s">
        <v>384</v>
      </c>
      <c r="C160" t="s">
        <v>3470</v>
      </c>
      <c r="D160" s="1" t="s">
        <v>6046</v>
      </c>
      <c r="E160">
        <v>3.4</v>
      </c>
      <c r="F160" s="1" t="s">
        <v>376</v>
      </c>
      <c r="G160" t="s">
        <v>17</v>
      </c>
      <c r="H160" t="s">
        <v>17</v>
      </c>
      <c r="I160" t="s">
        <v>24</v>
      </c>
      <c r="J160">
        <v>2013</v>
      </c>
      <c r="K160" t="s">
        <v>64</v>
      </c>
      <c r="L160" t="s">
        <v>25</v>
      </c>
      <c r="M160" t="s">
        <v>26</v>
      </c>
      <c r="N160" t="s">
        <v>3306</v>
      </c>
      <c r="O160">
        <v>-1</v>
      </c>
      <c r="P160">
        <v>-1</v>
      </c>
      <c r="Q160">
        <f t="shared" si="24"/>
        <v>43000</v>
      </c>
      <c r="R160">
        <f t="shared" si="25"/>
        <v>76000</v>
      </c>
      <c r="S160">
        <f t="shared" si="26"/>
        <v>59500</v>
      </c>
      <c r="T160" t="str">
        <f t="shared" si="27"/>
        <v>Mount Sinai Health System</v>
      </c>
      <c r="U160" t="str">
        <f t="shared" si="28"/>
        <v>New York</v>
      </c>
      <c r="V160" t="str">
        <f t="shared" si="29"/>
        <v>NY</v>
      </c>
      <c r="W160">
        <f t="shared" si="30"/>
        <v>1</v>
      </c>
      <c r="X160">
        <f t="shared" si="31"/>
        <v>1</v>
      </c>
      <c r="Y160">
        <f t="shared" si="32"/>
        <v>1</v>
      </c>
      <c r="Z160">
        <f t="shared" si="33"/>
        <v>0</v>
      </c>
      <c r="AA160">
        <f t="shared" si="34"/>
        <v>0</v>
      </c>
      <c r="AB160">
        <f t="shared" si="35"/>
        <v>1</v>
      </c>
    </row>
    <row r="161" spans="1:28" ht="409.6" x14ac:dyDescent="0.2">
      <c r="A161">
        <v>159</v>
      </c>
      <c r="B161" t="s">
        <v>385</v>
      </c>
      <c r="C161" t="s">
        <v>3470</v>
      </c>
      <c r="D161" s="1" t="s">
        <v>6047</v>
      </c>
      <c r="E161">
        <v>3.2</v>
      </c>
      <c r="F161" s="1" t="s">
        <v>331</v>
      </c>
      <c r="G161" t="s">
        <v>17</v>
      </c>
      <c r="H161" t="s">
        <v>17</v>
      </c>
      <c r="I161" t="s">
        <v>18</v>
      </c>
      <c r="J161">
        <v>2009</v>
      </c>
      <c r="K161" t="s">
        <v>19</v>
      </c>
      <c r="L161" t="s">
        <v>25</v>
      </c>
      <c r="M161" t="s">
        <v>26</v>
      </c>
      <c r="N161" t="s">
        <v>3309</v>
      </c>
      <c r="O161">
        <v>-1</v>
      </c>
      <c r="P161">
        <v>-1</v>
      </c>
      <c r="Q161">
        <f t="shared" si="24"/>
        <v>43000</v>
      </c>
      <c r="R161">
        <f t="shared" si="25"/>
        <v>76000</v>
      </c>
      <c r="S161">
        <f t="shared" si="26"/>
        <v>59500</v>
      </c>
      <c r="T161" t="str">
        <f t="shared" si="27"/>
        <v>Child Mind Institute</v>
      </c>
      <c r="U161" t="str">
        <f t="shared" si="28"/>
        <v>New York</v>
      </c>
      <c r="V161" t="str">
        <f t="shared" si="29"/>
        <v>NY</v>
      </c>
      <c r="W161">
        <f t="shared" si="30"/>
        <v>0</v>
      </c>
      <c r="X161">
        <f t="shared" si="31"/>
        <v>0</v>
      </c>
      <c r="Y161">
        <f t="shared" si="32"/>
        <v>0</v>
      </c>
      <c r="Z161">
        <f t="shared" si="33"/>
        <v>0</v>
      </c>
      <c r="AA161">
        <f t="shared" si="34"/>
        <v>0</v>
      </c>
      <c r="AB161">
        <f t="shared" si="35"/>
        <v>1</v>
      </c>
    </row>
    <row r="162" spans="1:28" ht="34" x14ac:dyDescent="0.2">
      <c r="A162">
        <v>160</v>
      </c>
      <c r="B162" t="s">
        <v>3477</v>
      </c>
      <c r="C162" t="s">
        <v>3470</v>
      </c>
      <c r="D162" t="s">
        <v>3478</v>
      </c>
      <c r="E162">
        <v>3.2</v>
      </c>
      <c r="F162" s="1" t="s">
        <v>386</v>
      </c>
      <c r="G162" t="s">
        <v>3451</v>
      </c>
      <c r="H162" t="s">
        <v>3479</v>
      </c>
      <c r="I162" t="s">
        <v>84</v>
      </c>
      <c r="J162">
        <v>-1</v>
      </c>
      <c r="K162" t="s">
        <v>30</v>
      </c>
      <c r="L162" t="s">
        <v>272</v>
      </c>
      <c r="M162" t="s">
        <v>273</v>
      </c>
      <c r="N162" t="s">
        <v>3312</v>
      </c>
      <c r="O162">
        <v>-1</v>
      </c>
      <c r="P162">
        <v>-1</v>
      </c>
      <c r="Q162">
        <f t="shared" si="24"/>
        <v>43000</v>
      </c>
      <c r="R162">
        <f t="shared" si="25"/>
        <v>76000</v>
      </c>
      <c r="S162">
        <f t="shared" si="26"/>
        <v>59500</v>
      </c>
      <c r="T162" t="str">
        <f t="shared" si="27"/>
        <v>COOLSOFT</v>
      </c>
      <c r="U162" t="str">
        <f t="shared" si="28"/>
        <v>Newar</v>
      </c>
      <c r="V162" t="str">
        <f t="shared" si="29"/>
        <v>NJ</v>
      </c>
      <c r="W162">
        <f t="shared" si="30"/>
        <v>1</v>
      </c>
      <c r="X162">
        <f t="shared" si="31"/>
        <v>1</v>
      </c>
      <c r="Y162">
        <f t="shared" si="32"/>
        <v>0</v>
      </c>
      <c r="Z162">
        <f t="shared" si="33"/>
        <v>0</v>
      </c>
      <c r="AA162">
        <f t="shared" si="34"/>
        <v>0</v>
      </c>
      <c r="AB162">
        <f t="shared" si="35"/>
        <v>1</v>
      </c>
    </row>
    <row r="163" spans="1:28" ht="409.6" x14ac:dyDescent="0.2">
      <c r="A163">
        <v>161</v>
      </c>
      <c r="B163" t="s">
        <v>387</v>
      </c>
      <c r="C163" t="s">
        <v>3470</v>
      </c>
      <c r="D163" s="1" t="s">
        <v>3480</v>
      </c>
      <c r="E163">
        <v>3.3</v>
      </c>
      <c r="F163" s="1" t="s">
        <v>388</v>
      </c>
      <c r="G163" t="s">
        <v>17</v>
      </c>
      <c r="H163" t="s">
        <v>17</v>
      </c>
      <c r="I163" t="s">
        <v>18</v>
      </c>
      <c r="J163">
        <v>2000</v>
      </c>
      <c r="K163" t="s">
        <v>30</v>
      </c>
      <c r="L163" t="s">
        <v>60</v>
      </c>
      <c r="M163" t="s">
        <v>61</v>
      </c>
      <c r="N163" t="s">
        <v>3319</v>
      </c>
      <c r="O163" t="s">
        <v>389</v>
      </c>
      <c r="P163">
        <v>-1</v>
      </c>
      <c r="Q163">
        <f t="shared" si="24"/>
        <v>43000</v>
      </c>
      <c r="R163">
        <f t="shared" si="25"/>
        <v>76000</v>
      </c>
      <c r="S163">
        <f t="shared" si="26"/>
        <v>59500</v>
      </c>
      <c r="T163" t="str">
        <f t="shared" si="27"/>
        <v>451 Research</v>
      </c>
      <c r="U163" t="str">
        <f t="shared" si="28"/>
        <v>New York</v>
      </c>
      <c r="V163" t="str">
        <f t="shared" si="29"/>
        <v>NY</v>
      </c>
      <c r="W163">
        <f t="shared" si="30"/>
        <v>0</v>
      </c>
      <c r="X163">
        <f t="shared" si="31"/>
        <v>0</v>
      </c>
      <c r="Y163">
        <f t="shared" si="32"/>
        <v>1</v>
      </c>
      <c r="Z163">
        <f t="shared" si="33"/>
        <v>0</v>
      </c>
      <c r="AA163">
        <f t="shared" si="34"/>
        <v>0</v>
      </c>
      <c r="AB163">
        <f t="shared" si="35"/>
        <v>1</v>
      </c>
    </row>
    <row r="164" spans="1:28" ht="409.6" x14ac:dyDescent="0.2">
      <c r="A164">
        <v>162</v>
      </c>
      <c r="B164" t="s">
        <v>34</v>
      </c>
      <c r="C164" t="s">
        <v>3470</v>
      </c>
      <c r="D164" s="1" t="s">
        <v>3481</v>
      </c>
      <c r="E164">
        <v>-1</v>
      </c>
      <c r="F164" t="s">
        <v>3482</v>
      </c>
      <c r="G164" t="s">
        <v>17</v>
      </c>
      <c r="H164">
        <v>-1</v>
      </c>
      <c r="I164">
        <v>-1</v>
      </c>
      <c r="J164">
        <v>-1</v>
      </c>
      <c r="K164">
        <v>-1</v>
      </c>
      <c r="L164">
        <v>-1</v>
      </c>
      <c r="M164">
        <v>-1</v>
      </c>
      <c r="N164">
        <v>-1</v>
      </c>
      <c r="O164">
        <v>-1</v>
      </c>
      <c r="P164">
        <v>-1</v>
      </c>
      <c r="Q164">
        <f t="shared" si="24"/>
        <v>43000</v>
      </c>
      <c r="R164">
        <f t="shared" si="25"/>
        <v>76000</v>
      </c>
      <c r="S164">
        <f t="shared" si="26"/>
        <v>59500</v>
      </c>
      <c r="T164" t="str">
        <f t="shared" si="27"/>
        <v>Star HR Consulting LLC</v>
      </c>
      <c r="U164" t="str">
        <f t="shared" si="28"/>
        <v>New York</v>
      </c>
      <c r="V164" t="str">
        <f t="shared" si="29"/>
        <v>NY</v>
      </c>
      <c r="W164">
        <f t="shared" si="30"/>
        <v>0</v>
      </c>
      <c r="X164">
        <f t="shared" si="31"/>
        <v>1</v>
      </c>
      <c r="Y164">
        <f t="shared" si="32"/>
        <v>0</v>
      </c>
      <c r="Z164">
        <f t="shared" si="33"/>
        <v>0</v>
      </c>
      <c r="AA164">
        <f t="shared" si="34"/>
        <v>0</v>
      </c>
      <c r="AB164">
        <f t="shared" si="35"/>
        <v>1</v>
      </c>
    </row>
    <row r="165" spans="1:28" ht="323" x14ac:dyDescent="0.2">
      <c r="A165">
        <v>163</v>
      </c>
      <c r="B165" t="s">
        <v>390</v>
      </c>
      <c r="C165" t="s">
        <v>3470</v>
      </c>
      <c r="D165" s="1" t="s">
        <v>6048</v>
      </c>
      <c r="E165">
        <v>3.8</v>
      </c>
      <c r="F165" s="1" t="s">
        <v>391</v>
      </c>
      <c r="G165" t="s">
        <v>17</v>
      </c>
      <c r="H165" t="s">
        <v>17</v>
      </c>
      <c r="I165" t="s">
        <v>84</v>
      </c>
      <c r="J165">
        <v>2015</v>
      </c>
      <c r="K165" t="s">
        <v>30</v>
      </c>
      <c r="L165" t="s">
        <v>3350</v>
      </c>
      <c r="M165" t="s">
        <v>32</v>
      </c>
      <c r="N165" t="s">
        <v>3319</v>
      </c>
      <c r="O165">
        <v>-1</v>
      </c>
      <c r="P165">
        <v>-1</v>
      </c>
      <c r="Q165">
        <f t="shared" si="24"/>
        <v>43000</v>
      </c>
      <c r="R165">
        <f t="shared" si="25"/>
        <v>76000</v>
      </c>
      <c r="S165">
        <f t="shared" si="26"/>
        <v>59500</v>
      </c>
      <c r="T165" t="str">
        <f t="shared" si="27"/>
        <v>Amenity Analytics</v>
      </c>
      <c r="U165" t="str">
        <f t="shared" si="28"/>
        <v>New York</v>
      </c>
      <c r="V165" t="str">
        <f t="shared" si="29"/>
        <v>NY</v>
      </c>
      <c r="W165">
        <f t="shared" si="30"/>
        <v>0</v>
      </c>
      <c r="X165">
        <f t="shared" si="31"/>
        <v>0</v>
      </c>
      <c r="Y165">
        <f t="shared" si="32"/>
        <v>0</v>
      </c>
      <c r="Z165">
        <f t="shared" si="33"/>
        <v>0</v>
      </c>
      <c r="AA165">
        <f t="shared" si="34"/>
        <v>0</v>
      </c>
      <c r="AB165">
        <f t="shared" si="35"/>
        <v>1</v>
      </c>
    </row>
    <row r="166" spans="1:28" ht="34" x14ac:dyDescent="0.2">
      <c r="A166">
        <v>164</v>
      </c>
      <c r="B166" t="s">
        <v>392</v>
      </c>
      <c r="C166" t="s">
        <v>3470</v>
      </c>
      <c r="D166" t="s">
        <v>6049</v>
      </c>
      <c r="E166">
        <v>3.3</v>
      </c>
      <c r="F166" s="1" t="s">
        <v>378</v>
      </c>
      <c r="G166" t="s">
        <v>17</v>
      </c>
      <c r="H166" t="s">
        <v>379</v>
      </c>
      <c r="I166" t="s">
        <v>84</v>
      </c>
      <c r="J166">
        <v>1992</v>
      </c>
      <c r="K166" t="s">
        <v>30</v>
      </c>
      <c r="L166" t="s">
        <v>38</v>
      </c>
      <c r="M166" t="s">
        <v>32</v>
      </c>
      <c r="N166" t="s">
        <v>3312</v>
      </c>
      <c r="O166">
        <v>-1</v>
      </c>
      <c r="P166">
        <v>-1</v>
      </c>
      <c r="Q166">
        <f t="shared" si="24"/>
        <v>43000</v>
      </c>
      <c r="R166">
        <f t="shared" si="25"/>
        <v>76000</v>
      </c>
      <c r="S166">
        <f t="shared" si="26"/>
        <v>59500</v>
      </c>
      <c r="T166" t="str">
        <f t="shared" si="27"/>
        <v>Halcyon Solutions, Inc.</v>
      </c>
      <c r="U166" t="str">
        <f t="shared" si="28"/>
        <v>New York</v>
      </c>
      <c r="V166" t="str">
        <f t="shared" si="29"/>
        <v>NY</v>
      </c>
      <c r="W166">
        <f t="shared" si="30"/>
        <v>0</v>
      </c>
      <c r="X166">
        <f t="shared" si="31"/>
        <v>1</v>
      </c>
      <c r="Y166">
        <f t="shared" si="32"/>
        <v>0</v>
      </c>
      <c r="Z166">
        <f t="shared" si="33"/>
        <v>0</v>
      </c>
      <c r="AA166">
        <f t="shared" si="34"/>
        <v>0</v>
      </c>
      <c r="AB166">
        <f t="shared" si="35"/>
        <v>1</v>
      </c>
    </row>
    <row r="167" spans="1:28" ht="409.6" x14ac:dyDescent="0.2">
      <c r="A167">
        <v>165</v>
      </c>
      <c r="B167" t="s">
        <v>393</v>
      </c>
      <c r="C167" t="s">
        <v>3470</v>
      </c>
      <c r="D167" s="1" t="s">
        <v>3483</v>
      </c>
      <c r="E167">
        <v>4.0999999999999996</v>
      </c>
      <c r="F167" s="1" t="s">
        <v>3456</v>
      </c>
      <c r="G167" t="s">
        <v>17</v>
      </c>
      <c r="H167" t="s">
        <v>17</v>
      </c>
      <c r="I167" t="s">
        <v>29</v>
      </c>
      <c r="J167">
        <v>1998</v>
      </c>
      <c r="K167" t="s">
        <v>37</v>
      </c>
      <c r="L167" t="s">
        <v>342</v>
      </c>
      <c r="M167" t="s">
        <v>161</v>
      </c>
      <c r="N167" t="s">
        <v>3312</v>
      </c>
      <c r="O167">
        <v>-1</v>
      </c>
      <c r="P167">
        <v>-1</v>
      </c>
      <c r="Q167">
        <f t="shared" si="24"/>
        <v>43000</v>
      </c>
      <c r="R167">
        <f t="shared" si="25"/>
        <v>76000</v>
      </c>
      <c r="S167">
        <f t="shared" si="26"/>
        <v>59500</v>
      </c>
      <c r="T167" t="str">
        <f t="shared" si="27"/>
        <v>Rocstar Games</v>
      </c>
      <c r="U167" t="str">
        <f t="shared" si="28"/>
        <v>New York</v>
      </c>
      <c r="V167" t="str">
        <f t="shared" si="29"/>
        <v>NY</v>
      </c>
      <c r="W167">
        <f t="shared" si="30"/>
        <v>0</v>
      </c>
      <c r="X167">
        <f t="shared" si="31"/>
        <v>0</v>
      </c>
      <c r="Y167">
        <f t="shared" si="32"/>
        <v>1</v>
      </c>
      <c r="Z167">
        <f t="shared" si="33"/>
        <v>0</v>
      </c>
      <c r="AA167">
        <f t="shared" si="34"/>
        <v>0</v>
      </c>
      <c r="AB167">
        <f t="shared" si="35"/>
        <v>1</v>
      </c>
    </row>
    <row r="168" spans="1:28" ht="409.6" x14ac:dyDescent="0.2">
      <c r="A168">
        <v>166</v>
      </c>
      <c r="B168" t="s">
        <v>394</v>
      </c>
      <c r="C168" t="s">
        <v>3470</v>
      </c>
      <c r="D168" s="1" t="s">
        <v>6050</v>
      </c>
      <c r="E168">
        <v>2.9</v>
      </c>
      <c r="F168" s="1" t="s">
        <v>326</v>
      </c>
      <c r="G168" t="s">
        <v>17</v>
      </c>
      <c r="H168" t="s">
        <v>17</v>
      </c>
      <c r="I168" t="s">
        <v>68</v>
      </c>
      <c r="J168">
        <v>2015</v>
      </c>
      <c r="K168" t="s">
        <v>30</v>
      </c>
      <c r="L168" t="s">
        <v>31</v>
      </c>
      <c r="M168" t="s">
        <v>32</v>
      </c>
      <c r="N168" t="s">
        <v>3319</v>
      </c>
      <c r="O168">
        <v>-1</v>
      </c>
      <c r="P168">
        <v>-1</v>
      </c>
      <c r="Q168">
        <f t="shared" si="24"/>
        <v>43000</v>
      </c>
      <c r="R168">
        <f t="shared" si="25"/>
        <v>76000</v>
      </c>
      <c r="S168">
        <f t="shared" si="26"/>
        <v>59500</v>
      </c>
      <c r="T168" t="str">
        <f t="shared" si="27"/>
        <v>Vericred</v>
      </c>
      <c r="U168" t="str">
        <f t="shared" si="28"/>
        <v>New York</v>
      </c>
      <c r="V168" t="str">
        <f t="shared" si="29"/>
        <v>NY</v>
      </c>
      <c r="W168">
        <f t="shared" si="30"/>
        <v>1</v>
      </c>
      <c r="X168">
        <f t="shared" si="31"/>
        <v>1</v>
      </c>
      <c r="Y168">
        <f t="shared" si="32"/>
        <v>0</v>
      </c>
      <c r="Z168">
        <f t="shared" si="33"/>
        <v>1</v>
      </c>
      <c r="AA168">
        <f t="shared" si="34"/>
        <v>0</v>
      </c>
      <c r="AB168">
        <f t="shared" si="35"/>
        <v>1</v>
      </c>
    </row>
    <row r="169" spans="1:28" ht="409.6" x14ac:dyDescent="0.2">
      <c r="A169">
        <v>167</v>
      </c>
      <c r="B169" t="s">
        <v>395</v>
      </c>
      <c r="C169" t="s">
        <v>3470</v>
      </c>
      <c r="D169" s="1" t="s">
        <v>6051</v>
      </c>
      <c r="E169">
        <v>-1</v>
      </c>
      <c r="F169" t="s">
        <v>396</v>
      </c>
      <c r="G169" t="s">
        <v>3349</v>
      </c>
      <c r="H169" t="s">
        <v>17</v>
      </c>
      <c r="I169" t="s">
        <v>3341</v>
      </c>
      <c r="J169">
        <v>-1</v>
      </c>
      <c r="K169" t="s">
        <v>3341</v>
      </c>
      <c r="L169">
        <v>-1</v>
      </c>
      <c r="M169">
        <v>-1</v>
      </c>
      <c r="N169" t="s">
        <v>3319</v>
      </c>
      <c r="O169">
        <v>-1</v>
      </c>
      <c r="P169">
        <v>-1</v>
      </c>
      <c r="Q169">
        <f t="shared" si="24"/>
        <v>43000</v>
      </c>
      <c r="R169">
        <f t="shared" si="25"/>
        <v>76000</v>
      </c>
      <c r="S169">
        <f t="shared" si="26"/>
        <v>59500</v>
      </c>
      <c r="T169" t="str">
        <f t="shared" si="27"/>
        <v>TapRm</v>
      </c>
      <c r="U169" t="str">
        <f t="shared" si="28"/>
        <v>Broolyn</v>
      </c>
      <c r="V169" t="str">
        <f t="shared" si="29"/>
        <v>NY</v>
      </c>
      <c r="W169">
        <f t="shared" si="30"/>
        <v>1</v>
      </c>
      <c r="X169">
        <f t="shared" si="31"/>
        <v>1</v>
      </c>
      <c r="Y169">
        <f t="shared" si="32"/>
        <v>1</v>
      </c>
      <c r="Z169">
        <f t="shared" si="33"/>
        <v>1</v>
      </c>
      <c r="AA169">
        <f t="shared" si="34"/>
        <v>0</v>
      </c>
      <c r="AB169">
        <f t="shared" si="35"/>
        <v>1</v>
      </c>
    </row>
    <row r="170" spans="1:28" ht="409.6" x14ac:dyDescent="0.2">
      <c r="A170">
        <v>168</v>
      </c>
      <c r="B170" t="s">
        <v>397</v>
      </c>
      <c r="C170" t="s">
        <v>3470</v>
      </c>
      <c r="D170" s="1" t="s">
        <v>3484</v>
      </c>
      <c r="E170">
        <v>3.4</v>
      </c>
      <c r="F170" s="1" t="s">
        <v>398</v>
      </c>
      <c r="G170" t="s">
        <v>17</v>
      </c>
      <c r="H170" t="s">
        <v>115</v>
      </c>
      <c r="I170" t="s">
        <v>41</v>
      </c>
      <c r="J170">
        <v>1984</v>
      </c>
      <c r="K170" t="s">
        <v>30</v>
      </c>
      <c r="L170" t="s">
        <v>85</v>
      </c>
      <c r="M170" t="s">
        <v>61</v>
      </c>
      <c r="N170" t="s">
        <v>3303</v>
      </c>
      <c r="O170" t="s">
        <v>399</v>
      </c>
      <c r="P170">
        <v>-1</v>
      </c>
      <c r="Q170">
        <f t="shared" si="24"/>
        <v>43000</v>
      </c>
      <c r="R170">
        <f t="shared" si="25"/>
        <v>76000</v>
      </c>
      <c r="S170">
        <f t="shared" si="26"/>
        <v>59500</v>
      </c>
      <c r="T170" t="str">
        <f t="shared" si="27"/>
        <v>APCO Worldwide</v>
      </c>
      <c r="U170" t="str">
        <f t="shared" si="28"/>
        <v>New York</v>
      </c>
      <c r="V170" t="str">
        <f t="shared" si="29"/>
        <v>NY</v>
      </c>
      <c r="W170">
        <f t="shared" si="30"/>
        <v>0</v>
      </c>
      <c r="X170">
        <f t="shared" si="31"/>
        <v>0</v>
      </c>
      <c r="Y170">
        <f t="shared" si="32"/>
        <v>1</v>
      </c>
      <c r="Z170">
        <f t="shared" si="33"/>
        <v>1</v>
      </c>
      <c r="AA170">
        <f t="shared" si="34"/>
        <v>0</v>
      </c>
      <c r="AB170">
        <f t="shared" si="35"/>
        <v>1</v>
      </c>
    </row>
    <row r="171" spans="1:28" ht="409.6" x14ac:dyDescent="0.2">
      <c r="A171">
        <v>169</v>
      </c>
      <c r="B171" t="s">
        <v>400</v>
      </c>
      <c r="C171" t="s">
        <v>3470</v>
      </c>
      <c r="D171" s="1" t="s">
        <v>3485</v>
      </c>
      <c r="E171">
        <v>2.5</v>
      </c>
      <c r="F171" s="1" t="s">
        <v>3486</v>
      </c>
      <c r="G171" t="s">
        <v>3349</v>
      </c>
      <c r="H171" t="s">
        <v>3349</v>
      </c>
      <c r="I171" t="s">
        <v>18</v>
      </c>
      <c r="J171">
        <v>1886</v>
      </c>
      <c r="K171" t="s">
        <v>19</v>
      </c>
      <c r="L171" t="s">
        <v>20</v>
      </c>
      <c r="M171" t="s">
        <v>21</v>
      </c>
      <c r="N171" t="s">
        <v>3309</v>
      </c>
      <c r="O171">
        <v>-1</v>
      </c>
      <c r="P171">
        <v>-1</v>
      </c>
      <c r="Q171">
        <f t="shared" si="24"/>
        <v>43000</v>
      </c>
      <c r="R171">
        <f t="shared" si="25"/>
        <v>76000</v>
      </c>
      <c r="S171">
        <f t="shared" si="26"/>
        <v>59500</v>
      </c>
      <c r="T171" t="str">
        <f t="shared" si="27"/>
        <v>Broolyn Community Services</v>
      </c>
      <c r="U171" t="str">
        <f t="shared" si="28"/>
        <v>Broolyn</v>
      </c>
      <c r="V171" t="str">
        <f t="shared" si="29"/>
        <v>NY</v>
      </c>
      <c r="W171">
        <f t="shared" si="30"/>
        <v>0</v>
      </c>
      <c r="X171">
        <f t="shared" si="31"/>
        <v>0</v>
      </c>
      <c r="Y171">
        <f t="shared" si="32"/>
        <v>1</v>
      </c>
      <c r="Z171">
        <f t="shared" si="33"/>
        <v>0</v>
      </c>
      <c r="AA171">
        <f t="shared" si="34"/>
        <v>0</v>
      </c>
      <c r="AB171">
        <f t="shared" si="35"/>
        <v>1</v>
      </c>
    </row>
    <row r="172" spans="1:28" ht="409.6" x14ac:dyDescent="0.2">
      <c r="A172">
        <v>170</v>
      </c>
      <c r="B172" t="s">
        <v>401</v>
      </c>
      <c r="C172" t="s">
        <v>3470</v>
      </c>
      <c r="D172" s="1" t="s">
        <v>3487</v>
      </c>
      <c r="E172">
        <v>4.4000000000000004</v>
      </c>
      <c r="F172" s="1" t="s">
        <v>402</v>
      </c>
      <c r="G172" t="s">
        <v>3375</v>
      </c>
      <c r="H172" t="s">
        <v>205</v>
      </c>
      <c r="I172" t="s">
        <v>68</v>
      </c>
      <c r="J172">
        <v>-1</v>
      </c>
      <c r="K172" t="s">
        <v>30</v>
      </c>
      <c r="L172" t="s">
        <v>38</v>
      </c>
      <c r="M172" t="s">
        <v>32</v>
      </c>
      <c r="N172" t="s">
        <v>3308</v>
      </c>
      <c r="O172">
        <v>-1</v>
      </c>
      <c r="P172">
        <v>-1</v>
      </c>
      <c r="Q172">
        <f t="shared" si="24"/>
        <v>43000</v>
      </c>
      <c r="R172">
        <f t="shared" si="25"/>
        <v>76000</v>
      </c>
      <c r="S172">
        <f t="shared" si="26"/>
        <v>59500</v>
      </c>
      <c r="T172" t="str">
        <f t="shared" si="27"/>
        <v>Softcom Systems</v>
      </c>
      <c r="U172" t="str">
        <f t="shared" si="28"/>
        <v>Weehawen</v>
      </c>
      <c r="V172" t="str">
        <f t="shared" si="29"/>
        <v>NJ</v>
      </c>
      <c r="W172">
        <f t="shared" si="30"/>
        <v>0</v>
      </c>
      <c r="X172">
        <f t="shared" si="31"/>
        <v>1</v>
      </c>
      <c r="Y172">
        <f t="shared" si="32"/>
        <v>0</v>
      </c>
      <c r="Z172">
        <f t="shared" si="33"/>
        <v>0</v>
      </c>
      <c r="AA172">
        <f t="shared" si="34"/>
        <v>0</v>
      </c>
      <c r="AB172">
        <f t="shared" si="35"/>
        <v>1</v>
      </c>
    </row>
    <row r="173" spans="1:28" ht="409.6" x14ac:dyDescent="0.2">
      <c r="A173">
        <v>171</v>
      </c>
      <c r="B173" t="s">
        <v>305</v>
      </c>
      <c r="C173" t="s">
        <v>3470</v>
      </c>
      <c r="D173" s="1" t="s">
        <v>6052</v>
      </c>
      <c r="E173">
        <v>3.9</v>
      </c>
      <c r="F173" s="1" t="s">
        <v>204</v>
      </c>
      <c r="G173" t="s">
        <v>17</v>
      </c>
      <c r="H173" t="s">
        <v>205</v>
      </c>
      <c r="I173" t="s">
        <v>41</v>
      </c>
      <c r="J173">
        <v>2002</v>
      </c>
      <c r="K173" t="s">
        <v>30</v>
      </c>
      <c r="L173" t="s">
        <v>38</v>
      </c>
      <c r="M173" t="s">
        <v>32</v>
      </c>
      <c r="N173" t="s">
        <v>3303</v>
      </c>
      <c r="O173">
        <v>-1</v>
      </c>
      <c r="P173">
        <v>-1</v>
      </c>
      <c r="Q173">
        <f t="shared" si="24"/>
        <v>43000</v>
      </c>
      <c r="R173">
        <f t="shared" si="25"/>
        <v>76000</v>
      </c>
      <c r="S173">
        <f t="shared" si="26"/>
        <v>59500</v>
      </c>
      <c r="T173" t="str">
        <f t="shared" si="27"/>
        <v>Diverse Lynx</v>
      </c>
      <c r="U173" t="str">
        <f t="shared" si="28"/>
        <v>New York</v>
      </c>
      <c r="V173" t="str">
        <f t="shared" si="29"/>
        <v>NY</v>
      </c>
      <c r="W173">
        <f t="shared" si="30"/>
        <v>1</v>
      </c>
      <c r="X173">
        <f t="shared" si="31"/>
        <v>1</v>
      </c>
      <c r="Y173">
        <f t="shared" si="32"/>
        <v>1</v>
      </c>
      <c r="Z173">
        <f t="shared" si="33"/>
        <v>1</v>
      </c>
      <c r="AA173">
        <f t="shared" si="34"/>
        <v>0</v>
      </c>
      <c r="AB173">
        <f t="shared" si="35"/>
        <v>1</v>
      </c>
    </row>
    <row r="174" spans="1:28" ht="409.6" x14ac:dyDescent="0.2">
      <c r="A174">
        <v>172</v>
      </c>
      <c r="B174" t="s">
        <v>81</v>
      </c>
      <c r="C174" t="s">
        <v>3470</v>
      </c>
      <c r="D174" s="1" t="s">
        <v>3488</v>
      </c>
      <c r="E174">
        <v>2.2999999999999998</v>
      </c>
      <c r="F174" s="1" t="s">
        <v>269</v>
      </c>
      <c r="G174" t="s">
        <v>17</v>
      </c>
      <c r="H174" t="s">
        <v>17</v>
      </c>
      <c r="I174" t="s">
        <v>68</v>
      </c>
      <c r="J174">
        <v>-1</v>
      </c>
      <c r="K174" t="s">
        <v>19</v>
      </c>
      <c r="L174">
        <v>-1</v>
      </c>
      <c r="M174">
        <v>-1</v>
      </c>
      <c r="N174" t="s">
        <v>3312</v>
      </c>
      <c r="O174">
        <v>-1</v>
      </c>
      <c r="P174">
        <v>-1</v>
      </c>
      <c r="Q174">
        <f t="shared" si="24"/>
        <v>43000</v>
      </c>
      <c r="R174">
        <f t="shared" si="25"/>
        <v>76000</v>
      </c>
      <c r="S174">
        <f t="shared" si="26"/>
        <v>59500</v>
      </c>
      <c r="T174" t="str">
        <f t="shared" si="27"/>
        <v>Fair Health</v>
      </c>
      <c r="U174" t="str">
        <f t="shared" si="28"/>
        <v>New York</v>
      </c>
      <c r="V174" t="str">
        <f t="shared" si="29"/>
        <v>NY</v>
      </c>
      <c r="W174">
        <f t="shared" si="30"/>
        <v>0</v>
      </c>
      <c r="X174">
        <f t="shared" si="31"/>
        <v>1</v>
      </c>
      <c r="Y174">
        <f t="shared" si="32"/>
        <v>1</v>
      </c>
      <c r="Z174">
        <f t="shared" si="33"/>
        <v>0</v>
      </c>
      <c r="AA174">
        <f t="shared" si="34"/>
        <v>0</v>
      </c>
      <c r="AB174">
        <f t="shared" si="35"/>
        <v>1</v>
      </c>
    </row>
    <row r="175" spans="1:28" ht="409.6" x14ac:dyDescent="0.2">
      <c r="A175">
        <v>173</v>
      </c>
      <c r="B175" t="s">
        <v>403</v>
      </c>
      <c r="C175" t="s">
        <v>3470</v>
      </c>
      <c r="D175" s="1" t="s">
        <v>6053</v>
      </c>
      <c r="E175">
        <v>3.6</v>
      </c>
      <c r="F175" s="1" t="s">
        <v>404</v>
      </c>
      <c r="G175" t="s">
        <v>17</v>
      </c>
      <c r="H175" t="s">
        <v>405</v>
      </c>
      <c r="I175" t="s">
        <v>24</v>
      </c>
      <c r="J175">
        <v>1862</v>
      </c>
      <c r="K175" t="s">
        <v>56</v>
      </c>
      <c r="L175" t="s">
        <v>3323</v>
      </c>
      <c r="M175" t="s">
        <v>46</v>
      </c>
      <c r="N175" t="s">
        <v>3310</v>
      </c>
      <c r="O175" t="s">
        <v>3489</v>
      </c>
      <c r="P175">
        <v>-1</v>
      </c>
      <c r="Q175">
        <f t="shared" si="24"/>
        <v>43000</v>
      </c>
      <c r="R175">
        <f t="shared" si="25"/>
        <v>76000</v>
      </c>
      <c r="S175">
        <f t="shared" si="26"/>
        <v>59500</v>
      </c>
      <c r="T175" t="str">
        <f t="shared" si="27"/>
        <v>UBS</v>
      </c>
      <c r="U175" t="str">
        <f t="shared" si="28"/>
        <v>New York</v>
      </c>
      <c r="V175" t="str">
        <f t="shared" si="29"/>
        <v>NY</v>
      </c>
      <c r="W175">
        <f t="shared" si="30"/>
        <v>1</v>
      </c>
      <c r="X175">
        <f t="shared" si="31"/>
        <v>1</v>
      </c>
      <c r="Y175">
        <f t="shared" si="32"/>
        <v>0</v>
      </c>
      <c r="Z175">
        <f t="shared" si="33"/>
        <v>1</v>
      </c>
      <c r="AA175">
        <f t="shared" si="34"/>
        <v>0</v>
      </c>
      <c r="AB175">
        <f t="shared" si="35"/>
        <v>1</v>
      </c>
    </row>
    <row r="176" spans="1:28" x14ac:dyDescent="0.2">
      <c r="A176">
        <v>174</v>
      </c>
      <c r="B176" t="s">
        <v>292</v>
      </c>
      <c r="C176" t="s">
        <v>3470</v>
      </c>
      <c r="D176" t="s">
        <v>3490</v>
      </c>
      <c r="E176">
        <v>-1</v>
      </c>
      <c r="F176" t="s">
        <v>406</v>
      </c>
      <c r="G176" t="s">
        <v>17</v>
      </c>
      <c r="H176" t="s">
        <v>407</v>
      </c>
      <c r="I176" t="s">
        <v>68</v>
      </c>
      <c r="J176">
        <v>-1</v>
      </c>
      <c r="K176" t="s">
        <v>3341</v>
      </c>
      <c r="L176">
        <v>-1</v>
      </c>
      <c r="M176">
        <v>-1</v>
      </c>
      <c r="N176" t="s">
        <v>3319</v>
      </c>
      <c r="O176">
        <v>-1</v>
      </c>
      <c r="P176">
        <v>-1</v>
      </c>
      <c r="Q176">
        <f t="shared" si="24"/>
        <v>43000</v>
      </c>
      <c r="R176">
        <f t="shared" si="25"/>
        <v>76000</v>
      </c>
      <c r="S176">
        <f t="shared" si="26"/>
        <v>59500</v>
      </c>
      <c r="T176" t="str">
        <f t="shared" si="27"/>
        <v>Cowen Group, Inc.</v>
      </c>
      <c r="U176" t="str">
        <f t="shared" si="28"/>
        <v>New York</v>
      </c>
      <c r="V176" t="str">
        <f t="shared" si="29"/>
        <v>NY</v>
      </c>
      <c r="W176">
        <f t="shared" si="30"/>
        <v>1</v>
      </c>
      <c r="X176">
        <f t="shared" si="31"/>
        <v>0</v>
      </c>
      <c r="Y176">
        <f t="shared" si="32"/>
        <v>0</v>
      </c>
      <c r="Z176">
        <f t="shared" si="33"/>
        <v>0</v>
      </c>
      <c r="AA176">
        <f t="shared" si="34"/>
        <v>0</v>
      </c>
      <c r="AB176">
        <f t="shared" si="35"/>
        <v>1</v>
      </c>
    </row>
    <row r="177" spans="1:28" ht="255" x14ac:dyDescent="0.2">
      <c r="A177">
        <v>175</v>
      </c>
      <c r="B177" t="s">
        <v>34</v>
      </c>
      <c r="C177" t="s">
        <v>3470</v>
      </c>
      <c r="D177" s="1" t="s">
        <v>3491</v>
      </c>
      <c r="E177">
        <v>3.6</v>
      </c>
      <c r="F177" s="1" t="s">
        <v>3492</v>
      </c>
      <c r="G177" t="s">
        <v>408</v>
      </c>
      <c r="H177" t="s">
        <v>409</v>
      </c>
      <c r="I177" t="s">
        <v>41</v>
      </c>
      <c r="J177">
        <v>1999</v>
      </c>
      <c r="K177" t="s">
        <v>30</v>
      </c>
      <c r="L177" t="s">
        <v>85</v>
      </c>
      <c r="M177" t="s">
        <v>61</v>
      </c>
      <c r="N177" t="s">
        <v>3305</v>
      </c>
      <c r="O177" t="s">
        <v>410</v>
      </c>
      <c r="P177">
        <v>-1</v>
      </c>
      <c r="Q177">
        <f t="shared" si="24"/>
        <v>43000</v>
      </c>
      <c r="R177">
        <f t="shared" si="25"/>
        <v>76000</v>
      </c>
      <c r="S177">
        <f t="shared" si="26"/>
        <v>59500</v>
      </c>
      <c r="T177" t="str">
        <f t="shared" si="27"/>
        <v>Worforce Logiq</v>
      </c>
      <c r="U177" t="str">
        <f t="shared" si="28"/>
        <v>Haworth</v>
      </c>
      <c r="V177" t="str">
        <f t="shared" si="29"/>
        <v>NJ</v>
      </c>
      <c r="W177">
        <f t="shared" si="30"/>
        <v>0</v>
      </c>
      <c r="X177">
        <f t="shared" si="31"/>
        <v>0</v>
      </c>
      <c r="Y177">
        <f t="shared" si="32"/>
        <v>1</v>
      </c>
      <c r="Z177">
        <f t="shared" si="33"/>
        <v>0</v>
      </c>
      <c r="AA177">
        <f t="shared" si="34"/>
        <v>0</v>
      </c>
      <c r="AB177">
        <f t="shared" si="35"/>
        <v>1</v>
      </c>
    </row>
    <row r="178" spans="1:28" ht="409.6" x14ac:dyDescent="0.2">
      <c r="A178">
        <v>176</v>
      </c>
      <c r="B178" t="s">
        <v>34</v>
      </c>
      <c r="C178" t="s">
        <v>3470</v>
      </c>
      <c r="D178" s="1" t="s">
        <v>3493</v>
      </c>
      <c r="E178">
        <v>3.3</v>
      </c>
      <c r="F178" s="1" t="s">
        <v>3494</v>
      </c>
      <c r="G178" t="s">
        <v>411</v>
      </c>
      <c r="H178" t="s">
        <v>411</v>
      </c>
      <c r="I178" t="s">
        <v>18</v>
      </c>
      <c r="J178">
        <v>2008</v>
      </c>
      <c r="K178" t="s">
        <v>30</v>
      </c>
      <c r="L178" t="s">
        <v>3358</v>
      </c>
      <c r="M178" t="s">
        <v>46</v>
      </c>
      <c r="N178" t="s">
        <v>3305</v>
      </c>
      <c r="O178">
        <v>-1</v>
      </c>
      <c r="P178">
        <v>-1</v>
      </c>
      <c r="Q178">
        <f t="shared" si="24"/>
        <v>43000</v>
      </c>
      <c r="R178">
        <f t="shared" si="25"/>
        <v>76000</v>
      </c>
      <c r="S178">
        <f t="shared" si="26"/>
        <v>59500</v>
      </c>
      <c r="T178" t="str">
        <f t="shared" si="27"/>
        <v>Cross River Ban</v>
      </c>
      <c r="U178" t="str">
        <f t="shared" si="28"/>
        <v>Fort Lee</v>
      </c>
      <c r="V178" t="str">
        <f t="shared" si="29"/>
        <v>NJ</v>
      </c>
      <c r="W178">
        <f t="shared" si="30"/>
        <v>0</v>
      </c>
      <c r="X178">
        <f t="shared" si="31"/>
        <v>1</v>
      </c>
      <c r="Y178">
        <f t="shared" si="32"/>
        <v>1</v>
      </c>
      <c r="Z178">
        <f t="shared" si="33"/>
        <v>1</v>
      </c>
      <c r="AA178">
        <f t="shared" si="34"/>
        <v>0</v>
      </c>
      <c r="AB178">
        <f t="shared" si="35"/>
        <v>1</v>
      </c>
    </row>
    <row r="179" spans="1:28" ht="409.6" x14ac:dyDescent="0.2">
      <c r="A179">
        <v>177</v>
      </c>
      <c r="B179" t="s">
        <v>3495</v>
      </c>
      <c r="C179" t="s">
        <v>3470</v>
      </c>
      <c r="D179" s="1" t="s">
        <v>6054</v>
      </c>
      <c r="E179">
        <v>3.8</v>
      </c>
      <c r="F179" s="1" t="s">
        <v>412</v>
      </c>
      <c r="G179" t="s">
        <v>17</v>
      </c>
      <c r="H179" t="s">
        <v>17</v>
      </c>
      <c r="I179" t="s">
        <v>24</v>
      </c>
      <c r="J179">
        <v>1906</v>
      </c>
      <c r="K179" t="s">
        <v>56</v>
      </c>
      <c r="L179" t="s">
        <v>3396</v>
      </c>
      <c r="M179" t="s">
        <v>161</v>
      </c>
      <c r="N179" t="s">
        <v>3310</v>
      </c>
      <c r="O179">
        <v>-1</v>
      </c>
      <c r="P179">
        <v>-1</v>
      </c>
      <c r="Q179">
        <f t="shared" si="24"/>
        <v>43000</v>
      </c>
      <c r="R179">
        <f t="shared" si="25"/>
        <v>76000</v>
      </c>
      <c r="S179">
        <f t="shared" si="26"/>
        <v>59500</v>
      </c>
      <c r="T179" t="str">
        <f t="shared" si="27"/>
        <v>NBCUniversal</v>
      </c>
      <c r="U179" t="str">
        <f t="shared" si="28"/>
        <v>New York</v>
      </c>
      <c r="V179" t="str">
        <f t="shared" si="29"/>
        <v>NY</v>
      </c>
      <c r="W179">
        <f t="shared" si="30"/>
        <v>1</v>
      </c>
      <c r="X179">
        <f t="shared" si="31"/>
        <v>1</v>
      </c>
      <c r="Y179">
        <f t="shared" si="32"/>
        <v>1</v>
      </c>
      <c r="Z179">
        <f t="shared" si="33"/>
        <v>1</v>
      </c>
      <c r="AA179">
        <f t="shared" si="34"/>
        <v>0</v>
      </c>
      <c r="AB179">
        <f t="shared" si="35"/>
        <v>1</v>
      </c>
    </row>
    <row r="180" spans="1:28" ht="409.6" x14ac:dyDescent="0.2">
      <c r="A180">
        <v>178</v>
      </c>
      <c r="B180" t="s">
        <v>72</v>
      </c>
      <c r="C180" t="s">
        <v>3470</v>
      </c>
      <c r="D180" s="1" t="s">
        <v>3496</v>
      </c>
      <c r="E180">
        <v>3.7</v>
      </c>
      <c r="F180" s="1" t="s">
        <v>413</v>
      </c>
      <c r="G180" t="s">
        <v>17</v>
      </c>
      <c r="H180" t="s">
        <v>17</v>
      </c>
      <c r="I180" t="s">
        <v>68</v>
      </c>
      <c r="J180">
        <v>2015</v>
      </c>
      <c r="K180" t="s">
        <v>30</v>
      </c>
      <c r="L180" t="s">
        <v>31</v>
      </c>
      <c r="M180" t="s">
        <v>32</v>
      </c>
      <c r="N180" t="s">
        <v>3319</v>
      </c>
      <c r="O180">
        <v>-1</v>
      </c>
      <c r="P180">
        <v>-1</v>
      </c>
      <c r="Q180">
        <f t="shared" si="24"/>
        <v>43000</v>
      </c>
      <c r="R180">
        <f t="shared" si="25"/>
        <v>76000</v>
      </c>
      <c r="S180">
        <f t="shared" si="26"/>
        <v>59500</v>
      </c>
      <c r="T180" t="str">
        <f t="shared" si="27"/>
        <v>Narrativ</v>
      </c>
      <c r="U180" t="str">
        <f t="shared" si="28"/>
        <v>New York</v>
      </c>
      <c r="V180" t="str">
        <f t="shared" si="29"/>
        <v>NY</v>
      </c>
      <c r="W180">
        <f t="shared" si="30"/>
        <v>1</v>
      </c>
      <c r="X180">
        <f t="shared" si="31"/>
        <v>1</v>
      </c>
      <c r="Y180">
        <f t="shared" si="32"/>
        <v>0</v>
      </c>
      <c r="Z180">
        <f t="shared" si="33"/>
        <v>0</v>
      </c>
      <c r="AA180">
        <f t="shared" si="34"/>
        <v>0</v>
      </c>
      <c r="AB180">
        <f t="shared" si="35"/>
        <v>1</v>
      </c>
    </row>
    <row r="181" spans="1:28" ht="409.6" x14ac:dyDescent="0.2">
      <c r="A181">
        <v>179</v>
      </c>
      <c r="B181" t="s">
        <v>34</v>
      </c>
      <c r="C181" t="s">
        <v>3470</v>
      </c>
      <c r="D181" s="1" t="s">
        <v>3497</v>
      </c>
      <c r="E181">
        <v>-1</v>
      </c>
      <c r="F181" t="s">
        <v>414</v>
      </c>
      <c r="G181" t="s">
        <v>17</v>
      </c>
      <c r="H181" t="s">
        <v>17</v>
      </c>
      <c r="I181" t="s">
        <v>3341</v>
      </c>
      <c r="J181">
        <v>-1</v>
      </c>
      <c r="K181" t="s">
        <v>30</v>
      </c>
      <c r="L181">
        <v>-1</v>
      </c>
      <c r="M181">
        <v>-1</v>
      </c>
      <c r="N181" t="s">
        <v>3319</v>
      </c>
      <c r="O181">
        <v>-1</v>
      </c>
      <c r="P181">
        <v>-1</v>
      </c>
      <c r="Q181">
        <f t="shared" si="24"/>
        <v>43000</v>
      </c>
      <c r="R181">
        <f t="shared" si="25"/>
        <v>76000</v>
      </c>
      <c r="S181">
        <f t="shared" si="26"/>
        <v>59500</v>
      </c>
      <c r="T181" t="str">
        <f t="shared" si="27"/>
        <v>CompuForce</v>
      </c>
      <c r="U181" t="str">
        <f t="shared" si="28"/>
        <v>New York</v>
      </c>
      <c r="V181" t="str">
        <f t="shared" si="29"/>
        <v>NY</v>
      </c>
      <c r="W181">
        <f t="shared" si="30"/>
        <v>0</v>
      </c>
      <c r="X181">
        <f t="shared" si="31"/>
        <v>1</v>
      </c>
      <c r="Y181">
        <f t="shared" si="32"/>
        <v>1</v>
      </c>
      <c r="Z181">
        <f t="shared" si="33"/>
        <v>1</v>
      </c>
      <c r="AA181">
        <f t="shared" si="34"/>
        <v>1</v>
      </c>
      <c r="AB181">
        <f t="shared" si="35"/>
        <v>1</v>
      </c>
    </row>
    <row r="182" spans="1:28" ht="34" x14ac:dyDescent="0.2">
      <c r="A182">
        <v>180</v>
      </c>
      <c r="B182" t="s">
        <v>415</v>
      </c>
      <c r="C182" t="s">
        <v>3470</v>
      </c>
      <c r="D182" t="s">
        <v>3498</v>
      </c>
      <c r="E182">
        <v>3.6</v>
      </c>
      <c r="F182" s="1" t="s">
        <v>189</v>
      </c>
      <c r="G182" t="s">
        <v>17</v>
      </c>
      <c r="H182" t="s">
        <v>190</v>
      </c>
      <c r="I182" t="s">
        <v>29</v>
      </c>
      <c r="J182">
        <v>1998</v>
      </c>
      <c r="K182" t="s">
        <v>56</v>
      </c>
      <c r="L182" t="s">
        <v>38</v>
      </c>
      <c r="M182" t="s">
        <v>32</v>
      </c>
      <c r="N182" t="s">
        <v>3313</v>
      </c>
      <c r="O182">
        <v>-1</v>
      </c>
      <c r="P182">
        <v>-1</v>
      </c>
      <c r="Q182">
        <f t="shared" si="24"/>
        <v>43000</v>
      </c>
      <c r="R182">
        <f t="shared" si="25"/>
        <v>76000</v>
      </c>
      <c r="S182">
        <f t="shared" si="26"/>
        <v>59500</v>
      </c>
      <c r="T182" t="str">
        <f t="shared" si="27"/>
        <v>Perficient</v>
      </c>
      <c r="U182" t="str">
        <f t="shared" si="28"/>
        <v>New York</v>
      </c>
      <c r="V182" t="str">
        <f t="shared" si="29"/>
        <v>NY</v>
      </c>
      <c r="W182">
        <f t="shared" si="30"/>
        <v>0</v>
      </c>
      <c r="X182">
        <f t="shared" si="31"/>
        <v>1</v>
      </c>
      <c r="Y182">
        <f t="shared" si="32"/>
        <v>0</v>
      </c>
      <c r="Z182">
        <f t="shared" si="33"/>
        <v>0</v>
      </c>
      <c r="AA182">
        <f t="shared" si="34"/>
        <v>0</v>
      </c>
      <c r="AB182">
        <f t="shared" si="35"/>
        <v>1</v>
      </c>
    </row>
    <row r="183" spans="1:28" ht="153" x14ac:dyDescent="0.2">
      <c r="A183">
        <v>181</v>
      </c>
      <c r="B183" t="s">
        <v>416</v>
      </c>
      <c r="C183" t="s">
        <v>3499</v>
      </c>
      <c r="D183" s="1" t="s">
        <v>3500</v>
      </c>
      <c r="E183">
        <v>4</v>
      </c>
      <c r="F183" s="1" t="s">
        <v>237</v>
      </c>
      <c r="G183" t="s">
        <v>17</v>
      </c>
      <c r="H183" t="s">
        <v>238</v>
      </c>
      <c r="I183" t="s">
        <v>68</v>
      </c>
      <c r="J183">
        <v>-1</v>
      </c>
      <c r="K183" t="s">
        <v>30</v>
      </c>
      <c r="L183" t="s">
        <v>239</v>
      </c>
      <c r="M183" t="s">
        <v>181</v>
      </c>
      <c r="N183" t="s">
        <v>3311</v>
      </c>
      <c r="O183">
        <v>-1</v>
      </c>
      <c r="P183">
        <v>-1</v>
      </c>
      <c r="Q183">
        <f t="shared" si="24"/>
        <v>60000</v>
      </c>
      <c r="R183">
        <f t="shared" si="25"/>
        <v>110000</v>
      </c>
      <c r="S183">
        <f t="shared" si="26"/>
        <v>85000</v>
      </c>
      <c r="T183" t="str">
        <f t="shared" si="27"/>
        <v>Lorven Technologies Inc</v>
      </c>
      <c r="U183" t="str">
        <f t="shared" si="28"/>
        <v>New York</v>
      </c>
      <c r="V183" t="str">
        <f t="shared" si="29"/>
        <v>NY</v>
      </c>
      <c r="W183">
        <f t="shared" si="30"/>
        <v>0</v>
      </c>
      <c r="X183">
        <f t="shared" si="31"/>
        <v>0</v>
      </c>
      <c r="Y183">
        <f t="shared" si="32"/>
        <v>0</v>
      </c>
      <c r="Z183">
        <f t="shared" si="33"/>
        <v>0</v>
      </c>
      <c r="AA183">
        <f t="shared" si="34"/>
        <v>0</v>
      </c>
      <c r="AB183">
        <f t="shared" si="35"/>
        <v>1</v>
      </c>
    </row>
    <row r="184" spans="1:28" ht="409.6" x14ac:dyDescent="0.2">
      <c r="A184">
        <v>182</v>
      </c>
      <c r="B184" t="s">
        <v>72</v>
      </c>
      <c r="C184" t="s">
        <v>3499</v>
      </c>
      <c r="D184" s="1" t="s">
        <v>6055</v>
      </c>
      <c r="E184">
        <v>4.0999999999999996</v>
      </c>
      <c r="F184" s="1" t="s">
        <v>417</v>
      </c>
      <c r="G184" t="s">
        <v>17</v>
      </c>
      <c r="H184" t="s">
        <v>17</v>
      </c>
      <c r="I184" t="s">
        <v>18</v>
      </c>
      <c r="J184">
        <v>2012</v>
      </c>
      <c r="K184" t="s">
        <v>30</v>
      </c>
      <c r="L184" t="s">
        <v>3331</v>
      </c>
      <c r="M184" t="s">
        <v>61</v>
      </c>
      <c r="N184" t="s">
        <v>3319</v>
      </c>
      <c r="O184">
        <v>-1</v>
      </c>
      <c r="P184">
        <v>-1</v>
      </c>
      <c r="Q184">
        <f t="shared" si="24"/>
        <v>60000</v>
      </c>
      <c r="R184">
        <f t="shared" si="25"/>
        <v>110000</v>
      </c>
      <c r="S184">
        <f t="shared" si="26"/>
        <v>85000</v>
      </c>
      <c r="T184" t="str">
        <f t="shared" si="27"/>
        <v>Bounce Exchange</v>
      </c>
      <c r="U184" t="str">
        <f t="shared" si="28"/>
        <v>New York</v>
      </c>
      <c r="V184" t="str">
        <f t="shared" si="29"/>
        <v>NY</v>
      </c>
      <c r="W184">
        <f t="shared" si="30"/>
        <v>1</v>
      </c>
      <c r="X184">
        <f t="shared" si="31"/>
        <v>1</v>
      </c>
      <c r="Y184">
        <f t="shared" si="32"/>
        <v>1</v>
      </c>
      <c r="Z184">
        <f t="shared" si="33"/>
        <v>0</v>
      </c>
      <c r="AA184">
        <f t="shared" si="34"/>
        <v>0</v>
      </c>
      <c r="AB184">
        <f t="shared" si="35"/>
        <v>1</v>
      </c>
    </row>
    <row r="185" spans="1:28" ht="68" x14ac:dyDescent="0.2">
      <c r="A185">
        <v>183</v>
      </c>
      <c r="B185" t="s">
        <v>418</v>
      </c>
      <c r="C185" t="s">
        <v>3499</v>
      </c>
      <c r="D185" s="1" t="s">
        <v>3501</v>
      </c>
      <c r="E185">
        <v>4.5</v>
      </c>
      <c r="F185" s="1" t="s">
        <v>3502</v>
      </c>
      <c r="G185" t="s">
        <v>17</v>
      </c>
      <c r="H185" t="s">
        <v>17</v>
      </c>
      <c r="I185" t="s">
        <v>18</v>
      </c>
      <c r="J185">
        <v>2004</v>
      </c>
      <c r="K185" t="s">
        <v>30</v>
      </c>
      <c r="L185" t="s">
        <v>147</v>
      </c>
      <c r="M185" t="s">
        <v>61</v>
      </c>
      <c r="N185" t="s">
        <v>3319</v>
      </c>
      <c r="O185" t="s">
        <v>419</v>
      </c>
      <c r="P185">
        <v>-1</v>
      </c>
      <c r="Q185">
        <f t="shared" si="24"/>
        <v>60000</v>
      </c>
      <c r="R185">
        <f t="shared" si="25"/>
        <v>110000</v>
      </c>
      <c r="S185">
        <f t="shared" si="26"/>
        <v>85000</v>
      </c>
      <c r="T185" t="str">
        <f t="shared" si="27"/>
        <v>Green ey Resources</v>
      </c>
      <c r="U185" t="str">
        <f t="shared" si="28"/>
        <v>New York</v>
      </c>
      <c r="V185" t="str">
        <f t="shared" si="29"/>
        <v>NY</v>
      </c>
      <c r="W185">
        <f t="shared" si="30"/>
        <v>0</v>
      </c>
      <c r="X185">
        <f t="shared" si="31"/>
        <v>0</v>
      </c>
      <c r="Y185">
        <f t="shared" si="32"/>
        <v>0</v>
      </c>
      <c r="Z185">
        <f t="shared" si="33"/>
        <v>0</v>
      </c>
      <c r="AA185">
        <f t="shared" si="34"/>
        <v>0</v>
      </c>
      <c r="AB185">
        <f t="shared" si="35"/>
        <v>1</v>
      </c>
    </row>
    <row r="186" spans="1:28" ht="409.6" x14ac:dyDescent="0.2">
      <c r="A186">
        <v>184</v>
      </c>
      <c r="B186" t="s">
        <v>420</v>
      </c>
      <c r="C186" t="s">
        <v>3499</v>
      </c>
      <c r="D186" s="1" t="s">
        <v>6056</v>
      </c>
      <c r="E186">
        <v>3.7</v>
      </c>
      <c r="F186" s="1" t="s">
        <v>421</v>
      </c>
      <c r="G186" t="s">
        <v>17</v>
      </c>
      <c r="H186" t="s">
        <v>422</v>
      </c>
      <c r="I186" t="s">
        <v>29</v>
      </c>
      <c r="J186">
        <v>1997</v>
      </c>
      <c r="K186" t="s">
        <v>30</v>
      </c>
      <c r="L186" t="s">
        <v>38</v>
      </c>
      <c r="M186" t="s">
        <v>32</v>
      </c>
      <c r="N186" t="s">
        <v>3309</v>
      </c>
      <c r="O186">
        <v>-1</v>
      </c>
      <c r="P186" t="b">
        <v>1</v>
      </c>
      <c r="Q186">
        <f t="shared" si="24"/>
        <v>60000</v>
      </c>
      <c r="R186">
        <f t="shared" si="25"/>
        <v>110000</v>
      </c>
      <c r="S186">
        <f t="shared" si="26"/>
        <v>85000</v>
      </c>
      <c r="T186" t="str">
        <f t="shared" si="27"/>
        <v>22nd Century Technologies</v>
      </c>
      <c r="U186" t="str">
        <f t="shared" si="28"/>
        <v>New York</v>
      </c>
      <c r="V186" t="str">
        <f t="shared" si="29"/>
        <v>NY</v>
      </c>
      <c r="W186">
        <f t="shared" si="30"/>
        <v>0</v>
      </c>
      <c r="X186">
        <f t="shared" si="31"/>
        <v>0</v>
      </c>
      <c r="Y186">
        <f t="shared" si="32"/>
        <v>1</v>
      </c>
      <c r="Z186">
        <f t="shared" si="33"/>
        <v>0</v>
      </c>
      <c r="AA186">
        <f t="shared" si="34"/>
        <v>0</v>
      </c>
      <c r="AB186">
        <f t="shared" si="35"/>
        <v>1</v>
      </c>
    </row>
    <row r="187" spans="1:28" ht="34" x14ac:dyDescent="0.2">
      <c r="A187">
        <v>185</v>
      </c>
      <c r="B187" t="s">
        <v>423</v>
      </c>
      <c r="C187" t="s">
        <v>3499</v>
      </c>
      <c r="D187" t="s">
        <v>3503</v>
      </c>
      <c r="E187">
        <v>3.1</v>
      </c>
      <c r="F187" s="1" t="s">
        <v>245</v>
      </c>
      <c r="G187" t="s">
        <v>17</v>
      </c>
      <c r="H187" t="s">
        <v>246</v>
      </c>
      <c r="I187" t="s">
        <v>84</v>
      </c>
      <c r="J187">
        <v>2011</v>
      </c>
      <c r="K187" t="s">
        <v>30</v>
      </c>
      <c r="L187" t="s">
        <v>85</v>
      </c>
      <c r="M187" t="s">
        <v>61</v>
      </c>
      <c r="N187" t="s">
        <v>3312</v>
      </c>
      <c r="O187">
        <v>-1</v>
      </c>
      <c r="P187">
        <v>-1</v>
      </c>
      <c r="Q187">
        <f t="shared" si="24"/>
        <v>60000</v>
      </c>
      <c r="R187">
        <f t="shared" si="25"/>
        <v>110000</v>
      </c>
      <c r="S187">
        <f t="shared" si="26"/>
        <v>85000</v>
      </c>
      <c r="T187" t="str">
        <f t="shared" si="27"/>
        <v>Praescient Analytics</v>
      </c>
      <c r="U187" t="str">
        <f t="shared" si="28"/>
        <v>New York</v>
      </c>
      <c r="V187" t="str">
        <f t="shared" si="29"/>
        <v>NY</v>
      </c>
      <c r="W187">
        <f t="shared" si="30"/>
        <v>1</v>
      </c>
      <c r="X187">
        <f t="shared" si="31"/>
        <v>1</v>
      </c>
      <c r="Y187">
        <f t="shared" si="32"/>
        <v>1</v>
      </c>
      <c r="Z187">
        <f t="shared" si="33"/>
        <v>1</v>
      </c>
      <c r="AA187">
        <f t="shared" si="34"/>
        <v>0</v>
      </c>
      <c r="AB187">
        <f t="shared" si="35"/>
        <v>1</v>
      </c>
    </row>
    <row r="188" spans="1:28" x14ac:dyDescent="0.2">
      <c r="A188">
        <v>186</v>
      </c>
      <c r="B188" t="s">
        <v>34</v>
      </c>
      <c r="C188" t="s">
        <v>3499</v>
      </c>
      <c r="D188" t="s">
        <v>3504</v>
      </c>
      <c r="E188">
        <v>-1</v>
      </c>
      <c r="F188" t="s">
        <v>424</v>
      </c>
      <c r="G188" t="s">
        <v>75</v>
      </c>
      <c r="H188">
        <v>-1</v>
      </c>
      <c r="I188">
        <v>-1</v>
      </c>
      <c r="J188">
        <v>-1</v>
      </c>
      <c r="K188">
        <v>-1</v>
      </c>
      <c r="L188">
        <v>-1</v>
      </c>
      <c r="M188">
        <v>-1</v>
      </c>
      <c r="N188">
        <v>-1</v>
      </c>
      <c r="O188">
        <v>-1</v>
      </c>
      <c r="P188">
        <v>-1</v>
      </c>
      <c r="Q188">
        <f t="shared" si="24"/>
        <v>60000</v>
      </c>
      <c r="R188">
        <f t="shared" si="25"/>
        <v>110000</v>
      </c>
      <c r="S188">
        <f t="shared" si="26"/>
        <v>85000</v>
      </c>
      <c r="T188" t="str">
        <f t="shared" si="27"/>
        <v>Capgemini America, Inc.</v>
      </c>
      <c r="U188" t="str">
        <f t="shared" si="28"/>
        <v>Jersey City</v>
      </c>
      <c r="V188" t="str">
        <f t="shared" si="29"/>
        <v>NJ</v>
      </c>
      <c r="W188">
        <f t="shared" si="30"/>
        <v>0</v>
      </c>
      <c r="X188">
        <f t="shared" si="31"/>
        <v>1</v>
      </c>
      <c r="Y188">
        <f t="shared" si="32"/>
        <v>1</v>
      </c>
      <c r="Z188">
        <f t="shared" si="33"/>
        <v>0</v>
      </c>
      <c r="AA188">
        <f t="shared" si="34"/>
        <v>0</v>
      </c>
      <c r="AB188">
        <f t="shared" si="35"/>
        <v>1</v>
      </c>
    </row>
    <row r="189" spans="1:28" ht="51" x14ac:dyDescent="0.2">
      <c r="A189">
        <v>187</v>
      </c>
      <c r="B189" t="s">
        <v>3505</v>
      </c>
      <c r="C189" t="s">
        <v>3499</v>
      </c>
      <c r="D189" t="s">
        <v>3506</v>
      </c>
      <c r="E189">
        <v>3.7</v>
      </c>
      <c r="F189" s="1" t="s">
        <v>425</v>
      </c>
      <c r="G189" t="s">
        <v>75</v>
      </c>
      <c r="H189" t="s">
        <v>426</v>
      </c>
      <c r="I189" t="s">
        <v>84</v>
      </c>
      <c r="J189">
        <v>1981</v>
      </c>
      <c r="K189" t="s">
        <v>30</v>
      </c>
      <c r="L189" t="s">
        <v>147</v>
      </c>
      <c r="M189" t="s">
        <v>61</v>
      </c>
      <c r="N189" t="s">
        <v>3305</v>
      </c>
      <c r="O189">
        <v>-1</v>
      </c>
      <c r="P189">
        <v>-1</v>
      </c>
      <c r="Q189">
        <f t="shared" si="24"/>
        <v>60000</v>
      </c>
      <c r="R189">
        <f t="shared" si="25"/>
        <v>110000</v>
      </c>
      <c r="S189">
        <f t="shared" si="26"/>
        <v>85000</v>
      </c>
      <c r="T189" t="str">
        <f t="shared" si="27"/>
        <v>Software Guidance &amp; Assistance</v>
      </c>
      <c r="U189" t="str">
        <f t="shared" si="28"/>
        <v>Jersey City</v>
      </c>
      <c r="V189" t="str">
        <f t="shared" si="29"/>
        <v>NJ</v>
      </c>
      <c r="W189">
        <f t="shared" si="30"/>
        <v>0</v>
      </c>
      <c r="X189">
        <f t="shared" si="31"/>
        <v>1</v>
      </c>
      <c r="Y189">
        <f t="shared" si="32"/>
        <v>1</v>
      </c>
      <c r="Z189">
        <f t="shared" si="33"/>
        <v>1</v>
      </c>
      <c r="AA189">
        <f t="shared" si="34"/>
        <v>0</v>
      </c>
      <c r="AB189">
        <f t="shared" si="35"/>
        <v>1</v>
      </c>
    </row>
    <row r="190" spans="1:28" ht="34" x14ac:dyDescent="0.2">
      <c r="A190">
        <v>188</v>
      </c>
      <c r="B190" t="s">
        <v>427</v>
      </c>
      <c r="C190" t="s">
        <v>3499</v>
      </c>
      <c r="D190" t="s">
        <v>3507</v>
      </c>
      <c r="E190">
        <v>3.7</v>
      </c>
      <c r="F190" s="1" t="s">
        <v>214</v>
      </c>
      <c r="G190" t="s">
        <v>17</v>
      </c>
      <c r="H190" t="s">
        <v>17</v>
      </c>
      <c r="I190" t="s">
        <v>24</v>
      </c>
      <c r="J190">
        <v>1812</v>
      </c>
      <c r="K190" t="s">
        <v>56</v>
      </c>
      <c r="L190" t="s">
        <v>3323</v>
      </c>
      <c r="M190" t="s">
        <v>46</v>
      </c>
      <c r="N190" t="s">
        <v>3310</v>
      </c>
      <c r="O190">
        <v>-1</v>
      </c>
      <c r="P190">
        <v>-1</v>
      </c>
      <c r="Q190">
        <f t="shared" si="24"/>
        <v>60000</v>
      </c>
      <c r="R190">
        <f t="shared" si="25"/>
        <v>110000</v>
      </c>
      <c r="S190">
        <f t="shared" si="26"/>
        <v>85000</v>
      </c>
      <c r="T190" t="str">
        <f t="shared" si="27"/>
        <v>Citi</v>
      </c>
      <c r="U190" t="str">
        <f t="shared" si="28"/>
        <v>New York</v>
      </c>
      <c r="V190" t="str">
        <f t="shared" si="29"/>
        <v>NY</v>
      </c>
      <c r="W190">
        <f t="shared" si="30"/>
        <v>0</v>
      </c>
      <c r="X190">
        <f t="shared" si="31"/>
        <v>1</v>
      </c>
      <c r="Y190">
        <f t="shared" si="32"/>
        <v>1</v>
      </c>
      <c r="Z190">
        <f t="shared" si="33"/>
        <v>0</v>
      </c>
      <c r="AA190">
        <f t="shared" si="34"/>
        <v>0</v>
      </c>
      <c r="AB190">
        <f t="shared" si="35"/>
        <v>1</v>
      </c>
    </row>
    <row r="191" spans="1:28" ht="409.6" x14ac:dyDescent="0.2">
      <c r="A191">
        <v>189</v>
      </c>
      <c r="B191" t="s">
        <v>428</v>
      </c>
      <c r="C191" t="s">
        <v>3499</v>
      </c>
      <c r="D191" s="1" t="s">
        <v>6057</v>
      </c>
      <c r="E191">
        <v>3.2</v>
      </c>
      <c r="F191" s="1" t="s">
        <v>429</v>
      </c>
      <c r="G191" t="s">
        <v>17</v>
      </c>
      <c r="H191" t="s">
        <v>17</v>
      </c>
      <c r="I191" t="s">
        <v>18</v>
      </c>
      <c r="J191">
        <v>-1</v>
      </c>
      <c r="K191" t="s">
        <v>19</v>
      </c>
      <c r="L191" t="s">
        <v>20</v>
      </c>
      <c r="M191" t="s">
        <v>21</v>
      </c>
      <c r="N191" t="s">
        <v>3309</v>
      </c>
      <c r="O191">
        <v>-1</v>
      </c>
      <c r="P191">
        <v>-1</v>
      </c>
      <c r="Q191">
        <f t="shared" si="24"/>
        <v>60000</v>
      </c>
      <c r="R191">
        <f t="shared" si="25"/>
        <v>110000</v>
      </c>
      <c r="S191">
        <f t="shared" si="26"/>
        <v>85000</v>
      </c>
      <c r="T191" t="str">
        <f t="shared" si="27"/>
        <v>Metropolitan Council on Jewish Poverty</v>
      </c>
      <c r="U191" t="str">
        <f t="shared" si="28"/>
        <v>New York</v>
      </c>
      <c r="V191" t="str">
        <f t="shared" si="29"/>
        <v>NY</v>
      </c>
      <c r="W191">
        <f t="shared" si="30"/>
        <v>1</v>
      </c>
      <c r="X191">
        <f t="shared" si="31"/>
        <v>1</v>
      </c>
      <c r="Y191">
        <f t="shared" si="32"/>
        <v>1</v>
      </c>
      <c r="Z191">
        <f t="shared" si="33"/>
        <v>0</v>
      </c>
      <c r="AA191">
        <f t="shared" si="34"/>
        <v>0</v>
      </c>
      <c r="AB191">
        <f t="shared" si="35"/>
        <v>1</v>
      </c>
    </row>
    <row r="192" spans="1:28" ht="409.6" x14ac:dyDescent="0.2">
      <c r="A192">
        <v>190</v>
      </c>
      <c r="B192" t="s">
        <v>400</v>
      </c>
      <c r="C192" t="s">
        <v>3499</v>
      </c>
      <c r="D192" s="1" t="s">
        <v>3508</v>
      </c>
      <c r="E192">
        <v>3.6</v>
      </c>
      <c r="F192" s="1" t="s">
        <v>430</v>
      </c>
      <c r="G192" t="s">
        <v>17</v>
      </c>
      <c r="H192" t="s">
        <v>174</v>
      </c>
      <c r="I192" t="s">
        <v>18</v>
      </c>
      <c r="J192">
        <v>1969</v>
      </c>
      <c r="K192" t="s">
        <v>56</v>
      </c>
      <c r="L192" t="s">
        <v>147</v>
      </c>
      <c r="M192" t="s">
        <v>61</v>
      </c>
      <c r="N192" t="s">
        <v>3305</v>
      </c>
      <c r="O192">
        <v>-1</v>
      </c>
      <c r="P192">
        <v>-1</v>
      </c>
      <c r="Q192">
        <f t="shared" si="24"/>
        <v>60000</v>
      </c>
      <c r="R192">
        <f t="shared" si="25"/>
        <v>110000</v>
      </c>
      <c r="S192">
        <f t="shared" si="26"/>
        <v>85000</v>
      </c>
      <c r="T192" t="str">
        <f t="shared" si="27"/>
        <v>TSR Consulting</v>
      </c>
      <c r="U192" t="str">
        <f t="shared" si="28"/>
        <v>New York</v>
      </c>
      <c r="V192" t="str">
        <f t="shared" si="29"/>
        <v>NY</v>
      </c>
      <c r="W192">
        <f t="shared" si="30"/>
        <v>0</v>
      </c>
      <c r="X192">
        <f t="shared" si="31"/>
        <v>0</v>
      </c>
      <c r="Y192">
        <f t="shared" si="32"/>
        <v>1</v>
      </c>
      <c r="Z192">
        <f t="shared" si="33"/>
        <v>0</v>
      </c>
      <c r="AA192">
        <f t="shared" si="34"/>
        <v>0</v>
      </c>
      <c r="AB192">
        <f t="shared" si="35"/>
        <v>1</v>
      </c>
    </row>
    <row r="193" spans="1:28" ht="409.6" x14ac:dyDescent="0.2">
      <c r="A193">
        <v>191</v>
      </c>
      <c r="B193" t="s">
        <v>368</v>
      </c>
      <c r="C193" t="s">
        <v>3499</v>
      </c>
      <c r="D193" s="1" t="s">
        <v>3509</v>
      </c>
      <c r="E193">
        <v>3.6</v>
      </c>
      <c r="F193" s="1" t="s">
        <v>404</v>
      </c>
      <c r="G193" t="s">
        <v>3375</v>
      </c>
      <c r="H193" t="s">
        <v>405</v>
      </c>
      <c r="I193" t="s">
        <v>24</v>
      </c>
      <c r="J193">
        <v>1862</v>
      </c>
      <c r="K193" t="s">
        <v>56</v>
      </c>
      <c r="L193" t="s">
        <v>3323</v>
      </c>
      <c r="M193" t="s">
        <v>46</v>
      </c>
      <c r="N193" t="s">
        <v>3310</v>
      </c>
      <c r="O193" t="s">
        <v>3489</v>
      </c>
      <c r="P193">
        <v>-1</v>
      </c>
      <c r="Q193">
        <f t="shared" si="24"/>
        <v>60000</v>
      </c>
      <c r="R193">
        <f t="shared" si="25"/>
        <v>110000</v>
      </c>
      <c r="S193">
        <f t="shared" si="26"/>
        <v>85000</v>
      </c>
      <c r="T193" t="str">
        <f t="shared" si="27"/>
        <v>UBS</v>
      </c>
      <c r="U193" t="str">
        <f t="shared" si="28"/>
        <v>Weehawen</v>
      </c>
      <c r="V193" t="str">
        <f t="shared" si="29"/>
        <v>NJ</v>
      </c>
      <c r="W193">
        <f t="shared" si="30"/>
        <v>0</v>
      </c>
      <c r="X193">
        <f t="shared" si="31"/>
        <v>1</v>
      </c>
      <c r="Y193">
        <f t="shared" si="32"/>
        <v>1</v>
      </c>
      <c r="Z193">
        <f t="shared" si="33"/>
        <v>0</v>
      </c>
      <c r="AA193">
        <f t="shared" si="34"/>
        <v>0</v>
      </c>
      <c r="AB193">
        <f t="shared" si="35"/>
        <v>1</v>
      </c>
    </row>
    <row r="194" spans="1:28" ht="409.6" x14ac:dyDescent="0.2">
      <c r="A194">
        <v>192</v>
      </c>
      <c r="B194" t="s">
        <v>431</v>
      </c>
      <c r="C194" t="s">
        <v>3499</v>
      </c>
      <c r="D194" s="1" t="s">
        <v>6058</v>
      </c>
      <c r="E194">
        <v>3.7</v>
      </c>
      <c r="F194" s="1" t="s">
        <v>3510</v>
      </c>
      <c r="G194" t="s">
        <v>17</v>
      </c>
      <c r="H194" t="s">
        <v>17</v>
      </c>
      <c r="I194" t="s">
        <v>29</v>
      </c>
      <c r="J194">
        <v>1993</v>
      </c>
      <c r="K194" t="s">
        <v>56</v>
      </c>
      <c r="L194" t="s">
        <v>342</v>
      </c>
      <c r="M194" t="s">
        <v>161</v>
      </c>
      <c r="N194" t="s">
        <v>3306</v>
      </c>
      <c r="O194" t="s">
        <v>432</v>
      </c>
      <c r="P194">
        <v>-1</v>
      </c>
      <c r="Q194">
        <f t="shared" si="24"/>
        <v>60000</v>
      </c>
      <c r="R194">
        <f t="shared" si="25"/>
        <v>110000</v>
      </c>
      <c r="S194">
        <f t="shared" si="26"/>
        <v>85000</v>
      </c>
      <c r="T194" t="str">
        <f t="shared" si="27"/>
        <v>Tae-Two Interactive Software, Inc.</v>
      </c>
      <c r="U194" t="str">
        <f t="shared" si="28"/>
        <v>New York</v>
      </c>
      <c r="V194" t="str">
        <f t="shared" si="29"/>
        <v>NY</v>
      </c>
      <c r="W194">
        <f t="shared" si="30"/>
        <v>1</v>
      </c>
      <c r="X194">
        <f t="shared" si="31"/>
        <v>1</v>
      </c>
      <c r="Y194">
        <f t="shared" si="32"/>
        <v>1</v>
      </c>
      <c r="Z194">
        <f t="shared" si="33"/>
        <v>1</v>
      </c>
      <c r="AA194">
        <f t="shared" si="34"/>
        <v>0</v>
      </c>
      <c r="AB194">
        <f t="shared" si="35"/>
        <v>1</v>
      </c>
    </row>
    <row r="195" spans="1:28" ht="34" x14ac:dyDescent="0.2">
      <c r="A195">
        <v>193</v>
      </c>
      <c r="B195" t="s">
        <v>433</v>
      </c>
      <c r="C195" t="s">
        <v>3499</v>
      </c>
      <c r="D195" t="s">
        <v>3511</v>
      </c>
      <c r="E195">
        <v>3.1</v>
      </c>
      <c r="F195" s="1" t="s">
        <v>245</v>
      </c>
      <c r="G195" t="s">
        <v>17</v>
      </c>
      <c r="H195" t="s">
        <v>246</v>
      </c>
      <c r="I195" t="s">
        <v>84</v>
      </c>
      <c r="J195">
        <v>2011</v>
      </c>
      <c r="K195" t="s">
        <v>30</v>
      </c>
      <c r="L195" t="s">
        <v>85</v>
      </c>
      <c r="M195" t="s">
        <v>61</v>
      </c>
      <c r="N195" t="s">
        <v>3312</v>
      </c>
      <c r="O195">
        <v>-1</v>
      </c>
      <c r="P195">
        <v>-1</v>
      </c>
      <c r="Q195">
        <f t="shared" ref="Q195:Q258" si="36">LEFT(C195,FIND("-",C195)-1)*1000</f>
        <v>60000</v>
      </c>
      <c r="R195">
        <f t="shared" ref="R195:R258" si="37">MID(C195,FIND("-",C195)+1,LEN(C195))*1000</f>
        <v>110000</v>
      </c>
      <c r="S195">
        <f t="shared" ref="S195:S258" si="38">(Q195+R195)/2</f>
        <v>85000</v>
      </c>
      <c r="T195" t="str">
        <f t="shared" ref="T195:T258" si="39">TRIM(LEFT(F195, FIND(CHAR(10), F195&amp;CHAR(10))-1))</f>
        <v>Praescient Analytics</v>
      </c>
      <c r="U195" t="str">
        <f t="shared" ref="U195:U258" si="40">TRIM(LEFT(G195, FIND(",",G195)-1))</f>
        <v>New York</v>
      </c>
      <c r="V195" t="str">
        <f t="shared" ref="V195:V258" si="41">TRIM(MID(G195,FIND(",",G195)+1,LEN((G195))))</f>
        <v>NY</v>
      </c>
      <c r="W195">
        <f t="shared" ref="W195:W258" si="42">IF(ISNUMBER(SEARCH("python",D195)),1,0)</f>
        <v>1</v>
      </c>
      <c r="X195">
        <f t="shared" ref="X195:X258" si="43">IF(ISNUMBER(SEARCH("sql",D195)),1,0)</f>
        <v>1</v>
      </c>
      <c r="Y195">
        <f t="shared" ref="Y195:Y258" si="44">IF(ISNUMBER(SEARCH("excel",D195)),1,0)</f>
        <v>1</v>
      </c>
      <c r="Z195">
        <f t="shared" ref="Z195:Z258" si="45">IF(ISNUMBER(SEARCH("tableau",D195)),1,0)</f>
        <v>1</v>
      </c>
      <c r="AA195">
        <f t="shared" ref="AA195:AA258" si="46">IF(ISNUMBER(SEARCH("power bi",D195)),1,0)</f>
        <v>0</v>
      </c>
      <c r="AB195">
        <f t="shared" ref="AB195:AB258" si="47">IF(ISNUMBER(SEARCH("r",D195)),1,0)</f>
        <v>1</v>
      </c>
    </row>
    <row r="196" spans="1:28" ht="409.6" x14ac:dyDescent="0.2">
      <c r="A196">
        <v>194</v>
      </c>
      <c r="B196" t="s">
        <v>434</v>
      </c>
      <c r="C196" t="s">
        <v>3499</v>
      </c>
      <c r="D196" s="1" t="s">
        <v>3512</v>
      </c>
      <c r="E196">
        <v>-1</v>
      </c>
      <c r="F196" t="s">
        <v>435</v>
      </c>
      <c r="G196" t="s">
        <v>3451</v>
      </c>
      <c r="H196">
        <v>-1</v>
      </c>
      <c r="I196">
        <v>-1</v>
      </c>
      <c r="J196">
        <v>-1</v>
      </c>
      <c r="K196">
        <v>-1</v>
      </c>
      <c r="L196">
        <v>-1</v>
      </c>
      <c r="M196">
        <v>-1</v>
      </c>
      <c r="N196">
        <v>-1</v>
      </c>
      <c r="O196">
        <v>-1</v>
      </c>
      <c r="P196">
        <v>-1</v>
      </c>
      <c r="Q196">
        <f t="shared" si="36"/>
        <v>60000</v>
      </c>
      <c r="R196">
        <f t="shared" si="37"/>
        <v>110000</v>
      </c>
      <c r="S196">
        <f t="shared" si="38"/>
        <v>85000</v>
      </c>
      <c r="T196" t="str">
        <f t="shared" si="39"/>
        <v>Teus Health</v>
      </c>
      <c r="U196" t="str">
        <f t="shared" si="40"/>
        <v>Newar</v>
      </c>
      <c r="V196" t="str">
        <f t="shared" si="41"/>
        <v>NJ</v>
      </c>
      <c r="W196">
        <f t="shared" si="42"/>
        <v>1</v>
      </c>
      <c r="X196">
        <f t="shared" si="43"/>
        <v>1</v>
      </c>
      <c r="Y196">
        <f t="shared" si="44"/>
        <v>1</v>
      </c>
      <c r="Z196">
        <f t="shared" si="45"/>
        <v>0</v>
      </c>
      <c r="AA196">
        <f t="shared" si="46"/>
        <v>0</v>
      </c>
      <c r="AB196">
        <f t="shared" si="47"/>
        <v>1</v>
      </c>
    </row>
    <row r="197" spans="1:28" ht="409.6" x14ac:dyDescent="0.2">
      <c r="A197">
        <v>195</v>
      </c>
      <c r="B197" t="s">
        <v>436</v>
      </c>
      <c r="C197" t="s">
        <v>3499</v>
      </c>
      <c r="D197" s="1" t="s">
        <v>6059</v>
      </c>
      <c r="E197">
        <v>3.8</v>
      </c>
      <c r="F197" s="1" t="s">
        <v>437</v>
      </c>
      <c r="G197" t="s">
        <v>17</v>
      </c>
      <c r="H197" t="s">
        <v>17</v>
      </c>
      <c r="I197" t="s">
        <v>24</v>
      </c>
      <c r="J197">
        <v>1935</v>
      </c>
      <c r="K197" t="s">
        <v>56</v>
      </c>
      <c r="L197" t="s">
        <v>3323</v>
      </c>
      <c r="M197" t="s">
        <v>46</v>
      </c>
      <c r="N197" t="s">
        <v>3310</v>
      </c>
      <c r="O197">
        <v>-1</v>
      </c>
      <c r="P197">
        <v>-1</v>
      </c>
      <c r="Q197">
        <f t="shared" si="36"/>
        <v>60000</v>
      </c>
      <c r="R197">
        <f t="shared" si="37"/>
        <v>110000</v>
      </c>
      <c r="S197">
        <f t="shared" si="38"/>
        <v>85000</v>
      </c>
      <c r="T197" t="str">
        <f t="shared" si="39"/>
        <v>Morgan Stanley</v>
      </c>
      <c r="U197" t="str">
        <f t="shared" si="40"/>
        <v>New York</v>
      </c>
      <c r="V197" t="str">
        <f t="shared" si="41"/>
        <v>NY</v>
      </c>
      <c r="W197">
        <f t="shared" si="42"/>
        <v>1</v>
      </c>
      <c r="X197">
        <f t="shared" si="43"/>
        <v>1</v>
      </c>
      <c r="Y197">
        <f t="shared" si="44"/>
        <v>0</v>
      </c>
      <c r="Z197">
        <f t="shared" si="45"/>
        <v>1</v>
      </c>
      <c r="AA197">
        <f t="shared" si="46"/>
        <v>0</v>
      </c>
      <c r="AB197">
        <f t="shared" si="47"/>
        <v>1</v>
      </c>
    </row>
    <row r="198" spans="1:28" ht="409.6" x14ac:dyDescent="0.2">
      <c r="A198">
        <v>196</v>
      </c>
      <c r="B198" t="s">
        <v>352</v>
      </c>
      <c r="C198" t="s">
        <v>3499</v>
      </c>
      <c r="D198" s="1" t="s">
        <v>3513</v>
      </c>
      <c r="E198">
        <v>4.0999999999999996</v>
      </c>
      <c r="F198" s="1" t="s">
        <v>438</v>
      </c>
      <c r="G198" t="s">
        <v>17</v>
      </c>
      <c r="H198" t="s">
        <v>17</v>
      </c>
      <c r="I198" t="s">
        <v>41</v>
      </c>
      <c r="J198">
        <v>2003</v>
      </c>
      <c r="K198" t="s">
        <v>19</v>
      </c>
      <c r="L198" t="s">
        <v>25</v>
      </c>
      <c r="M198" t="s">
        <v>26</v>
      </c>
      <c r="N198" t="s">
        <v>3319</v>
      </c>
      <c r="O198">
        <v>-1</v>
      </c>
      <c r="P198">
        <v>-1</v>
      </c>
      <c r="Q198">
        <f t="shared" si="36"/>
        <v>60000</v>
      </c>
      <c r="R198">
        <f t="shared" si="37"/>
        <v>110000</v>
      </c>
      <c r="S198">
        <f t="shared" si="38"/>
        <v>85000</v>
      </c>
      <c r="T198" t="str">
        <f t="shared" si="39"/>
        <v>ICAP at Columbia University</v>
      </c>
      <c r="U198" t="str">
        <f t="shared" si="40"/>
        <v>New York</v>
      </c>
      <c r="V198" t="str">
        <f t="shared" si="41"/>
        <v>NY</v>
      </c>
      <c r="W198">
        <f t="shared" si="42"/>
        <v>0</v>
      </c>
      <c r="X198">
        <f t="shared" si="43"/>
        <v>0</v>
      </c>
      <c r="Y198">
        <f t="shared" si="44"/>
        <v>1</v>
      </c>
      <c r="Z198">
        <f t="shared" si="45"/>
        <v>0</v>
      </c>
      <c r="AA198">
        <f t="shared" si="46"/>
        <v>0</v>
      </c>
      <c r="AB198">
        <f t="shared" si="47"/>
        <v>1</v>
      </c>
    </row>
    <row r="199" spans="1:28" ht="409.6" x14ac:dyDescent="0.2">
      <c r="A199">
        <v>197</v>
      </c>
      <c r="B199" t="s">
        <v>352</v>
      </c>
      <c r="C199" t="s">
        <v>3499</v>
      </c>
      <c r="D199" s="1" t="s">
        <v>3514</v>
      </c>
      <c r="E199">
        <v>3.8</v>
      </c>
      <c r="F199" s="1" t="s">
        <v>439</v>
      </c>
      <c r="G199" t="s">
        <v>17</v>
      </c>
      <c r="H199" t="s">
        <v>17</v>
      </c>
      <c r="I199" t="s">
        <v>55</v>
      </c>
      <c r="J199">
        <v>-1</v>
      </c>
      <c r="K199" t="s">
        <v>64</v>
      </c>
      <c r="L199" t="s">
        <v>25</v>
      </c>
      <c r="M199" t="s">
        <v>26</v>
      </c>
      <c r="N199" t="s">
        <v>3313</v>
      </c>
      <c r="O199">
        <v>-1</v>
      </c>
      <c r="P199">
        <v>-1</v>
      </c>
      <c r="Q199">
        <f t="shared" si="36"/>
        <v>60000</v>
      </c>
      <c r="R199">
        <f t="shared" si="37"/>
        <v>110000</v>
      </c>
      <c r="S199">
        <f t="shared" si="38"/>
        <v>85000</v>
      </c>
      <c r="T199" t="str">
        <f t="shared" si="39"/>
        <v>Columbia University Medical Center</v>
      </c>
      <c r="U199" t="str">
        <f t="shared" si="40"/>
        <v>New York</v>
      </c>
      <c r="V199" t="str">
        <f t="shared" si="41"/>
        <v>NY</v>
      </c>
      <c r="W199">
        <f t="shared" si="42"/>
        <v>0</v>
      </c>
      <c r="X199">
        <f t="shared" si="43"/>
        <v>0</v>
      </c>
      <c r="Y199">
        <f t="shared" si="44"/>
        <v>1</v>
      </c>
      <c r="Z199">
        <f t="shared" si="45"/>
        <v>0</v>
      </c>
      <c r="AA199">
        <f t="shared" si="46"/>
        <v>0</v>
      </c>
      <c r="AB199">
        <f t="shared" si="47"/>
        <v>1</v>
      </c>
    </row>
    <row r="200" spans="1:28" ht="34" x14ac:dyDescent="0.2">
      <c r="A200">
        <v>198</v>
      </c>
      <c r="B200" t="s">
        <v>440</v>
      </c>
      <c r="C200" t="s">
        <v>3499</v>
      </c>
      <c r="D200" t="s">
        <v>3515</v>
      </c>
      <c r="E200">
        <v>3.7</v>
      </c>
      <c r="F200" s="1" t="s">
        <v>168</v>
      </c>
      <c r="G200" t="s">
        <v>75</v>
      </c>
      <c r="H200" t="s">
        <v>169</v>
      </c>
      <c r="I200" t="s">
        <v>29</v>
      </c>
      <c r="J200">
        <v>1990</v>
      </c>
      <c r="K200" t="s">
        <v>30</v>
      </c>
      <c r="L200" t="s">
        <v>38</v>
      </c>
      <c r="M200" t="s">
        <v>32</v>
      </c>
      <c r="N200" t="s">
        <v>3303</v>
      </c>
      <c r="O200" t="s">
        <v>170</v>
      </c>
      <c r="P200">
        <v>-1</v>
      </c>
      <c r="Q200">
        <f t="shared" si="36"/>
        <v>60000</v>
      </c>
      <c r="R200">
        <f t="shared" si="37"/>
        <v>110000</v>
      </c>
      <c r="S200">
        <f t="shared" si="38"/>
        <v>85000</v>
      </c>
      <c r="T200" t="str">
        <f t="shared" si="39"/>
        <v>Xoriant Corporation</v>
      </c>
      <c r="U200" t="str">
        <f t="shared" si="40"/>
        <v>Jersey City</v>
      </c>
      <c r="V200" t="str">
        <f t="shared" si="41"/>
        <v>NJ</v>
      </c>
      <c r="W200">
        <f t="shared" si="42"/>
        <v>0</v>
      </c>
      <c r="X200">
        <f t="shared" si="43"/>
        <v>1</v>
      </c>
      <c r="Y200">
        <f t="shared" si="44"/>
        <v>1</v>
      </c>
      <c r="Z200">
        <f t="shared" si="45"/>
        <v>0</v>
      </c>
      <c r="AA200">
        <f t="shared" si="46"/>
        <v>0</v>
      </c>
      <c r="AB200">
        <f t="shared" si="47"/>
        <v>1</v>
      </c>
    </row>
    <row r="201" spans="1:28" ht="323" x14ac:dyDescent="0.2">
      <c r="A201">
        <v>199</v>
      </c>
      <c r="B201" t="s">
        <v>34</v>
      </c>
      <c r="C201" t="s">
        <v>3499</v>
      </c>
      <c r="D201" s="1" t="s">
        <v>3516</v>
      </c>
      <c r="E201">
        <v>4.7</v>
      </c>
      <c r="F201" s="1" t="s">
        <v>441</v>
      </c>
      <c r="G201" t="s">
        <v>208</v>
      </c>
      <c r="H201" t="s">
        <v>442</v>
      </c>
      <c r="I201" t="s">
        <v>68</v>
      </c>
      <c r="J201">
        <v>-1</v>
      </c>
      <c r="K201" t="s">
        <v>30</v>
      </c>
      <c r="L201">
        <v>-1</v>
      </c>
      <c r="M201">
        <v>-1</v>
      </c>
      <c r="N201" t="s">
        <v>3319</v>
      </c>
      <c r="O201">
        <v>-1</v>
      </c>
      <c r="P201">
        <v>-1</v>
      </c>
      <c r="Q201">
        <f t="shared" si="36"/>
        <v>60000</v>
      </c>
      <c r="R201">
        <f t="shared" si="37"/>
        <v>110000</v>
      </c>
      <c r="S201">
        <f t="shared" si="38"/>
        <v>85000</v>
      </c>
      <c r="T201" t="str">
        <f t="shared" si="39"/>
        <v>The Denzel Group</v>
      </c>
      <c r="U201" t="str">
        <f t="shared" si="40"/>
        <v>South Plainfield</v>
      </c>
      <c r="V201" t="str">
        <f t="shared" si="41"/>
        <v>NJ</v>
      </c>
      <c r="W201">
        <f t="shared" si="42"/>
        <v>1</v>
      </c>
      <c r="X201">
        <f t="shared" si="43"/>
        <v>1</v>
      </c>
      <c r="Y201">
        <f t="shared" si="44"/>
        <v>1</v>
      </c>
      <c r="Z201">
        <f t="shared" si="45"/>
        <v>0</v>
      </c>
      <c r="AA201">
        <f t="shared" si="46"/>
        <v>0</v>
      </c>
      <c r="AB201">
        <f t="shared" si="47"/>
        <v>1</v>
      </c>
    </row>
    <row r="202" spans="1:28" ht="187" x14ac:dyDescent="0.2">
      <c r="A202">
        <v>200</v>
      </c>
      <c r="B202" t="s">
        <v>443</v>
      </c>
      <c r="C202" t="s">
        <v>3499</v>
      </c>
      <c r="D202" s="1" t="s">
        <v>444</v>
      </c>
      <c r="E202">
        <v>3.7</v>
      </c>
      <c r="F202" s="1" t="s">
        <v>70</v>
      </c>
      <c r="G202" t="s">
        <v>17</v>
      </c>
      <c r="H202" t="s">
        <v>71</v>
      </c>
      <c r="I202" t="s">
        <v>24</v>
      </c>
      <c r="J202">
        <v>1884</v>
      </c>
      <c r="K202" t="s">
        <v>19</v>
      </c>
      <c r="L202" t="s">
        <v>25</v>
      </c>
      <c r="M202" t="s">
        <v>26</v>
      </c>
      <c r="N202" t="s">
        <v>3304</v>
      </c>
      <c r="O202">
        <v>-1</v>
      </c>
      <c r="P202">
        <v>-1</v>
      </c>
      <c r="Q202">
        <f t="shared" si="36"/>
        <v>60000</v>
      </c>
      <c r="R202">
        <f t="shared" si="37"/>
        <v>110000</v>
      </c>
      <c r="S202">
        <f t="shared" si="38"/>
        <v>85000</v>
      </c>
      <c r="T202" t="str">
        <f t="shared" si="39"/>
        <v>Montefiore Medical</v>
      </c>
      <c r="U202" t="str">
        <f t="shared" si="40"/>
        <v>New York</v>
      </c>
      <c r="V202" t="str">
        <f t="shared" si="41"/>
        <v>NY</v>
      </c>
      <c r="W202">
        <f t="shared" si="42"/>
        <v>0</v>
      </c>
      <c r="X202">
        <f t="shared" si="43"/>
        <v>0</v>
      </c>
      <c r="Y202">
        <f t="shared" si="44"/>
        <v>0</v>
      </c>
      <c r="Z202">
        <f t="shared" si="45"/>
        <v>0</v>
      </c>
      <c r="AA202">
        <f t="shared" si="46"/>
        <v>0</v>
      </c>
      <c r="AB202">
        <f t="shared" si="47"/>
        <v>1</v>
      </c>
    </row>
    <row r="203" spans="1:28" ht="289" x14ac:dyDescent="0.2">
      <c r="A203">
        <v>201</v>
      </c>
      <c r="B203" t="s">
        <v>445</v>
      </c>
      <c r="C203" t="s">
        <v>3499</v>
      </c>
      <c r="D203" s="1" t="s">
        <v>3517</v>
      </c>
      <c r="E203">
        <v>3.3</v>
      </c>
      <c r="F203" s="1" t="s">
        <v>446</v>
      </c>
      <c r="G203" t="s">
        <v>17</v>
      </c>
      <c r="H203" t="s">
        <v>447</v>
      </c>
      <c r="I203" t="s">
        <v>68</v>
      </c>
      <c r="J203">
        <v>-1</v>
      </c>
      <c r="K203" t="s">
        <v>30</v>
      </c>
      <c r="L203" t="s">
        <v>85</v>
      </c>
      <c r="M203" t="s">
        <v>61</v>
      </c>
      <c r="N203" t="s">
        <v>3311</v>
      </c>
      <c r="O203">
        <v>-1</v>
      </c>
      <c r="P203">
        <v>-1</v>
      </c>
      <c r="Q203">
        <f t="shared" si="36"/>
        <v>60000</v>
      </c>
      <c r="R203">
        <f t="shared" si="37"/>
        <v>110000</v>
      </c>
      <c r="S203">
        <f t="shared" si="38"/>
        <v>85000</v>
      </c>
      <c r="T203" t="str">
        <f t="shared" si="39"/>
        <v>Cedent Consulting</v>
      </c>
      <c r="U203" t="str">
        <f t="shared" si="40"/>
        <v>New York</v>
      </c>
      <c r="V203" t="str">
        <f t="shared" si="41"/>
        <v>NY</v>
      </c>
      <c r="W203">
        <f t="shared" si="42"/>
        <v>0</v>
      </c>
      <c r="X203">
        <f t="shared" si="43"/>
        <v>0</v>
      </c>
      <c r="Y203">
        <f t="shared" si="44"/>
        <v>0</v>
      </c>
      <c r="Z203">
        <f t="shared" si="45"/>
        <v>0</v>
      </c>
      <c r="AA203">
        <f t="shared" si="46"/>
        <v>0</v>
      </c>
      <c r="AB203">
        <f t="shared" si="47"/>
        <v>1</v>
      </c>
    </row>
    <row r="204" spans="1:28" ht="409.6" x14ac:dyDescent="0.2">
      <c r="A204">
        <v>202</v>
      </c>
      <c r="B204" t="s">
        <v>448</v>
      </c>
      <c r="C204" t="s">
        <v>3499</v>
      </c>
      <c r="D204" s="1" t="s">
        <v>3518</v>
      </c>
      <c r="E204">
        <v>3.4</v>
      </c>
      <c r="F204" s="1" t="s">
        <v>449</v>
      </c>
      <c r="G204" t="s">
        <v>17</v>
      </c>
      <c r="H204" t="s">
        <v>3519</v>
      </c>
      <c r="I204" t="s">
        <v>68</v>
      </c>
      <c r="J204">
        <v>-1</v>
      </c>
      <c r="K204" t="s">
        <v>30</v>
      </c>
      <c r="L204" t="s">
        <v>450</v>
      </c>
      <c r="M204" t="s">
        <v>451</v>
      </c>
      <c r="N204" t="s">
        <v>3308</v>
      </c>
      <c r="O204">
        <v>-1</v>
      </c>
      <c r="P204">
        <v>-1</v>
      </c>
      <c r="Q204">
        <f t="shared" si="36"/>
        <v>60000</v>
      </c>
      <c r="R204">
        <f t="shared" si="37"/>
        <v>110000</v>
      </c>
      <c r="S204">
        <f t="shared" si="38"/>
        <v>85000</v>
      </c>
      <c r="T204" t="str">
        <f t="shared" si="39"/>
        <v>ACS</v>
      </c>
      <c r="U204" t="str">
        <f t="shared" si="40"/>
        <v>New York</v>
      </c>
      <c r="V204" t="str">
        <f t="shared" si="41"/>
        <v>NY</v>
      </c>
      <c r="W204">
        <f t="shared" si="42"/>
        <v>1</v>
      </c>
      <c r="X204">
        <f t="shared" si="43"/>
        <v>1</v>
      </c>
      <c r="Y204">
        <f t="shared" si="44"/>
        <v>1</v>
      </c>
      <c r="Z204">
        <f t="shared" si="45"/>
        <v>0</v>
      </c>
      <c r="AA204">
        <f t="shared" si="46"/>
        <v>0</v>
      </c>
      <c r="AB204">
        <f t="shared" si="47"/>
        <v>1</v>
      </c>
    </row>
    <row r="205" spans="1:28" ht="409.6" x14ac:dyDescent="0.2">
      <c r="A205">
        <v>203</v>
      </c>
      <c r="B205" t="s">
        <v>175</v>
      </c>
      <c r="C205" t="s">
        <v>3499</v>
      </c>
      <c r="D205" s="1" t="s">
        <v>3520</v>
      </c>
      <c r="E205">
        <v>3.2</v>
      </c>
      <c r="F205" s="1" t="s">
        <v>452</v>
      </c>
      <c r="G205" t="s">
        <v>17</v>
      </c>
      <c r="H205" t="s">
        <v>17</v>
      </c>
      <c r="I205" t="s">
        <v>18</v>
      </c>
      <c r="J205">
        <v>1971</v>
      </c>
      <c r="K205" t="s">
        <v>19</v>
      </c>
      <c r="L205" t="s">
        <v>20</v>
      </c>
      <c r="M205" t="s">
        <v>21</v>
      </c>
      <c r="N205" t="s">
        <v>3319</v>
      </c>
      <c r="O205">
        <v>-1</v>
      </c>
      <c r="P205">
        <v>-1</v>
      </c>
      <c r="Q205">
        <f t="shared" si="36"/>
        <v>60000</v>
      </c>
      <c r="R205">
        <f t="shared" si="37"/>
        <v>110000</v>
      </c>
      <c r="S205">
        <f t="shared" si="38"/>
        <v>85000</v>
      </c>
      <c r="T205" t="str">
        <f t="shared" si="39"/>
        <v>NADAP</v>
      </c>
      <c r="U205" t="str">
        <f t="shared" si="40"/>
        <v>New York</v>
      </c>
      <c r="V205" t="str">
        <f t="shared" si="41"/>
        <v>NY</v>
      </c>
      <c r="W205">
        <f t="shared" si="42"/>
        <v>0</v>
      </c>
      <c r="X205">
        <f t="shared" si="43"/>
        <v>0</v>
      </c>
      <c r="Y205">
        <f t="shared" si="44"/>
        <v>1</v>
      </c>
      <c r="Z205">
        <f t="shared" si="45"/>
        <v>0</v>
      </c>
      <c r="AA205">
        <f t="shared" si="46"/>
        <v>0</v>
      </c>
      <c r="AB205">
        <f t="shared" si="47"/>
        <v>1</v>
      </c>
    </row>
    <row r="206" spans="1:28" ht="409.6" x14ac:dyDescent="0.2">
      <c r="A206">
        <v>204</v>
      </c>
      <c r="B206" t="s">
        <v>368</v>
      </c>
      <c r="C206" t="s">
        <v>3499</v>
      </c>
      <c r="D206" s="1" t="s">
        <v>3521</v>
      </c>
      <c r="E206">
        <v>-1</v>
      </c>
      <c r="F206" t="s">
        <v>365</v>
      </c>
      <c r="G206" t="s">
        <v>17</v>
      </c>
      <c r="H206" t="s">
        <v>366</v>
      </c>
      <c r="I206" t="s">
        <v>68</v>
      </c>
      <c r="J206">
        <v>1996</v>
      </c>
      <c r="K206" t="s">
        <v>30</v>
      </c>
      <c r="L206" t="s">
        <v>367</v>
      </c>
      <c r="M206" t="s">
        <v>61</v>
      </c>
      <c r="N206" t="s">
        <v>3308</v>
      </c>
      <c r="O206">
        <v>-1</v>
      </c>
      <c r="P206">
        <v>-1</v>
      </c>
      <c r="Q206">
        <f t="shared" si="36"/>
        <v>60000</v>
      </c>
      <c r="R206">
        <f t="shared" si="37"/>
        <v>110000</v>
      </c>
      <c r="S206">
        <f t="shared" si="38"/>
        <v>85000</v>
      </c>
      <c r="T206" t="str">
        <f t="shared" si="39"/>
        <v>SGA Inc.</v>
      </c>
      <c r="U206" t="str">
        <f t="shared" si="40"/>
        <v>New York</v>
      </c>
      <c r="V206" t="str">
        <f t="shared" si="41"/>
        <v>NY</v>
      </c>
      <c r="W206">
        <f t="shared" si="42"/>
        <v>0</v>
      </c>
      <c r="X206">
        <f t="shared" si="43"/>
        <v>0</v>
      </c>
      <c r="Y206">
        <f t="shared" si="44"/>
        <v>0</v>
      </c>
      <c r="Z206">
        <f t="shared" si="45"/>
        <v>0</v>
      </c>
      <c r="AA206">
        <f t="shared" si="46"/>
        <v>0</v>
      </c>
      <c r="AB206">
        <f t="shared" si="47"/>
        <v>1</v>
      </c>
    </row>
    <row r="207" spans="1:28" ht="409.6" x14ac:dyDescent="0.2">
      <c r="A207">
        <v>205</v>
      </c>
      <c r="B207" t="s">
        <v>34</v>
      </c>
      <c r="C207" t="s">
        <v>3499</v>
      </c>
      <c r="D207" s="1" t="s">
        <v>3522</v>
      </c>
      <c r="E207">
        <v>-1</v>
      </c>
      <c r="F207" t="s">
        <v>453</v>
      </c>
      <c r="G207" t="s">
        <v>17</v>
      </c>
      <c r="H207">
        <v>-1</v>
      </c>
      <c r="I207">
        <v>-1</v>
      </c>
      <c r="J207">
        <v>-1</v>
      </c>
      <c r="K207">
        <v>-1</v>
      </c>
      <c r="L207">
        <v>-1</v>
      </c>
      <c r="M207">
        <v>-1</v>
      </c>
      <c r="N207">
        <v>-1</v>
      </c>
      <c r="O207">
        <v>-1</v>
      </c>
      <c r="P207">
        <v>-1</v>
      </c>
      <c r="Q207">
        <f t="shared" si="36"/>
        <v>60000</v>
      </c>
      <c r="R207">
        <f t="shared" si="37"/>
        <v>110000</v>
      </c>
      <c r="S207">
        <f t="shared" si="38"/>
        <v>85000</v>
      </c>
      <c r="T207" t="str">
        <f t="shared" si="39"/>
        <v>Newspaper Administration</v>
      </c>
      <c r="U207" t="str">
        <f t="shared" si="40"/>
        <v>New York</v>
      </c>
      <c r="V207" t="str">
        <f t="shared" si="41"/>
        <v>NY</v>
      </c>
      <c r="W207">
        <f t="shared" si="42"/>
        <v>1</v>
      </c>
      <c r="X207">
        <f t="shared" si="43"/>
        <v>1</v>
      </c>
      <c r="Y207">
        <f t="shared" si="44"/>
        <v>0</v>
      </c>
      <c r="Z207">
        <f t="shared" si="45"/>
        <v>0</v>
      </c>
      <c r="AA207">
        <f t="shared" si="46"/>
        <v>0</v>
      </c>
      <c r="AB207">
        <f t="shared" si="47"/>
        <v>1</v>
      </c>
    </row>
    <row r="208" spans="1:28" ht="409.6" x14ac:dyDescent="0.2">
      <c r="A208">
        <v>206</v>
      </c>
      <c r="B208" t="s">
        <v>454</v>
      </c>
      <c r="C208" t="s">
        <v>3499</v>
      </c>
      <c r="D208" s="1" t="s">
        <v>3523</v>
      </c>
      <c r="E208">
        <v>5</v>
      </c>
      <c r="F208" s="1" t="s">
        <v>455</v>
      </c>
      <c r="G208" t="s">
        <v>17</v>
      </c>
      <c r="H208" t="s">
        <v>17</v>
      </c>
      <c r="I208" t="s">
        <v>68</v>
      </c>
      <c r="J208">
        <v>-1</v>
      </c>
      <c r="K208" t="s">
        <v>30</v>
      </c>
      <c r="L208" t="s">
        <v>3331</v>
      </c>
      <c r="M208" t="s">
        <v>61</v>
      </c>
      <c r="N208" t="s">
        <v>3308</v>
      </c>
      <c r="O208">
        <v>-1</v>
      </c>
      <c r="P208">
        <v>-1</v>
      </c>
      <c r="Q208">
        <f t="shared" si="36"/>
        <v>60000</v>
      </c>
      <c r="R208">
        <f t="shared" si="37"/>
        <v>110000</v>
      </c>
      <c r="S208">
        <f t="shared" si="38"/>
        <v>85000</v>
      </c>
      <c r="T208" t="str">
        <f t="shared" si="39"/>
        <v>VISTRADA</v>
      </c>
      <c r="U208" t="str">
        <f t="shared" si="40"/>
        <v>New York</v>
      </c>
      <c r="V208" t="str">
        <f t="shared" si="41"/>
        <v>NY</v>
      </c>
      <c r="W208">
        <f t="shared" si="42"/>
        <v>0</v>
      </c>
      <c r="X208">
        <f t="shared" si="43"/>
        <v>0</v>
      </c>
      <c r="Y208">
        <f t="shared" si="44"/>
        <v>1</v>
      </c>
      <c r="Z208">
        <f t="shared" si="45"/>
        <v>0</v>
      </c>
      <c r="AA208">
        <f t="shared" si="46"/>
        <v>0</v>
      </c>
      <c r="AB208">
        <f t="shared" si="47"/>
        <v>1</v>
      </c>
    </row>
    <row r="209" spans="1:28" ht="409.6" x14ac:dyDescent="0.2">
      <c r="A209">
        <v>207</v>
      </c>
      <c r="B209" t="s">
        <v>456</v>
      </c>
      <c r="C209" t="s">
        <v>3499</v>
      </c>
      <c r="D209" s="1" t="s">
        <v>6060</v>
      </c>
      <c r="E209">
        <v>3.6</v>
      </c>
      <c r="F209" s="1" t="s">
        <v>457</v>
      </c>
      <c r="G209" t="s">
        <v>17</v>
      </c>
      <c r="H209" t="s">
        <v>17</v>
      </c>
      <c r="I209" t="s">
        <v>41</v>
      </c>
      <c r="J209">
        <v>2018</v>
      </c>
      <c r="K209" t="s">
        <v>30</v>
      </c>
      <c r="L209" t="s">
        <v>31</v>
      </c>
      <c r="M209" t="s">
        <v>32</v>
      </c>
      <c r="N209" t="s">
        <v>3319</v>
      </c>
      <c r="O209">
        <v>-1</v>
      </c>
      <c r="P209">
        <v>-1</v>
      </c>
      <c r="Q209">
        <f t="shared" si="36"/>
        <v>60000</v>
      </c>
      <c r="R209">
        <f t="shared" si="37"/>
        <v>110000</v>
      </c>
      <c r="S209">
        <f t="shared" si="38"/>
        <v>85000</v>
      </c>
      <c r="T209" t="str">
        <f t="shared" si="39"/>
        <v>Disney Streaming Services</v>
      </c>
      <c r="U209" t="str">
        <f t="shared" si="40"/>
        <v>New York</v>
      </c>
      <c r="V209" t="str">
        <f t="shared" si="41"/>
        <v>NY</v>
      </c>
      <c r="W209">
        <f t="shared" si="42"/>
        <v>1</v>
      </c>
      <c r="X209">
        <f t="shared" si="43"/>
        <v>1</v>
      </c>
      <c r="Y209">
        <f t="shared" si="44"/>
        <v>1</v>
      </c>
      <c r="Z209">
        <f t="shared" si="45"/>
        <v>1</v>
      </c>
      <c r="AA209">
        <f t="shared" si="46"/>
        <v>0</v>
      </c>
      <c r="AB209">
        <f t="shared" si="47"/>
        <v>1</v>
      </c>
    </row>
    <row r="210" spans="1:28" ht="409.6" x14ac:dyDescent="0.2">
      <c r="A210">
        <v>208</v>
      </c>
      <c r="B210" t="s">
        <v>458</v>
      </c>
      <c r="C210" t="s">
        <v>3499</v>
      </c>
      <c r="D210" s="1" t="s">
        <v>6061</v>
      </c>
      <c r="E210">
        <v>3</v>
      </c>
      <c r="F210" s="1" t="s">
        <v>459</v>
      </c>
      <c r="G210" t="s">
        <v>17</v>
      </c>
      <c r="H210" t="s">
        <v>17</v>
      </c>
      <c r="I210" t="s">
        <v>68</v>
      </c>
      <c r="J210">
        <v>-1</v>
      </c>
      <c r="K210" t="s">
        <v>30</v>
      </c>
      <c r="L210" t="s">
        <v>38</v>
      </c>
      <c r="M210" t="s">
        <v>32</v>
      </c>
      <c r="N210" t="s">
        <v>3308</v>
      </c>
      <c r="O210">
        <v>-1</v>
      </c>
      <c r="P210" t="b">
        <v>1</v>
      </c>
      <c r="Q210">
        <f t="shared" si="36"/>
        <v>60000</v>
      </c>
      <c r="R210">
        <f t="shared" si="37"/>
        <v>110000</v>
      </c>
      <c r="S210">
        <f t="shared" si="38"/>
        <v>85000</v>
      </c>
      <c r="T210" t="str">
        <f t="shared" si="39"/>
        <v>Royal Communications Consultants Inc</v>
      </c>
      <c r="U210" t="str">
        <f t="shared" si="40"/>
        <v>New York</v>
      </c>
      <c r="V210" t="str">
        <f t="shared" si="41"/>
        <v>NY</v>
      </c>
      <c r="W210">
        <f t="shared" si="42"/>
        <v>0</v>
      </c>
      <c r="X210">
        <f t="shared" si="43"/>
        <v>1</v>
      </c>
      <c r="Y210">
        <f t="shared" si="44"/>
        <v>1</v>
      </c>
      <c r="Z210">
        <f t="shared" si="45"/>
        <v>0</v>
      </c>
      <c r="AA210">
        <f t="shared" si="46"/>
        <v>0</v>
      </c>
      <c r="AB210">
        <f t="shared" si="47"/>
        <v>1</v>
      </c>
    </row>
    <row r="211" spans="1:28" ht="409.6" x14ac:dyDescent="0.2">
      <c r="A211">
        <v>209</v>
      </c>
      <c r="B211" t="s">
        <v>3524</v>
      </c>
      <c r="C211" t="s">
        <v>3499</v>
      </c>
      <c r="D211" s="1" t="s">
        <v>6062</v>
      </c>
      <c r="E211">
        <v>3.5</v>
      </c>
      <c r="F211" s="1" t="s">
        <v>460</v>
      </c>
      <c r="G211" t="s">
        <v>17</v>
      </c>
      <c r="H211" t="s">
        <v>3349</v>
      </c>
      <c r="I211" t="s">
        <v>18</v>
      </c>
      <c r="J211">
        <v>1989</v>
      </c>
      <c r="K211" t="s">
        <v>19</v>
      </c>
      <c r="L211" t="s">
        <v>20</v>
      </c>
      <c r="M211" t="s">
        <v>21</v>
      </c>
      <c r="N211" t="s">
        <v>3312</v>
      </c>
      <c r="O211">
        <v>-1</v>
      </c>
      <c r="P211">
        <v>-1</v>
      </c>
      <c r="Q211">
        <f t="shared" si="36"/>
        <v>60000</v>
      </c>
      <c r="R211">
        <f t="shared" si="37"/>
        <v>110000</v>
      </c>
      <c r="S211">
        <f t="shared" si="38"/>
        <v>85000</v>
      </c>
      <c r="T211" t="str">
        <f t="shared" si="39"/>
        <v>CASES</v>
      </c>
      <c r="U211" t="str">
        <f t="shared" si="40"/>
        <v>New York</v>
      </c>
      <c r="V211" t="str">
        <f t="shared" si="41"/>
        <v>NY</v>
      </c>
      <c r="W211">
        <f t="shared" si="42"/>
        <v>1</v>
      </c>
      <c r="X211">
        <f t="shared" si="43"/>
        <v>1</v>
      </c>
      <c r="Y211">
        <f t="shared" si="44"/>
        <v>1</v>
      </c>
      <c r="Z211">
        <f t="shared" si="45"/>
        <v>0</v>
      </c>
      <c r="AA211">
        <f t="shared" si="46"/>
        <v>1</v>
      </c>
      <c r="AB211">
        <f t="shared" si="47"/>
        <v>1</v>
      </c>
    </row>
    <row r="212" spans="1:28" ht="409.6" x14ac:dyDescent="0.2">
      <c r="A212">
        <v>210</v>
      </c>
      <c r="B212" t="s">
        <v>461</v>
      </c>
      <c r="C212" t="s">
        <v>3499</v>
      </c>
      <c r="D212" s="1" t="s">
        <v>6063</v>
      </c>
      <c r="E212">
        <v>1</v>
      </c>
      <c r="F212" s="1" t="s">
        <v>3402</v>
      </c>
      <c r="G212" t="s">
        <v>17</v>
      </c>
      <c r="H212" t="s">
        <v>17</v>
      </c>
      <c r="I212" t="s">
        <v>68</v>
      </c>
      <c r="J212">
        <v>-1</v>
      </c>
      <c r="K212" t="s">
        <v>30</v>
      </c>
      <c r="L212" t="s">
        <v>38</v>
      </c>
      <c r="M212" t="s">
        <v>32</v>
      </c>
      <c r="N212" t="s">
        <v>3311</v>
      </c>
      <c r="O212">
        <v>-1</v>
      </c>
      <c r="P212">
        <v>-1</v>
      </c>
      <c r="Q212">
        <f t="shared" si="36"/>
        <v>60000</v>
      </c>
      <c r="R212">
        <f t="shared" si="37"/>
        <v>110000</v>
      </c>
      <c r="S212">
        <f t="shared" si="38"/>
        <v>85000</v>
      </c>
      <c r="T212" t="str">
        <f t="shared" si="39"/>
        <v>Sphinix Networ Solutions Inc.</v>
      </c>
      <c r="U212" t="str">
        <f t="shared" si="40"/>
        <v>New York</v>
      </c>
      <c r="V212" t="str">
        <f t="shared" si="41"/>
        <v>NY</v>
      </c>
      <c r="W212">
        <f t="shared" si="42"/>
        <v>1</v>
      </c>
      <c r="X212">
        <f t="shared" si="43"/>
        <v>1</v>
      </c>
      <c r="Y212">
        <f t="shared" si="44"/>
        <v>1</v>
      </c>
      <c r="Z212">
        <f t="shared" si="45"/>
        <v>0</v>
      </c>
      <c r="AA212">
        <f t="shared" si="46"/>
        <v>0</v>
      </c>
      <c r="AB212">
        <f t="shared" si="47"/>
        <v>1</v>
      </c>
    </row>
    <row r="213" spans="1:28" ht="340" x14ac:dyDescent="0.2">
      <c r="A213">
        <v>211</v>
      </c>
      <c r="B213" t="s">
        <v>34</v>
      </c>
      <c r="C213" t="s">
        <v>3525</v>
      </c>
      <c r="D213" s="1" t="s">
        <v>3526</v>
      </c>
      <c r="E213">
        <v>5</v>
      </c>
      <c r="F213" s="1" t="s">
        <v>315</v>
      </c>
      <c r="G213" t="s">
        <v>17</v>
      </c>
      <c r="H213" t="s">
        <v>316</v>
      </c>
      <c r="I213" t="s">
        <v>84</v>
      </c>
      <c r="J213">
        <v>2008</v>
      </c>
      <c r="K213" t="s">
        <v>30</v>
      </c>
      <c r="L213" t="s">
        <v>38</v>
      </c>
      <c r="M213" t="s">
        <v>32</v>
      </c>
      <c r="N213" t="s">
        <v>3305</v>
      </c>
      <c r="O213">
        <v>-1</v>
      </c>
      <c r="P213">
        <v>-1</v>
      </c>
      <c r="Q213">
        <f t="shared" si="36"/>
        <v>41000</v>
      </c>
      <c r="R213">
        <f t="shared" si="37"/>
        <v>78000</v>
      </c>
      <c r="S213">
        <f t="shared" si="38"/>
        <v>59500</v>
      </c>
      <c r="T213" t="str">
        <f t="shared" si="39"/>
        <v>Staffigo Technical Services, LLC</v>
      </c>
      <c r="U213" t="str">
        <f t="shared" si="40"/>
        <v>New York</v>
      </c>
      <c r="V213" t="str">
        <f t="shared" si="41"/>
        <v>NY</v>
      </c>
      <c r="W213">
        <f t="shared" si="42"/>
        <v>0</v>
      </c>
      <c r="X213">
        <f t="shared" si="43"/>
        <v>1</v>
      </c>
      <c r="Y213">
        <f t="shared" si="44"/>
        <v>1</v>
      </c>
      <c r="Z213">
        <f t="shared" si="45"/>
        <v>0</v>
      </c>
      <c r="AA213">
        <f t="shared" si="46"/>
        <v>0</v>
      </c>
      <c r="AB213">
        <f t="shared" si="47"/>
        <v>1</v>
      </c>
    </row>
    <row r="214" spans="1:28" ht="409.6" x14ac:dyDescent="0.2">
      <c r="A214">
        <v>212</v>
      </c>
      <c r="B214" t="s">
        <v>462</v>
      </c>
      <c r="C214" t="s">
        <v>3525</v>
      </c>
      <c r="D214" s="1" t="s">
        <v>3527</v>
      </c>
      <c r="E214">
        <v>5</v>
      </c>
      <c r="F214" s="1" t="s">
        <v>463</v>
      </c>
      <c r="G214" t="s">
        <v>17</v>
      </c>
      <c r="H214" t="s">
        <v>17</v>
      </c>
      <c r="I214" t="s">
        <v>84</v>
      </c>
      <c r="J214">
        <v>2012</v>
      </c>
      <c r="K214" t="s">
        <v>30</v>
      </c>
      <c r="L214" t="s">
        <v>60</v>
      </c>
      <c r="M214" t="s">
        <v>61</v>
      </c>
      <c r="N214" t="s">
        <v>3319</v>
      </c>
      <c r="O214">
        <v>-1</v>
      </c>
      <c r="P214">
        <v>-1</v>
      </c>
      <c r="Q214">
        <f t="shared" si="36"/>
        <v>41000</v>
      </c>
      <c r="R214">
        <f t="shared" si="37"/>
        <v>78000</v>
      </c>
      <c r="S214">
        <f t="shared" si="38"/>
        <v>59500</v>
      </c>
      <c r="T214" t="str">
        <f t="shared" si="39"/>
        <v>Earnest Research</v>
      </c>
      <c r="U214" t="str">
        <f t="shared" si="40"/>
        <v>New York</v>
      </c>
      <c r="V214" t="str">
        <f t="shared" si="41"/>
        <v>NY</v>
      </c>
      <c r="W214">
        <f t="shared" si="42"/>
        <v>0</v>
      </c>
      <c r="X214">
        <f t="shared" si="43"/>
        <v>0</v>
      </c>
      <c r="Y214">
        <f t="shared" si="44"/>
        <v>1</v>
      </c>
      <c r="Z214">
        <f t="shared" si="45"/>
        <v>1</v>
      </c>
      <c r="AA214">
        <f t="shared" si="46"/>
        <v>0</v>
      </c>
      <c r="AB214">
        <f t="shared" si="47"/>
        <v>1</v>
      </c>
    </row>
    <row r="215" spans="1:28" ht="409.6" x14ac:dyDescent="0.2">
      <c r="A215">
        <v>213</v>
      </c>
      <c r="B215" t="s">
        <v>464</v>
      </c>
      <c r="C215" t="s">
        <v>3525</v>
      </c>
      <c r="D215" s="1" t="s">
        <v>3528</v>
      </c>
      <c r="E215">
        <v>3.8</v>
      </c>
      <c r="F215" s="1" t="s">
        <v>183</v>
      </c>
      <c r="G215" t="s">
        <v>17</v>
      </c>
      <c r="H215" t="s">
        <v>17</v>
      </c>
      <c r="I215" t="s">
        <v>24</v>
      </c>
      <c r="J215">
        <v>1981</v>
      </c>
      <c r="K215" t="s">
        <v>30</v>
      </c>
      <c r="L215" t="s">
        <v>134</v>
      </c>
      <c r="M215" t="s">
        <v>32</v>
      </c>
      <c r="N215" t="s">
        <v>3319</v>
      </c>
      <c r="O215" t="s">
        <v>184</v>
      </c>
      <c r="P215">
        <v>-1</v>
      </c>
      <c r="Q215">
        <f t="shared" si="36"/>
        <v>41000</v>
      </c>
      <c r="R215">
        <f t="shared" si="37"/>
        <v>78000</v>
      </c>
      <c r="S215">
        <f t="shared" si="38"/>
        <v>59500</v>
      </c>
      <c r="T215" t="str">
        <f t="shared" si="39"/>
        <v>Bloomberg</v>
      </c>
      <c r="U215" t="str">
        <f t="shared" si="40"/>
        <v>New York</v>
      </c>
      <c r="V215" t="str">
        <f t="shared" si="41"/>
        <v>NY</v>
      </c>
      <c r="W215">
        <f t="shared" si="42"/>
        <v>0</v>
      </c>
      <c r="X215">
        <f t="shared" si="43"/>
        <v>0</v>
      </c>
      <c r="Y215">
        <f t="shared" si="44"/>
        <v>0</v>
      </c>
      <c r="Z215">
        <f t="shared" si="45"/>
        <v>0</v>
      </c>
      <c r="AA215">
        <f t="shared" si="46"/>
        <v>0</v>
      </c>
      <c r="AB215">
        <f t="shared" si="47"/>
        <v>1</v>
      </c>
    </row>
    <row r="216" spans="1:28" ht="289" x14ac:dyDescent="0.2">
      <c r="A216">
        <v>214</v>
      </c>
      <c r="B216" t="s">
        <v>34</v>
      </c>
      <c r="C216" t="s">
        <v>3525</v>
      </c>
      <c r="D216" s="1" t="s">
        <v>3529</v>
      </c>
      <c r="E216">
        <v>4.0999999999999996</v>
      </c>
      <c r="F216" s="1" t="s">
        <v>465</v>
      </c>
      <c r="G216" t="s">
        <v>17</v>
      </c>
      <c r="H216" t="s">
        <v>3530</v>
      </c>
      <c r="I216" t="s">
        <v>84</v>
      </c>
      <c r="J216">
        <v>-1</v>
      </c>
      <c r="K216" t="s">
        <v>30</v>
      </c>
      <c r="L216" t="s">
        <v>134</v>
      </c>
      <c r="M216" t="s">
        <v>32</v>
      </c>
      <c r="N216" t="s">
        <v>3309</v>
      </c>
      <c r="O216">
        <v>-1</v>
      </c>
      <c r="P216">
        <v>-1</v>
      </c>
      <c r="Q216">
        <f t="shared" si="36"/>
        <v>41000</v>
      </c>
      <c r="R216">
        <f t="shared" si="37"/>
        <v>78000</v>
      </c>
      <c r="S216">
        <f t="shared" si="38"/>
        <v>59500</v>
      </c>
      <c r="T216" t="str">
        <f t="shared" si="39"/>
        <v>APN Software Services Inc.</v>
      </c>
      <c r="U216" t="str">
        <f t="shared" si="40"/>
        <v>New York</v>
      </c>
      <c r="V216" t="str">
        <f t="shared" si="41"/>
        <v>NY</v>
      </c>
      <c r="W216">
        <f t="shared" si="42"/>
        <v>0</v>
      </c>
      <c r="X216">
        <f t="shared" si="43"/>
        <v>0</v>
      </c>
      <c r="Y216">
        <f t="shared" si="44"/>
        <v>1</v>
      </c>
      <c r="Z216">
        <f t="shared" si="45"/>
        <v>0</v>
      </c>
      <c r="AA216">
        <f t="shared" si="46"/>
        <v>0</v>
      </c>
      <c r="AB216">
        <f t="shared" si="47"/>
        <v>1</v>
      </c>
    </row>
    <row r="217" spans="1:28" ht="409.6" x14ac:dyDescent="0.2">
      <c r="A217">
        <v>215</v>
      </c>
      <c r="B217" t="s">
        <v>34</v>
      </c>
      <c r="C217" t="s">
        <v>3525</v>
      </c>
      <c r="D217" s="1" t="s">
        <v>3531</v>
      </c>
      <c r="E217">
        <v>3.3</v>
      </c>
      <c r="F217" s="1" t="s">
        <v>3532</v>
      </c>
      <c r="G217" t="s">
        <v>71</v>
      </c>
      <c r="H217" t="s">
        <v>71</v>
      </c>
      <c r="I217" t="s">
        <v>29</v>
      </c>
      <c r="J217">
        <v>1966</v>
      </c>
      <c r="K217" t="s">
        <v>19</v>
      </c>
      <c r="L217" t="s">
        <v>20</v>
      </c>
      <c r="M217" t="s">
        <v>21</v>
      </c>
      <c r="N217" t="s">
        <v>3303</v>
      </c>
      <c r="O217">
        <v>-1</v>
      </c>
      <c r="P217">
        <v>-1</v>
      </c>
      <c r="Q217">
        <f t="shared" si="36"/>
        <v>41000</v>
      </c>
      <c r="R217">
        <f t="shared" si="37"/>
        <v>78000</v>
      </c>
      <c r="S217">
        <f t="shared" si="38"/>
        <v>59500</v>
      </c>
      <c r="T217" t="str">
        <f t="shared" si="39"/>
        <v>Acacia Networ</v>
      </c>
      <c r="U217" t="str">
        <f t="shared" si="40"/>
        <v>Bronx</v>
      </c>
      <c r="V217" t="str">
        <f t="shared" si="41"/>
        <v>NY</v>
      </c>
      <c r="W217">
        <f t="shared" si="42"/>
        <v>0</v>
      </c>
      <c r="X217">
        <f t="shared" si="43"/>
        <v>1</v>
      </c>
      <c r="Y217">
        <f t="shared" si="44"/>
        <v>1</v>
      </c>
      <c r="Z217">
        <f t="shared" si="45"/>
        <v>0</v>
      </c>
      <c r="AA217">
        <f t="shared" si="46"/>
        <v>0</v>
      </c>
      <c r="AB217">
        <f t="shared" si="47"/>
        <v>1</v>
      </c>
    </row>
    <row r="218" spans="1:28" ht="409.6" x14ac:dyDescent="0.2">
      <c r="A218">
        <v>216</v>
      </c>
      <c r="B218" t="s">
        <v>72</v>
      </c>
      <c r="C218" t="s">
        <v>3525</v>
      </c>
      <c r="D218" s="1" t="s">
        <v>3533</v>
      </c>
      <c r="E218">
        <v>-1</v>
      </c>
      <c r="F218" t="s">
        <v>466</v>
      </c>
      <c r="G218" t="s">
        <v>17</v>
      </c>
      <c r="H218">
        <v>-1</v>
      </c>
      <c r="I218">
        <v>-1</v>
      </c>
      <c r="J218">
        <v>-1</v>
      </c>
      <c r="K218">
        <v>-1</v>
      </c>
      <c r="L218">
        <v>-1</v>
      </c>
      <c r="M218">
        <v>-1</v>
      </c>
      <c r="N218">
        <v>-1</v>
      </c>
      <c r="O218">
        <v>-1</v>
      </c>
      <c r="P218">
        <v>-1</v>
      </c>
      <c r="Q218">
        <f t="shared" si="36"/>
        <v>41000</v>
      </c>
      <c r="R218">
        <f t="shared" si="37"/>
        <v>78000</v>
      </c>
      <c r="S218">
        <f t="shared" si="38"/>
        <v>59500</v>
      </c>
      <c r="T218" t="str">
        <f t="shared" si="39"/>
        <v>Miller Cang Agency</v>
      </c>
      <c r="U218" t="str">
        <f t="shared" si="40"/>
        <v>New York</v>
      </c>
      <c r="V218" t="str">
        <f t="shared" si="41"/>
        <v>NY</v>
      </c>
      <c r="W218">
        <f t="shared" si="42"/>
        <v>0</v>
      </c>
      <c r="X218">
        <f t="shared" si="43"/>
        <v>1</v>
      </c>
      <c r="Y218">
        <f t="shared" si="44"/>
        <v>1</v>
      </c>
      <c r="Z218">
        <f t="shared" si="45"/>
        <v>1</v>
      </c>
      <c r="AA218">
        <f t="shared" si="46"/>
        <v>0</v>
      </c>
      <c r="AB218">
        <f t="shared" si="47"/>
        <v>1</v>
      </c>
    </row>
    <row r="219" spans="1:28" ht="409.6" x14ac:dyDescent="0.2">
      <c r="A219">
        <v>217</v>
      </c>
      <c r="B219" t="s">
        <v>3534</v>
      </c>
      <c r="C219" t="s">
        <v>3525</v>
      </c>
      <c r="D219" s="1" t="s">
        <v>3535</v>
      </c>
      <c r="E219">
        <v>3.5</v>
      </c>
      <c r="F219" s="1" t="s">
        <v>313</v>
      </c>
      <c r="G219" t="s">
        <v>17</v>
      </c>
      <c r="H219" t="s">
        <v>17</v>
      </c>
      <c r="I219" t="s">
        <v>68</v>
      </c>
      <c r="J219">
        <v>1968</v>
      </c>
      <c r="K219" t="s">
        <v>30</v>
      </c>
      <c r="L219" t="s">
        <v>147</v>
      </c>
      <c r="M219" t="s">
        <v>61</v>
      </c>
      <c r="N219" t="s">
        <v>3308</v>
      </c>
      <c r="O219">
        <v>-1</v>
      </c>
      <c r="P219">
        <v>-1</v>
      </c>
      <c r="Q219">
        <f t="shared" si="36"/>
        <v>41000</v>
      </c>
      <c r="R219">
        <f t="shared" si="37"/>
        <v>78000</v>
      </c>
      <c r="S219">
        <f t="shared" si="38"/>
        <v>59500</v>
      </c>
      <c r="T219" t="str">
        <f t="shared" si="39"/>
        <v>EDP World, Inc.</v>
      </c>
      <c r="U219" t="str">
        <f t="shared" si="40"/>
        <v>New York</v>
      </c>
      <c r="V219" t="str">
        <f t="shared" si="41"/>
        <v>NY</v>
      </c>
      <c r="W219">
        <f t="shared" si="42"/>
        <v>0</v>
      </c>
      <c r="X219">
        <f t="shared" si="43"/>
        <v>0</v>
      </c>
      <c r="Y219">
        <f t="shared" si="44"/>
        <v>1</v>
      </c>
      <c r="Z219">
        <f t="shared" si="45"/>
        <v>0</v>
      </c>
      <c r="AA219">
        <f t="shared" si="46"/>
        <v>0</v>
      </c>
      <c r="AB219">
        <f t="shared" si="47"/>
        <v>1</v>
      </c>
    </row>
    <row r="220" spans="1:28" ht="34" x14ac:dyDescent="0.2">
      <c r="A220">
        <v>218</v>
      </c>
      <c r="B220" t="s">
        <v>467</v>
      </c>
      <c r="C220" t="s">
        <v>3525</v>
      </c>
      <c r="D220" t="s">
        <v>3536</v>
      </c>
      <c r="E220">
        <v>3.7</v>
      </c>
      <c r="F220" s="1" t="s">
        <v>214</v>
      </c>
      <c r="G220" t="s">
        <v>17</v>
      </c>
      <c r="H220" t="s">
        <v>17</v>
      </c>
      <c r="I220" t="s">
        <v>24</v>
      </c>
      <c r="J220">
        <v>1812</v>
      </c>
      <c r="K220" t="s">
        <v>56</v>
      </c>
      <c r="L220" t="s">
        <v>3323</v>
      </c>
      <c r="M220" t="s">
        <v>46</v>
      </c>
      <c r="N220" t="s">
        <v>3310</v>
      </c>
      <c r="O220">
        <v>-1</v>
      </c>
      <c r="P220">
        <v>-1</v>
      </c>
      <c r="Q220">
        <f t="shared" si="36"/>
        <v>41000</v>
      </c>
      <c r="R220">
        <f t="shared" si="37"/>
        <v>78000</v>
      </c>
      <c r="S220">
        <f t="shared" si="38"/>
        <v>59500</v>
      </c>
      <c r="T220" t="str">
        <f t="shared" si="39"/>
        <v>Citi</v>
      </c>
      <c r="U220" t="str">
        <f t="shared" si="40"/>
        <v>New York</v>
      </c>
      <c r="V220" t="str">
        <f t="shared" si="41"/>
        <v>NY</v>
      </c>
      <c r="W220">
        <f t="shared" si="42"/>
        <v>0</v>
      </c>
      <c r="X220">
        <f t="shared" si="43"/>
        <v>0</v>
      </c>
      <c r="Y220">
        <f t="shared" si="44"/>
        <v>1</v>
      </c>
      <c r="Z220">
        <f t="shared" si="45"/>
        <v>0</v>
      </c>
      <c r="AA220">
        <f t="shared" si="46"/>
        <v>0</v>
      </c>
      <c r="AB220">
        <f t="shared" si="47"/>
        <v>1</v>
      </c>
    </row>
    <row r="221" spans="1:28" ht="34" x14ac:dyDescent="0.2">
      <c r="A221">
        <v>219</v>
      </c>
      <c r="B221" t="s">
        <v>468</v>
      </c>
      <c r="C221" t="s">
        <v>3525</v>
      </c>
      <c r="D221" t="s">
        <v>3537</v>
      </c>
      <c r="E221">
        <v>4</v>
      </c>
      <c r="F221" s="1" t="s">
        <v>159</v>
      </c>
      <c r="G221" t="s">
        <v>17</v>
      </c>
      <c r="H221" t="s">
        <v>3371</v>
      </c>
      <c r="I221" t="s">
        <v>24</v>
      </c>
      <c r="J221">
        <v>1923</v>
      </c>
      <c r="K221" t="s">
        <v>56</v>
      </c>
      <c r="L221" t="s">
        <v>160</v>
      </c>
      <c r="M221" t="s">
        <v>161</v>
      </c>
      <c r="N221" t="s">
        <v>3310</v>
      </c>
      <c r="O221" t="s">
        <v>162</v>
      </c>
      <c r="P221">
        <v>-1</v>
      </c>
      <c r="Q221">
        <f t="shared" si="36"/>
        <v>41000</v>
      </c>
      <c r="R221">
        <f t="shared" si="37"/>
        <v>78000</v>
      </c>
      <c r="S221">
        <f t="shared" si="38"/>
        <v>59500</v>
      </c>
      <c r="T221" t="str">
        <f t="shared" si="39"/>
        <v>Walt Disney Co.</v>
      </c>
      <c r="U221" t="str">
        <f t="shared" si="40"/>
        <v>New York</v>
      </c>
      <c r="V221" t="str">
        <f t="shared" si="41"/>
        <v>NY</v>
      </c>
      <c r="W221">
        <f t="shared" si="42"/>
        <v>1</v>
      </c>
      <c r="X221">
        <f t="shared" si="43"/>
        <v>1</v>
      </c>
      <c r="Y221">
        <f t="shared" si="44"/>
        <v>1</v>
      </c>
      <c r="Z221">
        <f t="shared" si="45"/>
        <v>0</v>
      </c>
      <c r="AA221">
        <f t="shared" si="46"/>
        <v>0</v>
      </c>
      <c r="AB221">
        <f t="shared" si="47"/>
        <v>1</v>
      </c>
    </row>
    <row r="222" spans="1:28" ht="409.6" x14ac:dyDescent="0.2">
      <c r="A222">
        <v>220</v>
      </c>
      <c r="B222" t="s">
        <v>469</v>
      </c>
      <c r="C222" t="s">
        <v>3525</v>
      </c>
      <c r="D222" s="1" t="s">
        <v>3538</v>
      </c>
      <c r="E222">
        <v>3.4</v>
      </c>
      <c r="F222" s="1" t="s">
        <v>470</v>
      </c>
      <c r="G222" t="s">
        <v>17</v>
      </c>
      <c r="H222" t="s">
        <v>3539</v>
      </c>
      <c r="I222" t="s">
        <v>24</v>
      </c>
      <c r="J222">
        <v>1967</v>
      </c>
      <c r="K222" t="s">
        <v>56</v>
      </c>
      <c r="L222" t="s">
        <v>38</v>
      </c>
      <c r="M222" t="s">
        <v>32</v>
      </c>
      <c r="N222" t="s">
        <v>3310</v>
      </c>
      <c r="O222" t="s">
        <v>471</v>
      </c>
      <c r="P222">
        <v>-1</v>
      </c>
      <c r="Q222">
        <f t="shared" si="36"/>
        <v>41000</v>
      </c>
      <c r="R222">
        <f t="shared" si="37"/>
        <v>78000</v>
      </c>
      <c r="S222">
        <f t="shared" si="38"/>
        <v>59500</v>
      </c>
      <c r="T222" t="str">
        <f t="shared" si="39"/>
        <v>NTT DATA</v>
      </c>
      <c r="U222" t="str">
        <f t="shared" si="40"/>
        <v>New York</v>
      </c>
      <c r="V222" t="str">
        <f t="shared" si="41"/>
        <v>NY</v>
      </c>
      <c r="W222">
        <f t="shared" si="42"/>
        <v>0</v>
      </c>
      <c r="X222">
        <f t="shared" si="43"/>
        <v>0</v>
      </c>
      <c r="Y222">
        <f t="shared" si="44"/>
        <v>1</v>
      </c>
      <c r="Z222">
        <f t="shared" si="45"/>
        <v>0</v>
      </c>
      <c r="AA222">
        <f t="shared" si="46"/>
        <v>0</v>
      </c>
      <c r="AB222">
        <f t="shared" si="47"/>
        <v>1</v>
      </c>
    </row>
    <row r="223" spans="1:28" ht="34" x14ac:dyDescent="0.2">
      <c r="A223">
        <v>221</v>
      </c>
      <c r="B223" t="s">
        <v>472</v>
      </c>
      <c r="C223" t="s">
        <v>3525</v>
      </c>
      <c r="D223" t="s">
        <v>3540</v>
      </c>
      <c r="E223">
        <v>3.6</v>
      </c>
      <c r="F223" s="1" t="s">
        <v>173</v>
      </c>
      <c r="G223" t="s">
        <v>75</v>
      </c>
      <c r="H223" t="s">
        <v>174</v>
      </c>
      <c r="I223" t="s">
        <v>18</v>
      </c>
      <c r="J223">
        <v>1969</v>
      </c>
      <c r="K223" t="s">
        <v>56</v>
      </c>
      <c r="L223" t="s">
        <v>147</v>
      </c>
      <c r="M223" t="s">
        <v>61</v>
      </c>
      <c r="N223" t="s">
        <v>3305</v>
      </c>
      <c r="O223">
        <v>-1</v>
      </c>
      <c r="P223">
        <v>-1</v>
      </c>
      <c r="Q223">
        <f t="shared" si="36"/>
        <v>41000</v>
      </c>
      <c r="R223">
        <f t="shared" si="37"/>
        <v>78000</v>
      </c>
      <c r="S223">
        <f t="shared" si="38"/>
        <v>59500</v>
      </c>
      <c r="T223" t="str">
        <f t="shared" si="39"/>
        <v>TSR, Inc.</v>
      </c>
      <c r="U223" t="str">
        <f t="shared" si="40"/>
        <v>Jersey City</v>
      </c>
      <c r="V223" t="str">
        <f t="shared" si="41"/>
        <v>NJ</v>
      </c>
      <c r="W223">
        <f t="shared" si="42"/>
        <v>0</v>
      </c>
      <c r="X223">
        <f t="shared" si="43"/>
        <v>1</v>
      </c>
      <c r="Y223">
        <f t="shared" si="44"/>
        <v>1</v>
      </c>
      <c r="Z223">
        <f t="shared" si="45"/>
        <v>0</v>
      </c>
      <c r="AA223">
        <f t="shared" si="46"/>
        <v>0</v>
      </c>
      <c r="AB223">
        <f t="shared" si="47"/>
        <v>1</v>
      </c>
    </row>
    <row r="224" spans="1:28" ht="409.6" x14ac:dyDescent="0.2">
      <c r="A224">
        <v>222</v>
      </c>
      <c r="B224" t="s">
        <v>473</v>
      </c>
      <c r="C224" t="s">
        <v>3525</v>
      </c>
      <c r="D224" s="1" t="s">
        <v>6064</v>
      </c>
      <c r="E224">
        <v>-1</v>
      </c>
      <c r="F224" t="s">
        <v>474</v>
      </c>
      <c r="G224" t="s">
        <v>17</v>
      </c>
      <c r="H224" t="s">
        <v>475</v>
      </c>
      <c r="I224" t="s">
        <v>68</v>
      </c>
      <c r="J224">
        <v>-1</v>
      </c>
      <c r="K224" t="s">
        <v>30</v>
      </c>
      <c r="L224">
        <v>-1</v>
      </c>
      <c r="M224">
        <v>-1</v>
      </c>
      <c r="N224" t="s">
        <v>3319</v>
      </c>
      <c r="O224">
        <v>-1</v>
      </c>
      <c r="P224">
        <v>-1</v>
      </c>
      <c r="Q224">
        <f t="shared" si="36"/>
        <v>41000</v>
      </c>
      <c r="R224">
        <f t="shared" si="37"/>
        <v>78000</v>
      </c>
      <c r="S224">
        <f t="shared" si="38"/>
        <v>59500</v>
      </c>
      <c r="T224" t="str">
        <f t="shared" si="39"/>
        <v>Attentive</v>
      </c>
      <c r="U224" t="str">
        <f t="shared" si="40"/>
        <v>New York</v>
      </c>
      <c r="V224" t="str">
        <f t="shared" si="41"/>
        <v>NY</v>
      </c>
      <c r="W224">
        <f t="shared" si="42"/>
        <v>1</v>
      </c>
      <c r="X224">
        <f t="shared" si="43"/>
        <v>1</v>
      </c>
      <c r="Y224">
        <f t="shared" si="44"/>
        <v>1</v>
      </c>
      <c r="Z224">
        <f t="shared" si="45"/>
        <v>0</v>
      </c>
      <c r="AA224">
        <f t="shared" si="46"/>
        <v>0</v>
      </c>
      <c r="AB224">
        <f t="shared" si="47"/>
        <v>1</v>
      </c>
    </row>
    <row r="225" spans="1:28" ht="204" x14ac:dyDescent="0.2">
      <c r="A225">
        <v>223</v>
      </c>
      <c r="B225" t="s">
        <v>34</v>
      </c>
      <c r="C225" t="s">
        <v>3525</v>
      </c>
      <c r="D225" s="1" t="s">
        <v>3541</v>
      </c>
      <c r="E225">
        <v>3.5</v>
      </c>
      <c r="F225" s="1" t="s">
        <v>476</v>
      </c>
      <c r="G225" t="s">
        <v>477</v>
      </c>
      <c r="H225" t="s">
        <v>477</v>
      </c>
      <c r="I225" t="s">
        <v>84</v>
      </c>
      <c r="J225">
        <v>-1</v>
      </c>
      <c r="K225" t="s">
        <v>30</v>
      </c>
      <c r="L225" t="s">
        <v>85</v>
      </c>
      <c r="M225" t="s">
        <v>61</v>
      </c>
      <c r="N225" t="s">
        <v>3312</v>
      </c>
      <c r="O225">
        <v>-1</v>
      </c>
      <c r="P225">
        <v>-1</v>
      </c>
      <c r="Q225">
        <f t="shared" si="36"/>
        <v>41000</v>
      </c>
      <c r="R225">
        <f t="shared" si="37"/>
        <v>78000</v>
      </c>
      <c r="S225">
        <f t="shared" si="38"/>
        <v>59500</v>
      </c>
      <c r="T225" t="str">
        <f t="shared" si="39"/>
        <v>Fidelis Group</v>
      </c>
      <c r="U225" t="str">
        <f t="shared" si="40"/>
        <v>Little Ferry</v>
      </c>
      <c r="V225" t="str">
        <f t="shared" si="41"/>
        <v>NJ</v>
      </c>
      <c r="W225">
        <f t="shared" si="42"/>
        <v>0</v>
      </c>
      <c r="X225">
        <f t="shared" si="43"/>
        <v>1</v>
      </c>
      <c r="Y225">
        <f t="shared" si="44"/>
        <v>1</v>
      </c>
      <c r="Z225">
        <f t="shared" si="45"/>
        <v>0</v>
      </c>
      <c r="AA225">
        <f t="shared" si="46"/>
        <v>0</v>
      </c>
      <c r="AB225">
        <f t="shared" si="47"/>
        <v>1</v>
      </c>
    </row>
    <row r="226" spans="1:28" ht="409.6" x14ac:dyDescent="0.2">
      <c r="A226">
        <v>224</v>
      </c>
      <c r="B226" t="s">
        <v>368</v>
      </c>
      <c r="C226" t="s">
        <v>3525</v>
      </c>
      <c r="D226" s="1" t="s">
        <v>3542</v>
      </c>
      <c r="E226">
        <v>3.4</v>
      </c>
      <c r="F226" s="1" t="s">
        <v>478</v>
      </c>
      <c r="G226" t="s">
        <v>17</v>
      </c>
      <c r="H226" t="s">
        <v>17</v>
      </c>
      <c r="I226" t="s">
        <v>41</v>
      </c>
      <c r="J226">
        <v>1999</v>
      </c>
      <c r="K226" t="s">
        <v>30</v>
      </c>
      <c r="L226" t="s">
        <v>147</v>
      </c>
      <c r="M226" t="s">
        <v>61</v>
      </c>
      <c r="N226" t="s">
        <v>3309</v>
      </c>
      <c r="O226">
        <v>-1</v>
      </c>
      <c r="P226">
        <v>-1</v>
      </c>
      <c r="Q226">
        <f t="shared" si="36"/>
        <v>41000</v>
      </c>
      <c r="R226">
        <f t="shared" si="37"/>
        <v>78000</v>
      </c>
      <c r="S226">
        <f t="shared" si="38"/>
        <v>59500</v>
      </c>
      <c r="T226" t="str">
        <f t="shared" si="39"/>
        <v>Eclaro</v>
      </c>
      <c r="U226" t="str">
        <f t="shared" si="40"/>
        <v>New York</v>
      </c>
      <c r="V226" t="str">
        <f t="shared" si="41"/>
        <v>NY</v>
      </c>
      <c r="W226">
        <f t="shared" si="42"/>
        <v>0</v>
      </c>
      <c r="X226">
        <f t="shared" si="43"/>
        <v>0</v>
      </c>
      <c r="Y226">
        <f t="shared" si="44"/>
        <v>0</v>
      </c>
      <c r="Z226">
        <f t="shared" si="45"/>
        <v>0</v>
      </c>
      <c r="AA226">
        <f t="shared" si="46"/>
        <v>0</v>
      </c>
      <c r="AB226">
        <f t="shared" si="47"/>
        <v>1</v>
      </c>
    </row>
    <row r="227" spans="1:28" ht="119" x14ac:dyDescent="0.2">
      <c r="A227">
        <v>225</v>
      </c>
      <c r="B227" t="s">
        <v>479</v>
      </c>
      <c r="C227" t="s">
        <v>3525</v>
      </c>
      <c r="D227" s="1" t="s">
        <v>3543</v>
      </c>
      <c r="E227">
        <v>4.0999999999999996</v>
      </c>
      <c r="F227" s="1" t="s">
        <v>314</v>
      </c>
      <c r="G227" t="s">
        <v>17</v>
      </c>
      <c r="H227" t="s">
        <v>17</v>
      </c>
      <c r="I227" t="s">
        <v>68</v>
      </c>
      <c r="J227">
        <v>-1</v>
      </c>
      <c r="K227" t="s">
        <v>30</v>
      </c>
      <c r="L227">
        <v>-1</v>
      </c>
      <c r="M227">
        <v>-1</v>
      </c>
      <c r="N227" t="s">
        <v>3319</v>
      </c>
      <c r="O227">
        <v>-1</v>
      </c>
      <c r="P227">
        <v>-1</v>
      </c>
      <c r="Q227">
        <f t="shared" si="36"/>
        <v>41000</v>
      </c>
      <c r="R227">
        <f t="shared" si="37"/>
        <v>78000</v>
      </c>
      <c r="S227">
        <f t="shared" si="38"/>
        <v>59500</v>
      </c>
      <c r="T227" t="str">
        <f t="shared" si="39"/>
        <v>Phyton Talent Advisors</v>
      </c>
      <c r="U227" t="str">
        <f t="shared" si="40"/>
        <v>New York</v>
      </c>
      <c r="V227" t="str">
        <f t="shared" si="41"/>
        <v>NY</v>
      </c>
      <c r="W227">
        <f t="shared" si="42"/>
        <v>0</v>
      </c>
      <c r="X227">
        <f t="shared" si="43"/>
        <v>0</v>
      </c>
      <c r="Y227">
        <f t="shared" si="44"/>
        <v>1</v>
      </c>
      <c r="Z227">
        <f t="shared" si="45"/>
        <v>0</v>
      </c>
      <c r="AA227">
        <f t="shared" si="46"/>
        <v>0</v>
      </c>
      <c r="AB227">
        <f t="shared" si="47"/>
        <v>1</v>
      </c>
    </row>
    <row r="228" spans="1:28" ht="356" x14ac:dyDescent="0.2">
      <c r="A228">
        <v>226</v>
      </c>
      <c r="B228" t="s">
        <v>480</v>
      </c>
      <c r="C228" t="s">
        <v>3525</v>
      </c>
      <c r="D228" s="1" t="s">
        <v>6065</v>
      </c>
      <c r="E228">
        <v>4.2</v>
      </c>
      <c r="F228" s="1" t="s">
        <v>481</v>
      </c>
      <c r="G228" t="s">
        <v>17</v>
      </c>
      <c r="H228" t="s">
        <v>17</v>
      </c>
      <c r="I228" t="s">
        <v>68</v>
      </c>
      <c r="J228">
        <v>1981</v>
      </c>
      <c r="K228" t="s">
        <v>30</v>
      </c>
      <c r="L228" t="s">
        <v>134</v>
      </c>
      <c r="M228" t="s">
        <v>32</v>
      </c>
      <c r="N228" t="s">
        <v>3314</v>
      </c>
      <c r="O228">
        <v>-1</v>
      </c>
      <c r="P228">
        <v>-1</v>
      </c>
      <c r="Q228">
        <f t="shared" si="36"/>
        <v>41000</v>
      </c>
      <c r="R228">
        <f t="shared" si="37"/>
        <v>78000</v>
      </c>
      <c r="S228">
        <f t="shared" si="38"/>
        <v>59500</v>
      </c>
      <c r="T228" t="str">
        <f t="shared" si="39"/>
        <v>Source of Future Technology Inc</v>
      </c>
      <c r="U228" t="str">
        <f t="shared" si="40"/>
        <v>New York</v>
      </c>
      <c r="V228" t="str">
        <f t="shared" si="41"/>
        <v>NY</v>
      </c>
      <c r="W228">
        <f t="shared" si="42"/>
        <v>0</v>
      </c>
      <c r="X228">
        <f t="shared" si="43"/>
        <v>1</v>
      </c>
      <c r="Y228">
        <f t="shared" si="44"/>
        <v>1</v>
      </c>
      <c r="Z228">
        <f t="shared" si="45"/>
        <v>0</v>
      </c>
      <c r="AA228">
        <f t="shared" si="46"/>
        <v>0</v>
      </c>
      <c r="AB228">
        <f t="shared" si="47"/>
        <v>1</v>
      </c>
    </row>
    <row r="229" spans="1:28" ht="409.6" x14ac:dyDescent="0.2">
      <c r="A229">
        <v>227</v>
      </c>
      <c r="B229" t="s">
        <v>482</v>
      </c>
      <c r="C229" t="s">
        <v>3525</v>
      </c>
      <c r="D229" s="1" t="s">
        <v>3544</v>
      </c>
      <c r="E229">
        <v>-1</v>
      </c>
      <c r="F229" t="s">
        <v>483</v>
      </c>
      <c r="G229" t="s">
        <v>17</v>
      </c>
      <c r="H229">
        <v>-1</v>
      </c>
      <c r="I229">
        <v>-1</v>
      </c>
      <c r="J229">
        <v>-1</v>
      </c>
      <c r="K229">
        <v>-1</v>
      </c>
      <c r="L229">
        <v>-1</v>
      </c>
      <c r="M229">
        <v>-1</v>
      </c>
      <c r="N229">
        <v>-1</v>
      </c>
      <c r="O229">
        <v>-1</v>
      </c>
      <c r="P229">
        <v>-1</v>
      </c>
      <c r="Q229">
        <f t="shared" si="36"/>
        <v>41000</v>
      </c>
      <c r="R229">
        <f t="shared" si="37"/>
        <v>78000</v>
      </c>
      <c r="S229">
        <f t="shared" si="38"/>
        <v>59500</v>
      </c>
      <c r="T229" t="str">
        <f t="shared" si="39"/>
        <v>Wayne Technologies - CHURN</v>
      </c>
      <c r="U229" t="str">
        <f t="shared" si="40"/>
        <v>New York</v>
      </c>
      <c r="V229" t="str">
        <f t="shared" si="41"/>
        <v>NY</v>
      </c>
      <c r="W229">
        <f t="shared" si="42"/>
        <v>1</v>
      </c>
      <c r="X229">
        <f t="shared" si="43"/>
        <v>1</v>
      </c>
      <c r="Y229">
        <f t="shared" si="44"/>
        <v>1</v>
      </c>
      <c r="Z229">
        <f t="shared" si="45"/>
        <v>1</v>
      </c>
      <c r="AA229">
        <f t="shared" si="46"/>
        <v>0</v>
      </c>
      <c r="AB229">
        <f t="shared" si="47"/>
        <v>1</v>
      </c>
    </row>
    <row r="230" spans="1:28" ht="409.6" x14ac:dyDescent="0.2">
      <c r="A230">
        <v>228</v>
      </c>
      <c r="B230" t="s">
        <v>484</v>
      </c>
      <c r="C230" t="s">
        <v>3525</v>
      </c>
      <c r="D230" s="1" t="s">
        <v>6066</v>
      </c>
      <c r="E230">
        <v>2.7</v>
      </c>
      <c r="F230" s="1" t="s">
        <v>3545</v>
      </c>
      <c r="G230" t="s">
        <v>17</v>
      </c>
      <c r="H230" t="s">
        <v>485</v>
      </c>
      <c r="I230" t="s">
        <v>24</v>
      </c>
      <c r="J230">
        <v>1859</v>
      </c>
      <c r="K230" t="s">
        <v>56</v>
      </c>
      <c r="L230" t="s">
        <v>486</v>
      </c>
      <c r="M230" t="s">
        <v>61</v>
      </c>
      <c r="N230" t="s">
        <v>3304</v>
      </c>
      <c r="O230" t="s">
        <v>487</v>
      </c>
      <c r="P230">
        <v>-1</v>
      </c>
      <c r="Q230">
        <f t="shared" si="36"/>
        <v>41000</v>
      </c>
      <c r="R230">
        <f t="shared" si="37"/>
        <v>78000</v>
      </c>
      <c r="S230">
        <f t="shared" si="38"/>
        <v>59500</v>
      </c>
      <c r="T230" t="str">
        <f t="shared" si="39"/>
        <v>Brin's</v>
      </c>
      <c r="U230" t="str">
        <f t="shared" si="40"/>
        <v>New York</v>
      </c>
      <c r="V230" t="str">
        <f t="shared" si="41"/>
        <v>NY</v>
      </c>
      <c r="W230">
        <f t="shared" si="42"/>
        <v>0</v>
      </c>
      <c r="X230">
        <f t="shared" si="43"/>
        <v>0</v>
      </c>
      <c r="Y230">
        <f t="shared" si="44"/>
        <v>0</v>
      </c>
      <c r="Z230">
        <f t="shared" si="45"/>
        <v>0</v>
      </c>
      <c r="AA230">
        <f t="shared" si="46"/>
        <v>0</v>
      </c>
      <c r="AB230">
        <f t="shared" si="47"/>
        <v>1</v>
      </c>
    </row>
    <row r="231" spans="1:28" ht="34" x14ac:dyDescent="0.2">
      <c r="A231">
        <v>229</v>
      </c>
      <c r="B231" t="s">
        <v>34</v>
      </c>
      <c r="C231" t="s">
        <v>3525</v>
      </c>
      <c r="D231" t="s">
        <v>3546</v>
      </c>
      <c r="E231">
        <v>3.1</v>
      </c>
      <c r="F231" s="1" t="s">
        <v>488</v>
      </c>
      <c r="G231" t="s">
        <v>3451</v>
      </c>
      <c r="H231" t="s">
        <v>3547</v>
      </c>
      <c r="I231" t="s">
        <v>18</v>
      </c>
      <c r="J231">
        <v>1996</v>
      </c>
      <c r="K231" t="s">
        <v>56</v>
      </c>
      <c r="L231" t="s">
        <v>38</v>
      </c>
      <c r="M231" t="s">
        <v>32</v>
      </c>
      <c r="N231" t="s">
        <v>3312</v>
      </c>
      <c r="O231">
        <v>-1</v>
      </c>
      <c r="P231">
        <v>-1</v>
      </c>
      <c r="Q231">
        <f t="shared" si="36"/>
        <v>41000</v>
      </c>
      <c r="R231">
        <f t="shared" si="37"/>
        <v>78000</v>
      </c>
      <c r="S231">
        <f t="shared" si="38"/>
        <v>59500</v>
      </c>
      <c r="T231" t="str">
        <f t="shared" si="39"/>
        <v>Seven Seven Softwares</v>
      </c>
      <c r="U231" t="str">
        <f t="shared" si="40"/>
        <v>Newar</v>
      </c>
      <c r="V231" t="str">
        <f t="shared" si="41"/>
        <v>NJ</v>
      </c>
      <c r="W231">
        <f t="shared" si="42"/>
        <v>1</v>
      </c>
      <c r="X231">
        <f t="shared" si="43"/>
        <v>1</v>
      </c>
      <c r="Y231">
        <f t="shared" si="44"/>
        <v>1</v>
      </c>
      <c r="Z231">
        <f t="shared" si="45"/>
        <v>1</v>
      </c>
      <c r="AA231">
        <f t="shared" si="46"/>
        <v>1</v>
      </c>
      <c r="AB231">
        <f t="shared" si="47"/>
        <v>1</v>
      </c>
    </row>
    <row r="232" spans="1:28" ht="409.6" x14ac:dyDescent="0.2">
      <c r="A232">
        <v>230</v>
      </c>
      <c r="B232" t="s">
        <v>72</v>
      </c>
      <c r="C232" t="s">
        <v>3525</v>
      </c>
      <c r="D232" s="1" t="s">
        <v>3548</v>
      </c>
      <c r="E232">
        <v>4.5</v>
      </c>
      <c r="F232" s="1" t="s">
        <v>489</v>
      </c>
      <c r="G232" t="s">
        <v>17</v>
      </c>
      <c r="H232" t="s">
        <v>254</v>
      </c>
      <c r="I232" t="s">
        <v>84</v>
      </c>
      <c r="J232">
        <v>1990</v>
      </c>
      <c r="K232" t="s">
        <v>30</v>
      </c>
      <c r="L232" t="s">
        <v>342</v>
      </c>
      <c r="M232" t="s">
        <v>161</v>
      </c>
      <c r="N232" t="s">
        <v>3319</v>
      </c>
      <c r="O232">
        <v>-1</v>
      </c>
      <c r="P232">
        <v>-1</v>
      </c>
      <c r="Q232">
        <f t="shared" si="36"/>
        <v>41000</v>
      </c>
      <c r="R232">
        <f t="shared" si="37"/>
        <v>78000</v>
      </c>
      <c r="S232">
        <f t="shared" si="38"/>
        <v>59500</v>
      </c>
      <c r="T232" t="str">
        <f t="shared" si="39"/>
        <v>Mobilityware</v>
      </c>
      <c r="U232" t="str">
        <f t="shared" si="40"/>
        <v>New York</v>
      </c>
      <c r="V232" t="str">
        <f t="shared" si="41"/>
        <v>NY</v>
      </c>
      <c r="W232">
        <f t="shared" si="42"/>
        <v>0</v>
      </c>
      <c r="X232">
        <f t="shared" si="43"/>
        <v>1</v>
      </c>
      <c r="Y232">
        <f t="shared" si="44"/>
        <v>0</v>
      </c>
      <c r="Z232">
        <f t="shared" si="45"/>
        <v>0</v>
      </c>
      <c r="AA232">
        <f t="shared" si="46"/>
        <v>0</v>
      </c>
      <c r="AB232">
        <f t="shared" si="47"/>
        <v>1</v>
      </c>
    </row>
    <row r="233" spans="1:28" ht="409.6" x14ac:dyDescent="0.2">
      <c r="A233">
        <v>231</v>
      </c>
      <c r="B233" t="s">
        <v>3549</v>
      </c>
      <c r="C233" t="s">
        <v>3525</v>
      </c>
      <c r="D233" s="1" t="s">
        <v>6067</v>
      </c>
      <c r="E233">
        <v>4.8</v>
      </c>
      <c r="F233" s="1" t="s">
        <v>490</v>
      </c>
      <c r="G233" t="s">
        <v>75</v>
      </c>
      <c r="H233" t="s">
        <v>3414</v>
      </c>
      <c r="I233" t="s">
        <v>68</v>
      </c>
      <c r="J233">
        <v>2011</v>
      </c>
      <c r="K233" t="s">
        <v>30</v>
      </c>
      <c r="L233" t="s">
        <v>38</v>
      </c>
      <c r="M233" t="s">
        <v>32</v>
      </c>
      <c r="N233" t="s">
        <v>3319</v>
      </c>
      <c r="O233">
        <v>-1</v>
      </c>
      <c r="P233">
        <v>-1</v>
      </c>
      <c r="Q233">
        <f t="shared" si="36"/>
        <v>41000</v>
      </c>
      <c r="R233">
        <f t="shared" si="37"/>
        <v>78000</v>
      </c>
      <c r="S233">
        <f t="shared" si="38"/>
        <v>59500</v>
      </c>
      <c r="T233" t="str">
        <f t="shared" si="39"/>
        <v>TechProjects</v>
      </c>
      <c r="U233" t="str">
        <f t="shared" si="40"/>
        <v>Jersey City</v>
      </c>
      <c r="V233" t="str">
        <f t="shared" si="41"/>
        <v>NJ</v>
      </c>
      <c r="W233">
        <f t="shared" si="42"/>
        <v>1</v>
      </c>
      <c r="X233">
        <f t="shared" si="43"/>
        <v>1</v>
      </c>
      <c r="Y233">
        <f t="shared" si="44"/>
        <v>1</v>
      </c>
      <c r="Z233">
        <f t="shared" si="45"/>
        <v>1</v>
      </c>
      <c r="AA233">
        <f t="shared" si="46"/>
        <v>0</v>
      </c>
      <c r="AB233">
        <f t="shared" si="47"/>
        <v>1</v>
      </c>
    </row>
    <row r="234" spans="1:28" ht="306" x14ac:dyDescent="0.2">
      <c r="A234">
        <v>232</v>
      </c>
      <c r="B234" t="s">
        <v>3550</v>
      </c>
      <c r="C234" t="s">
        <v>3525</v>
      </c>
      <c r="D234" s="1" t="s">
        <v>3551</v>
      </c>
      <c r="E234">
        <v>4.0999999999999996</v>
      </c>
      <c r="F234" s="1" t="s">
        <v>235</v>
      </c>
      <c r="G234" t="s">
        <v>75</v>
      </c>
      <c r="H234" t="s">
        <v>17</v>
      </c>
      <c r="I234" t="s">
        <v>41</v>
      </c>
      <c r="J234">
        <v>1984</v>
      </c>
      <c r="K234" t="s">
        <v>30</v>
      </c>
      <c r="L234" t="s">
        <v>147</v>
      </c>
      <c r="M234" t="s">
        <v>61</v>
      </c>
      <c r="N234" t="s">
        <v>3303</v>
      </c>
      <c r="O234">
        <v>-1</v>
      </c>
      <c r="P234">
        <v>-1</v>
      </c>
      <c r="Q234">
        <f t="shared" si="36"/>
        <v>41000</v>
      </c>
      <c r="R234">
        <f t="shared" si="37"/>
        <v>78000</v>
      </c>
      <c r="S234">
        <f t="shared" si="38"/>
        <v>59500</v>
      </c>
      <c r="T234" t="str">
        <f t="shared" si="39"/>
        <v>Mitchell Martin</v>
      </c>
      <c r="U234" t="str">
        <f t="shared" si="40"/>
        <v>Jersey City</v>
      </c>
      <c r="V234" t="str">
        <f t="shared" si="41"/>
        <v>NJ</v>
      </c>
      <c r="W234">
        <f t="shared" si="42"/>
        <v>0</v>
      </c>
      <c r="X234">
        <f t="shared" si="43"/>
        <v>0</v>
      </c>
      <c r="Y234">
        <f t="shared" si="44"/>
        <v>0</v>
      </c>
      <c r="Z234">
        <f t="shared" si="45"/>
        <v>0</v>
      </c>
      <c r="AA234">
        <f t="shared" si="46"/>
        <v>0</v>
      </c>
      <c r="AB234">
        <f t="shared" si="47"/>
        <v>1</v>
      </c>
    </row>
    <row r="235" spans="1:28" ht="51" x14ac:dyDescent="0.2">
      <c r="A235">
        <v>233</v>
      </c>
      <c r="B235" t="s">
        <v>3552</v>
      </c>
      <c r="C235" t="s">
        <v>3525</v>
      </c>
      <c r="D235" t="s">
        <v>3553</v>
      </c>
      <c r="E235">
        <v>3</v>
      </c>
      <c r="F235" s="1" t="s">
        <v>491</v>
      </c>
      <c r="G235" t="s">
        <v>75</v>
      </c>
      <c r="H235" t="s">
        <v>17</v>
      </c>
      <c r="I235" t="s">
        <v>18</v>
      </c>
      <c r="J235">
        <v>1985</v>
      </c>
      <c r="K235" t="s">
        <v>30</v>
      </c>
      <c r="L235" t="s">
        <v>134</v>
      </c>
      <c r="M235" t="s">
        <v>32</v>
      </c>
      <c r="N235" t="s">
        <v>3309</v>
      </c>
      <c r="O235">
        <v>-1</v>
      </c>
      <c r="P235">
        <v>-1</v>
      </c>
      <c r="Q235">
        <f t="shared" si="36"/>
        <v>41000</v>
      </c>
      <c r="R235">
        <f t="shared" si="37"/>
        <v>78000</v>
      </c>
      <c r="S235">
        <f t="shared" si="38"/>
        <v>59500</v>
      </c>
      <c r="T235" t="str">
        <f t="shared" si="39"/>
        <v>RMS Computer Corporation</v>
      </c>
      <c r="U235" t="str">
        <f t="shared" si="40"/>
        <v>Jersey City</v>
      </c>
      <c r="V235" t="str">
        <f t="shared" si="41"/>
        <v>NJ</v>
      </c>
      <c r="W235">
        <f t="shared" si="42"/>
        <v>0</v>
      </c>
      <c r="X235">
        <f t="shared" si="43"/>
        <v>0</v>
      </c>
      <c r="Y235">
        <f t="shared" si="44"/>
        <v>1</v>
      </c>
      <c r="Z235">
        <f t="shared" si="45"/>
        <v>1</v>
      </c>
      <c r="AA235">
        <f t="shared" si="46"/>
        <v>0</v>
      </c>
      <c r="AB235">
        <f t="shared" si="47"/>
        <v>1</v>
      </c>
    </row>
    <row r="236" spans="1:28" ht="409.6" x14ac:dyDescent="0.2">
      <c r="A236">
        <v>234</v>
      </c>
      <c r="B236" t="s">
        <v>34</v>
      </c>
      <c r="C236" t="s">
        <v>3525</v>
      </c>
      <c r="D236" s="1" t="s">
        <v>6068</v>
      </c>
      <c r="E236">
        <v>2.7</v>
      </c>
      <c r="F236" s="1" t="s">
        <v>492</v>
      </c>
      <c r="G236" t="s">
        <v>3445</v>
      </c>
      <c r="H236" t="s">
        <v>3445</v>
      </c>
      <c r="I236" t="s">
        <v>29</v>
      </c>
      <c r="J236">
        <v>1997</v>
      </c>
      <c r="K236" t="s">
        <v>37</v>
      </c>
      <c r="L236" t="s">
        <v>25</v>
      </c>
      <c r="M236" t="s">
        <v>26</v>
      </c>
      <c r="N236" t="s">
        <v>3319</v>
      </c>
      <c r="O236" t="s">
        <v>3554</v>
      </c>
      <c r="P236">
        <v>-1</v>
      </c>
      <c r="Q236">
        <f t="shared" si="36"/>
        <v>41000</v>
      </c>
      <c r="R236">
        <f t="shared" si="37"/>
        <v>78000</v>
      </c>
      <c r="S236">
        <f t="shared" si="38"/>
        <v>59500</v>
      </c>
      <c r="T236" t="str">
        <f t="shared" si="39"/>
        <v>ProHEALTH Care</v>
      </c>
      <c r="U236" t="str">
        <f t="shared" si="40"/>
        <v>Lae Success</v>
      </c>
      <c r="V236" t="str">
        <f t="shared" si="41"/>
        <v>NY</v>
      </c>
      <c r="W236">
        <f t="shared" si="42"/>
        <v>0</v>
      </c>
      <c r="X236">
        <f t="shared" si="43"/>
        <v>1</v>
      </c>
      <c r="Y236">
        <f t="shared" si="44"/>
        <v>1</v>
      </c>
      <c r="Z236">
        <f t="shared" si="45"/>
        <v>1</v>
      </c>
      <c r="AA236">
        <f t="shared" si="46"/>
        <v>0</v>
      </c>
      <c r="AB236">
        <f t="shared" si="47"/>
        <v>1</v>
      </c>
    </row>
    <row r="237" spans="1:28" ht="409.6" x14ac:dyDescent="0.2">
      <c r="A237">
        <v>235</v>
      </c>
      <c r="B237" t="s">
        <v>493</v>
      </c>
      <c r="C237" t="s">
        <v>3525</v>
      </c>
      <c r="D237" s="1" t="s">
        <v>3555</v>
      </c>
      <c r="E237">
        <v>3.5</v>
      </c>
      <c r="F237" s="1" t="s">
        <v>494</v>
      </c>
      <c r="G237" t="s">
        <v>17</v>
      </c>
      <c r="H237" t="s">
        <v>495</v>
      </c>
      <c r="I237" t="s">
        <v>29</v>
      </c>
      <c r="J237">
        <v>2008</v>
      </c>
      <c r="K237" t="s">
        <v>56</v>
      </c>
      <c r="L237" t="s">
        <v>3350</v>
      </c>
      <c r="M237" t="s">
        <v>32</v>
      </c>
      <c r="N237" t="s">
        <v>3303</v>
      </c>
      <c r="O237">
        <v>-1</v>
      </c>
      <c r="P237" t="b">
        <v>1</v>
      </c>
      <c r="Q237">
        <f t="shared" si="36"/>
        <v>41000</v>
      </c>
      <c r="R237">
        <f t="shared" si="37"/>
        <v>78000</v>
      </c>
      <c r="S237">
        <f t="shared" si="38"/>
        <v>59500</v>
      </c>
      <c r="T237" t="str">
        <f t="shared" si="39"/>
        <v>2U</v>
      </c>
      <c r="U237" t="str">
        <f t="shared" si="40"/>
        <v>New York</v>
      </c>
      <c r="V237" t="str">
        <f t="shared" si="41"/>
        <v>NY</v>
      </c>
      <c r="W237">
        <f t="shared" si="42"/>
        <v>0</v>
      </c>
      <c r="X237">
        <f t="shared" si="43"/>
        <v>1</v>
      </c>
      <c r="Y237">
        <f t="shared" si="44"/>
        <v>0</v>
      </c>
      <c r="Z237">
        <f t="shared" si="45"/>
        <v>0</v>
      </c>
      <c r="AA237">
        <f t="shared" si="46"/>
        <v>0</v>
      </c>
      <c r="AB237">
        <f t="shared" si="47"/>
        <v>1</v>
      </c>
    </row>
    <row r="238" spans="1:28" x14ac:dyDescent="0.2">
      <c r="A238">
        <v>236</v>
      </c>
      <c r="B238" t="s">
        <v>496</v>
      </c>
      <c r="C238" t="s">
        <v>3525</v>
      </c>
      <c r="D238" t="s">
        <v>3556</v>
      </c>
      <c r="E238">
        <v>-1</v>
      </c>
      <c r="F238" t="s">
        <v>497</v>
      </c>
      <c r="G238" t="s">
        <v>17</v>
      </c>
      <c r="H238" t="s">
        <v>205</v>
      </c>
      <c r="I238" t="s">
        <v>68</v>
      </c>
      <c r="J238">
        <v>-1</v>
      </c>
      <c r="K238" t="s">
        <v>30</v>
      </c>
      <c r="L238">
        <v>-1</v>
      </c>
      <c r="M238">
        <v>-1</v>
      </c>
      <c r="N238" t="s">
        <v>3319</v>
      </c>
      <c r="O238">
        <v>-1</v>
      </c>
      <c r="P238">
        <v>-1</v>
      </c>
      <c r="Q238">
        <f t="shared" si="36"/>
        <v>41000</v>
      </c>
      <c r="R238">
        <f t="shared" si="37"/>
        <v>78000</v>
      </c>
      <c r="S238">
        <f t="shared" si="38"/>
        <v>59500</v>
      </c>
      <c r="T238" t="str">
        <f t="shared" si="39"/>
        <v>SIAL TECHNOLOGY PARTNERS</v>
      </c>
      <c r="U238" t="str">
        <f t="shared" si="40"/>
        <v>New York</v>
      </c>
      <c r="V238" t="str">
        <f t="shared" si="41"/>
        <v>NY</v>
      </c>
      <c r="W238">
        <f t="shared" si="42"/>
        <v>1</v>
      </c>
      <c r="X238">
        <f t="shared" si="43"/>
        <v>0</v>
      </c>
      <c r="Y238">
        <f t="shared" si="44"/>
        <v>1</v>
      </c>
      <c r="Z238">
        <f t="shared" si="45"/>
        <v>0</v>
      </c>
      <c r="AA238">
        <f t="shared" si="46"/>
        <v>0</v>
      </c>
      <c r="AB238">
        <f t="shared" si="47"/>
        <v>1</v>
      </c>
    </row>
    <row r="239" spans="1:28" ht="409.6" x14ac:dyDescent="0.2">
      <c r="A239">
        <v>237</v>
      </c>
      <c r="B239" t="s">
        <v>375</v>
      </c>
      <c r="C239" t="s">
        <v>3525</v>
      </c>
      <c r="D239" s="1" t="s">
        <v>6069</v>
      </c>
      <c r="E239">
        <v>3.1</v>
      </c>
      <c r="F239" s="1" t="s">
        <v>498</v>
      </c>
      <c r="G239" t="s">
        <v>17</v>
      </c>
      <c r="H239" t="s">
        <v>499</v>
      </c>
      <c r="I239" t="s">
        <v>29</v>
      </c>
      <c r="J239">
        <v>1946</v>
      </c>
      <c r="K239" t="s">
        <v>19</v>
      </c>
      <c r="L239" t="s">
        <v>25</v>
      </c>
      <c r="M239" t="s">
        <v>26</v>
      </c>
      <c r="N239" t="s">
        <v>3313</v>
      </c>
      <c r="O239">
        <v>-1</v>
      </c>
      <c r="P239">
        <v>-1</v>
      </c>
      <c r="Q239">
        <f t="shared" si="36"/>
        <v>41000</v>
      </c>
      <c r="R239">
        <f t="shared" si="37"/>
        <v>78000</v>
      </c>
      <c r="S239">
        <f t="shared" si="38"/>
        <v>59500</v>
      </c>
      <c r="T239" t="str">
        <f t="shared" si="39"/>
        <v>Mount Sinai Medical Center</v>
      </c>
      <c r="U239" t="str">
        <f t="shared" si="40"/>
        <v>New York</v>
      </c>
      <c r="V239" t="str">
        <f t="shared" si="41"/>
        <v>NY</v>
      </c>
      <c r="W239">
        <f t="shared" si="42"/>
        <v>0</v>
      </c>
      <c r="X239">
        <f t="shared" si="43"/>
        <v>0</v>
      </c>
      <c r="Y239">
        <f t="shared" si="44"/>
        <v>1</v>
      </c>
      <c r="Z239">
        <f t="shared" si="45"/>
        <v>0</v>
      </c>
      <c r="AA239">
        <f t="shared" si="46"/>
        <v>0</v>
      </c>
      <c r="AB239">
        <f t="shared" si="47"/>
        <v>1</v>
      </c>
    </row>
    <row r="240" spans="1:28" ht="409.6" x14ac:dyDescent="0.2">
      <c r="A240">
        <v>238</v>
      </c>
      <c r="B240" t="s">
        <v>34</v>
      </c>
      <c r="C240" t="s">
        <v>3525</v>
      </c>
      <c r="D240" s="1" t="s">
        <v>3557</v>
      </c>
      <c r="E240">
        <v>5</v>
      </c>
      <c r="F240" s="1" t="s">
        <v>500</v>
      </c>
      <c r="G240" t="s">
        <v>3445</v>
      </c>
      <c r="H240" t="s">
        <v>501</v>
      </c>
      <c r="I240" t="s">
        <v>68</v>
      </c>
      <c r="J240">
        <v>-1</v>
      </c>
      <c r="K240" t="s">
        <v>30</v>
      </c>
      <c r="L240" t="s">
        <v>3331</v>
      </c>
      <c r="M240" t="s">
        <v>61</v>
      </c>
      <c r="N240" t="s">
        <v>3311</v>
      </c>
      <c r="O240">
        <v>-1</v>
      </c>
      <c r="P240">
        <v>-1</v>
      </c>
      <c r="Q240">
        <f t="shared" si="36"/>
        <v>41000</v>
      </c>
      <c r="R240">
        <f t="shared" si="37"/>
        <v>78000</v>
      </c>
      <c r="S240">
        <f t="shared" si="38"/>
        <v>59500</v>
      </c>
      <c r="T240" t="str">
        <f t="shared" si="39"/>
        <v>Professional Resource Group</v>
      </c>
      <c r="U240" t="str">
        <f t="shared" si="40"/>
        <v>Lae Success</v>
      </c>
      <c r="V240" t="str">
        <f t="shared" si="41"/>
        <v>NY</v>
      </c>
      <c r="W240">
        <f t="shared" si="42"/>
        <v>0</v>
      </c>
      <c r="X240">
        <f t="shared" si="43"/>
        <v>1</v>
      </c>
      <c r="Y240">
        <f t="shared" si="44"/>
        <v>0</v>
      </c>
      <c r="Z240">
        <f t="shared" si="45"/>
        <v>0</v>
      </c>
      <c r="AA240">
        <f t="shared" si="46"/>
        <v>0</v>
      </c>
      <c r="AB240">
        <f t="shared" si="47"/>
        <v>1</v>
      </c>
    </row>
    <row r="241" spans="1:28" ht="34" x14ac:dyDescent="0.2">
      <c r="A241">
        <v>239</v>
      </c>
      <c r="B241" t="s">
        <v>502</v>
      </c>
      <c r="C241" t="s">
        <v>3525</v>
      </c>
      <c r="D241" t="s">
        <v>3558</v>
      </c>
      <c r="E241">
        <v>3.9</v>
      </c>
      <c r="F241" s="1" t="s">
        <v>279</v>
      </c>
      <c r="G241" t="s">
        <v>17</v>
      </c>
      <c r="H241" t="s">
        <v>17</v>
      </c>
      <c r="I241" t="s">
        <v>24</v>
      </c>
      <c r="J241">
        <v>1799</v>
      </c>
      <c r="K241" t="s">
        <v>56</v>
      </c>
      <c r="L241" t="s">
        <v>3323</v>
      </c>
      <c r="M241" t="s">
        <v>46</v>
      </c>
      <c r="N241" t="s">
        <v>3310</v>
      </c>
      <c r="O241">
        <v>-1</v>
      </c>
      <c r="P241">
        <v>-1</v>
      </c>
      <c r="Q241">
        <f t="shared" si="36"/>
        <v>41000</v>
      </c>
      <c r="R241">
        <f t="shared" si="37"/>
        <v>78000</v>
      </c>
      <c r="S241">
        <f t="shared" si="38"/>
        <v>59500</v>
      </c>
      <c r="T241" t="str">
        <f t="shared" si="39"/>
        <v>JPMorgan Chase</v>
      </c>
      <c r="U241" t="str">
        <f t="shared" si="40"/>
        <v>New York</v>
      </c>
      <c r="V241" t="str">
        <f t="shared" si="41"/>
        <v>NY</v>
      </c>
      <c r="W241">
        <f t="shared" si="42"/>
        <v>0</v>
      </c>
      <c r="X241">
        <f t="shared" si="43"/>
        <v>0</v>
      </c>
      <c r="Y241">
        <f t="shared" si="44"/>
        <v>1</v>
      </c>
      <c r="Z241">
        <f t="shared" si="45"/>
        <v>0</v>
      </c>
      <c r="AA241">
        <f t="shared" si="46"/>
        <v>0</v>
      </c>
      <c r="AB241">
        <f t="shared" si="47"/>
        <v>1</v>
      </c>
    </row>
    <row r="242" spans="1:28" ht="409.6" x14ac:dyDescent="0.2">
      <c r="A242">
        <v>240</v>
      </c>
      <c r="B242" t="s">
        <v>178</v>
      </c>
      <c r="C242" t="s">
        <v>3559</v>
      </c>
      <c r="D242" s="1" t="s">
        <v>3560</v>
      </c>
      <c r="E242">
        <v>3.8</v>
      </c>
      <c r="F242" s="1" t="s">
        <v>299</v>
      </c>
      <c r="G242" t="s">
        <v>75</v>
      </c>
      <c r="H242" t="s">
        <v>197</v>
      </c>
      <c r="I242" t="s">
        <v>24</v>
      </c>
      <c r="J242">
        <v>1967</v>
      </c>
      <c r="K242" t="s">
        <v>56</v>
      </c>
      <c r="L242" t="s">
        <v>3350</v>
      </c>
      <c r="M242" t="s">
        <v>32</v>
      </c>
      <c r="N242" t="s">
        <v>3310</v>
      </c>
      <c r="O242" t="s">
        <v>300</v>
      </c>
      <c r="P242">
        <v>-1</v>
      </c>
      <c r="Q242">
        <f t="shared" si="36"/>
        <v>45000</v>
      </c>
      <c r="R242">
        <f t="shared" si="37"/>
        <v>88000</v>
      </c>
      <c r="S242">
        <f t="shared" si="38"/>
        <v>66500</v>
      </c>
      <c r="T242" t="str">
        <f t="shared" si="39"/>
        <v>Capgemini</v>
      </c>
      <c r="U242" t="str">
        <f t="shared" si="40"/>
        <v>Jersey City</v>
      </c>
      <c r="V242" t="str">
        <f t="shared" si="41"/>
        <v>NJ</v>
      </c>
      <c r="W242">
        <f t="shared" si="42"/>
        <v>1</v>
      </c>
      <c r="X242">
        <f t="shared" si="43"/>
        <v>0</v>
      </c>
      <c r="Y242">
        <f t="shared" si="44"/>
        <v>0</v>
      </c>
      <c r="Z242">
        <f t="shared" si="45"/>
        <v>0</v>
      </c>
      <c r="AA242">
        <f t="shared" si="46"/>
        <v>0</v>
      </c>
      <c r="AB242">
        <f t="shared" si="47"/>
        <v>1</v>
      </c>
    </row>
    <row r="243" spans="1:28" ht="340" x14ac:dyDescent="0.2">
      <c r="A243">
        <v>241</v>
      </c>
      <c r="B243" t="s">
        <v>178</v>
      </c>
      <c r="C243" t="s">
        <v>3559</v>
      </c>
      <c r="D243" s="1" t="s">
        <v>3561</v>
      </c>
      <c r="E243">
        <v>3</v>
      </c>
      <c r="F243" s="1" t="s">
        <v>503</v>
      </c>
      <c r="G243" t="s">
        <v>3445</v>
      </c>
      <c r="H243" t="s">
        <v>3562</v>
      </c>
      <c r="I243" t="s">
        <v>18</v>
      </c>
      <c r="J243">
        <v>1984</v>
      </c>
      <c r="K243" t="s">
        <v>19</v>
      </c>
      <c r="L243" t="s">
        <v>25</v>
      </c>
      <c r="M243" t="s">
        <v>26</v>
      </c>
      <c r="N243" t="s">
        <v>3305</v>
      </c>
      <c r="O243">
        <v>-1</v>
      </c>
      <c r="P243">
        <v>-1</v>
      </c>
      <c r="Q243">
        <f t="shared" si="36"/>
        <v>45000</v>
      </c>
      <c r="R243">
        <f t="shared" si="37"/>
        <v>88000</v>
      </c>
      <c r="S243">
        <f t="shared" si="38"/>
        <v>66500</v>
      </c>
      <c r="T243" t="str">
        <f t="shared" si="39"/>
        <v>IPRO</v>
      </c>
      <c r="U243" t="str">
        <f t="shared" si="40"/>
        <v>Lae Success</v>
      </c>
      <c r="V243" t="str">
        <f t="shared" si="41"/>
        <v>NY</v>
      </c>
      <c r="W243">
        <f t="shared" si="42"/>
        <v>0</v>
      </c>
      <c r="X243">
        <f t="shared" si="43"/>
        <v>0</v>
      </c>
      <c r="Y243">
        <f t="shared" si="44"/>
        <v>1</v>
      </c>
      <c r="Z243">
        <f t="shared" si="45"/>
        <v>0</v>
      </c>
      <c r="AA243">
        <f t="shared" si="46"/>
        <v>0</v>
      </c>
      <c r="AB243">
        <f t="shared" si="47"/>
        <v>1</v>
      </c>
    </row>
    <row r="244" spans="1:28" ht="409.6" x14ac:dyDescent="0.2">
      <c r="A244">
        <v>242</v>
      </c>
      <c r="B244" t="s">
        <v>3524</v>
      </c>
      <c r="C244" t="s">
        <v>3559</v>
      </c>
      <c r="D244" s="1" t="s">
        <v>3563</v>
      </c>
      <c r="E244">
        <v>3.2</v>
      </c>
      <c r="F244" s="1" t="s">
        <v>504</v>
      </c>
      <c r="G244" t="s">
        <v>17</v>
      </c>
      <c r="H244" t="s">
        <v>505</v>
      </c>
      <c r="I244" t="s">
        <v>68</v>
      </c>
      <c r="J244">
        <v>-1</v>
      </c>
      <c r="K244" t="s">
        <v>56</v>
      </c>
      <c r="L244">
        <v>-1</v>
      </c>
      <c r="M244">
        <v>-1</v>
      </c>
      <c r="N244" t="s">
        <v>3319</v>
      </c>
      <c r="O244">
        <v>-1</v>
      </c>
      <c r="P244">
        <v>-1</v>
      </c>
      <c r="Q244">
        <f t="shared" si="36"/>
        <v>45000</v>
      </c>
      <c r="R244">
        <f t="shared" si="37"/>
        <v>88000</v>
      </c>
      <c r="S244">
        <f t="shared" si="38"/>
        <v>66500</v>
      </c>
      <c r="T244" t="str">
        <f t="shared" si="39"/>
        <v>CASES</v>
      </c>
      <c r="U244" t="str">
        <f t="shared" si="40"/>
        <v>New York</v>
      </c>
      <c r="V244" t="str">
        <f t="shared" si="41"/>
        <v>NY</v>
      </c>
      <c r="W244">
        <f t="shared" si="42"/>
        <v>1</v>
      </c>
      <c r="X244">
        <f t="shared" si="43"/>
        <v>1</v>
      </c>
      <c r="Y244">
        <f t="shared" si="44"/>
        <v>1</v>
      </c>
      <c r="Z244">
        <f t="shared" si="45"/>
        <v>0</v>
      </c>
      <c r="AA244">
        <f t="shared" si="46"/>
        <v>1</v>
      </c>
      <c r="AB244">
        <f t="shared" si="47"/>
        <v>1</v>
      </c>
    </row>
    <row r="245" spans="1:28" ht="34" x14ac:dyDescent="0.2">
      <c r="A245">
        <v>243</v>
      </c>
      <c r="B245" t="s">
        <v>506</v>
      </c>
      <c r="C245" t="s">
        <v>3559</v>
      </c>
      <c r="D245" t="s">
        <v>6070</v>
      </c>
      <c r="E245">
        <v>3.3</v>
      </c>
      <c r="F245" s="1" t="s">
        <v>507</v>
      </c>
      <c r="G245" t="s">
        <v>17</v>
      </c>
      <c r="H245" t="s">
        <v>17</v>
      </c>
      <c r="I245" t="s">
        <v>29</v>
      </c>
      <c r="J245">
        <v>1818</v>
      </c>
      <c r="K245" t="s">
        <v>30</v>
      </c>
      <c r="L245" t="s">
        <v>3323</v>
      </c>
      <c r="M245" t="s">
        <v>46</v>
      </c>
      <c r="N245" t="s">
        <v>3304</v>
      </c>
      <c r="O245" t="s">
        <v>508</v>
      </c>
      <c r="P245">
        <v>-1</v>
      </c>
      <c r="Q245">
        <f t="shared" si="36"/>
        <v>45000</v>
      </c>
      <c r="R245">
        <f t="shared" si="37"/>
        <v>88000</v>
      </c>
      <c r="S245">
        <f t="shared" si="38"/>
        <v>66500</v>
      </c>
      <c r="T245" t="str">
        <f t="shared" si="39"/>
        <v>Brown Brothers Harriman</v>
      </c>
      <c r="U245" t="str">
        <f t="shared" si="40"/>
        <v>New York</v>
      </c>
      <c r="V245" t="str">
        <f t="shared" si="41"/>
        <v>NY</v>
      </c>
      <c r="W245">
        <f t="shared" si="42"/>
        <v>0</v>
      </c>
      <c r="X245">
        <f t="shared" si="43"/>
        <v>0</v>
      </c>
      <c r="Y245">
        <f t="shared" si="44"/>
        <v>1</v>
      </c>
      <c r="Z245">
        <f t="shared" si="45"/>
        <v>0</v>
      </c>
      <c r="AA245">
        <f t="shared" si="46"/>
        <v>0</v>
      </c>
      <c r="AB245">
        <f t="shared" si="47"/>
        <v>1</v>
      </c>
    </row>
    <row r="246" spans="1:28" ht="409.6" x14ac:dyDescent="0.2">
      <c r="A246">
        <v>244</v>
      </c>
      <c r="B246" t="s">
        <v>509</v>
      </c>
      <c r="C246" t="s">
        <v>3559</v>
      </c>
      <c r="D246" s="1" t="s">
        <v>6071</v>
      </c>
      <c r="E246">
        <v>3.6</v>
      </c>
      <c r="F246" s="1" t="s">
        <v>510</v>
      </c>
      <c r="G246" t="s">
        <v>17</v>
      </c>
      <c r="H246" t="s">
        <v>17</v>
      </c>
      <c r="I246" t="s">
        <v>55</v>
      </c>
      <c r="J246">
        <v>-1</v>
      </c>
      <c r="K246" t="s">
        <v>56</v>
      </c>
      <c r="L246" t="s">
        <v>25</v>
      </c>
      <c r="M246" t="s">
        <v>26</v>
      </c>
      <c r="N246" t="s">
        <v>3319</v>
      </c>
      <c r="O246">
        <v>-1</v>
      </c>
      <c r="P246">
        <v>-1</v>
      </c>
      <c r="Q246">
        <f t="shared" si="36"/>
        <v>45000</v>
      </c>
      <c r="R246">
        <f t="shared" si="37"/>
        <v>88000</v>
      </c>
      <c r="S246">
        <f t="shared" si="38"/>
        <v>66500</v>
      </c>
      <c r="T246" t="str">
        <f t="shared" si="39"/>
        <v>NYC Health + Hospitals</v>
      </c>
      <c r="U246" t="str">
        <f t="shared" si="40"/>
        <v>New York</v>
      </c>
      <c r="V246" t="str">
        <f t="shared" si="41"/>
        <v>NY</v>
      </c>
      <c r="W246">
        <f t="shared" si="42"/>
        <v>0</v>
      </c>
      <c r="X246">
        <f t="shared" si="43"/>
        <v>0</v>
      </c>
      <c r="Y246">
        <f t="shared" si="44"/>
        <v>0</v>
      </c>
      <c r="Z246">
        <f t="shared" si="45"/>
        <v>0</v>
      </c>
      <c r="AA246">
        <f t="shared" si="46"/>
        <v>0</v>
      </c>
      <c r="AB246">
        <f t="shared" si="47"/>
        <v>1</v>
      </c>
    </row>
    <row r="247" spans="1:28" ht="51" x14ac:dyDescent="0.2">
      <c r="A247">
        <v>245</v>
      </c>
      <c r="B247" t="s">
        <v>511</v>
      </c>
      <c r="C247" t="s">
        <v>3559</v>
      </c>
      <c r="D247" t="s">
        <v>6072</v>
      </c>
      <c r="E247">
        <v>3.1</v>
      </c>
      <c r="F247" s="1" t="s">
        <v>498</v>
      </c>
      <c r="G247" t="s">
        <v>17</v>
      </c>
      <c r="H247" t="s">
        <v>499</v>
      </c>
      <c r="I247" t="s">
        <v>29</v>
      </c>
      <c r="J247">
        <v>1946</v>
      </c>
      <c r="K247" t="s">
        <v>19</v>
      </c>
      <c r="L247" t="s">
        <v>25</v>
      </c>
      <c r="M247" t="s">
        <v>26</v>
      </c>
      <c r="N247" t="s">
        <v>3313</v>
      </c>
      <c r="O247">
        <v>-1</v>
      </c>
      <c r="P247">
        <v>-1</v>
      </c>
      <c r="Q247">
        <f t="shared" si="36"/>
        <v>45000</v>
      </c>
      <c r="R247">
        <f t="shared" si="37"/>
        <v>88000</v>
      </c>
      <c r="S247">
        <f t="shared" si="38"/>
        <v>66500</v>
      </c>
      <c r="T247" t="str">
        <f t="shared" si="39"/>
        <v>Mount Sinai Medical Center</v>
      </c>
      <c r="U247" t="str">
        <f t="shared" si="40"/>
        <v>New York</v>
      </c>
      <c r="V247" t="str">
        <f t="shared" si="41"/>
        <v>NY</v>
      </c>
      <c r="W247">
        <f t="shared" si="42"/>
        <v>0</v>
      </c>
      <c r="X247">
        <f t="shared" si="43"/>
        <v>0</v>
      </c>
      <c r="Y247">
        <f t="shared" si="44"/>
        <v>1</v>
      </c>
      <c r="Z247">
        <f t="shared" si="45"/>
        <v>0</v>
      </c>
      <c r="AA247">
        <f t="shared" si="46"/>
        <v>0</v>
      </c>
      <c r="AB247">
        <f t="shared" si="47"/>
        <v>1</v>
      </c>
    </row>
    <row r="248" spans="1:28" ht="409.6" x14ac:dyDescent="0.2">
      <c r="A248">
        <v>246</v>
      </c>
      <c r="B248" t="s">
        <v>512</v>
      </c>
      <c r="C248" t="s">
        <v>3559</v>
      </c>
      <c r="D248" s="1" t="s">
        <v>3564</v>
      </c>
      <c r="E248">
        <v>3.6</v>
      </c>
      <c r="F248" s="1" t="s">
        <v>513</v>
      </c>
      <c r="G248" t="s">
        <v>3451</v>
      </c>
      <c r="H248" t="s">
        <v>3451</v>
      </c>
      <c r="I248" t="s">
        <v>29</v>
      </c>
      <c r="J248">
        <v>1932</v>
      </c>
      <c r="K248" t="s">
        <v>19</v>
      </c>
      <c r="L248" t="s">
        <v>51</v>
      </c>
      <c r="M248" t="s">
        <v>52</v>
      </c>
      <c r="N248" t="s">
        <v>3310</v>
      </c>
      <c r="O248" t="s">
        <v>514</v>
      </c>
      <c r="P248">
        <v>-1</v>
      </c>
      <c r="Q248">
        <f t="shared" si="36"/>
        <v>45000</v>
      </c>
      <c r="R248">
        <f t="shared" si="37"/>
        <v>88000</v>
      </c>
      <c r="S248">
        <f t="shared" si="38"/>
        <v>66500</v>
      </c>
      <c r="T248" t="str">
        <f t="shared" si="39"/>
        <v>Horizon Blue Cross Blue Shield of New Jersey</v>
      </c>
      <c r="U248" t="str">
        <f t="shared" si="40"/>
        <v>Newar</v>
      </c>
      <c r="V248" t="str">
        <f t="shared" si="41"/>
        <v>NJ</v>
      </c>
      <c r="W248">
        <f t="shared" si="42"/>
        <v>0</v>
      </c>
      <c r="X248">
        <f t="shared" si="43"/>
        <v>1</v>
      </c>
      <c r="Y248">
        <f t="shared" si="44"/>
        <v>0</v>
      </c>
      <c r="Z248">
        <f t="shared" si="45"/>
        <v>0</v>
      </c>
      <c r="AA248">
        <f t="shared" si="46"/>
        <v>0</v>
      </c>
      <c r="AB248">
        <f t="shared" si="47"/>
        <v>1</v>
      </c>
    </row>
    <row r="249" spans="1:28" ht="409.6" x14ac:dyDescent="0.2">
      <c r="A249">
        <v>247</v>
      </c>
      <c r="B249" t="s">
        <v>515</v>
      </c>
      <c r="C249" t="s">
        <v>3559</v>
      </c>
      <c r="D249" s="1" t="s">
        <v>3565</v>
      </c>
      <c r="E249">
        <v>-1</v>
      </c>
      <c r="F249" t="s">
        <v>383</v>
      </c>
      <c r="G249" t="s">
        <v>3445</v>
      </c>
      <c r="H249">
        <v>-1</v>
      </c>
      <c r="I249">
        <v>-1</v>
      </c>
      <c r="J249">
        <v>-1</v>
      </c>
      <c r="K249">
        <v>-1</v>
      </c>
      <c r="L249">
        <v>-1</v>
      </c>
      <c r="M249">
        <v>-1</v>
      </c>
      <c r="N249">
        <v>-1</v>
      </c>
      <c r="O249">
        <v>-1</v>
      </c>
      <c r="P249">
        <v>-1</v>
      </c>
      <c r="Q249">
        <f t="shared" si="36"/>
        <v>45000</v>
      </c>
      <c r="R249">
        <f t="shared" si="37"/>
        <v>88000</v>
      </c>
      <c r="S249">
        <f t="shared" si="38"/>
        <v>66500</v>
      </c>
      <c r="T249" t="str">
        <f t="shared" si="39"/>
        <v>APR Staffing</v>
      </c>
      <c r="U249" t="str">
        <f t="shared" si="40"/>
        <v>Lae Success</v>
      </c>
      <c r="V249" t="str">
        <f t="shared" si="41"/>
        <v>NY</v>
      </c>
      <c r="W249">
        <f t="shared" si="42"/>
        <v>0</v>
      </c>
      <c r="X249">
        <f t="shared" si="43"/>
        <v>1</v>
      </c>
      <c r="Y249">
        <f t="shared" si="44"/>
        <v>1</v>
      </c>
      <c r="Z249">
        <f t="shared" si="45"/>
        <v>0</v>
      </c>
      <c r="AA249">
        <f t="shared" si="46"/>
        <v>0</v>
      </c>
      <c r="AB249">
        <f t="shared" si="47"/>
        <v>1</v>
      </c>
    </row>
    <row r="250" spans="1:28" ht="409.6" x14ac:dyDescent="0.2">
      <c r="A250">
        <v>248</v>
      </c>
      <c r="B250" t="s">
        <v>516</v>
      </c>
      <c r="C250" t="s">
        <v>3559</v>
      </c>
      <c r="D250" s="1" t="s">
        <v>3566</v>
      </c>
      <c r="E250">
        <v>3.9</v>
      </c>
      <c r="F250" s="1" t="s">
        <v>353</v>
      </c>
      <c r="G250" t="s">
        <v>17</v>
      </c>
      <c r="H250" t="s">
        <v>17</v>
      </c>
      <c r="I250" t="s">
        <v>24</v>
      </c>
      <c r="J250">
        <v>1938</v>
      </c>
      <c r="K250" t="s">
        <v>354</v>
      </c>
      <c r="L250" t="s">
        <v>355</v>
      </c>
      <c r="M250" t="s">
        <v>356</v>
      </c>
      <c r="N250" t="s">
        <v>3304</v>
      </c>
      <c r="O250">
        <v>-1</v>
      </c>
      <c r="P250">
        <v>-1</v>
      </c>
      <c r="Q250">
        <f t="shared" si="36"/>
        <v>45000</v>
      </c>
      <c r="R250">
        <f t="shared" si="37"/>
        <v>88000</v>
      </c>
      <c r="S250">
        <f t="shared" si="38"/>
        <v>66500</v>
      </c>
      <c r="T250" t="str">
        <f t="shared" si="39"/>
        <v>Columbia University</v>
      </c>
      <c r="U250" t="str">
        <f t="shared" si="40"/>
        <v>New York</v>
      </c>
      <c r="V250" t="str">
        <f t="shared" si="41"/>
        <v>NY</v>
      </c>
      <c r="W250">
        <f t="shared" si="42"/>
        <v>0</v>
      </c>
      <c r="X250">
        <f t="shared" si="43"/>
        <v>0</v>
      </c>
      <c r="Y250">
        <f t="shared" si="44"/>
        <v>1</v>
      </c>
      <c r="Z250">
        <f t="shared" si="45"/>
        <v>0</v>
      </c>
      <c r="AA250">
        <f t="shared" si="46"/>
        <v>0</v>
      </c>
      <c r="AB250">
        <f t="shared" si="47"/>
        <v>1</v>
      </c>
    </row>
    <row r="251" spans="1:28" ht="409.6" x14ac:dyDescent="0.2">
      <c r="A251">
        <v>249</v>
      </c>
      <c r="B251" t="s">
        <v>517</v>
      </c>
      <c r="C251" t="s">
        <v>3559</v>
      </c>
      <c r="D251" s="1" t="s">
        <v>3567</v>
      </c>
      <c r="E251">
        <v>4</v>
      </c>
      <c r="F251" s="1" t="s">
        <v>518</v>
      </c>
      <c r="G251" t="s">
        <v>17</v>
      </c>
      <c r="H251" t="s">
        <v>3371</v>
      </c>
      <c r="I251" t="s">
        <v>24</v>
      </c>
      <c r="J251">
        <v>1923</v>
      </c>
      <c r="K251" t="s">
        <v>56</v>
      </c>
      <c r="L251" t="s">
        <v>160</v>
      </c>
      <c r="M251" t="s">
        <v>161</v>
      </c>
      <c r="N251" t="s">
        <v>3310</v>
      </c>
      <c r="O251" t="s">
        <v>162</v>
      </c>
      <c r="P251">
        <v>-1</v>
      </c>
      <c r="Q251">
        <f t="shared" si="36"/>
        <v>45000</v>
      </c>
      <c r="R251">
        <f t="shared" si="37"/>
        <v>88000</v>
      </c>
      <c r="S251">
        <f t="shared" si="38"/>
        <v>66500</v>
      </c>
      <c r="T251" t="str">
        <f t="shared" si="39"/>
        <v>Walt Disney Company</v>
      </c>
      <c r="U251" t="str">
        <f t="shared" si="40"/>
        <v>New York</v>
      </c>
      <c r="V251" t="str">
        <f t="shared" si="41"/>
        <v>NY</v>
      </c>
      <c r="W251">
        <f t="shared" si="42"/>
        <v>1</v>
      </c>
      <c r="X251">
        <f t="shared" si="43"/>
        <v>1</v>
      </c>
      <c r="Y251">
        <f t="shared" si="44"/>
        <v>1</v>
      </c>
      <c r="Z251">
        <f t="shared" si="45"/>
        <v>1</v>
      </c>
      <c r="AA251">
        <f t="shared" si="46"/>
        <v>0</v>
      </c>
      <c r="AB251">
        <f t="shared" si="47"/>
        <v>1</v>
      </c>
    </row>
    <row r="252" spans="1:28" ht="340" x14ac:dyDescent="0.2">
      <c r="A252">
        <v>250</v>
      </c>
      <c r="B252" t="s">
        <v>519</v>
      </c>
      <c r="C252" t="s">
        <v>3559</v>
      </c>
      <c r="D252" s="1" t="s">
        <v>6073</v>
      </c>
      <c r="E252">
        <v>3.9</v>
      </c>
      <c r="F252" s="1" t="s">
        <v>204</v>
      </c>
      <c r="G252" t="s">
        <v>17</v>
      </c>
      <c r="H252" t="s">
        <v>205</v>
      </c>
      <c r="I252" t="s">
        <v>41</v>
      </c>
      <c r="J252">
        <v>2002</v>
      </c>
      <c r="K252" t="s">
        <v>30</v>
      </c>
      <c r="L252" t="s">
        <v>38</v>
      </c>
      <c r="M252" t="s">
        <v>32</v>
      </c>
      <c r="N252" t="s">
        <v>3303</v>
      </c>
      <c r="O252">
        <v>-1</v>
      </c>
      <c r="P252">
        <v>-1</v>
      </c>
      <c r="Q252">
        <f t="shared" si="36"/>
        <v>45000</v>
      </c>
      <c r="R252">
        <f t="shared" si="37"/>
        <v>88000</v>
      </c>
      <c r="S252">
        <f t="shared" si="38"/>
        <v>66500</v>
      </c>
      <c r="T252" t="str">
        <f t="shared" si="39"/>
        <v>Diverse Lynx</v>
      </c>
      <c r="U252" t="str">
        <f t="shared" si="40"/>
        <v>New York</v>
      </c>
      <c r="V252" t="str">
        <f t="shared" si="41"/>
        <v>NY</v>
      </c>
      <c r="W252">
        <f t="shared" si="42"/>
        <v>1</v>
      </c>
      <c r="X252">
        <f t="shared" si="43"/>
        <v>0</v>
      </c>
      <c r="Y252">
        <f t="shared" si="44"/>
        <v>0</v>
      </c>
      <c r="Z252">
        <f t="shared" si="45"/>
        <v>1</v>
      </c>
      <c r="AA252">
        <f t="shared" si="46"/>
        <v>0</v>
      </c>
      <c r="AB252">
        <f t="shared" si="47"/>
        <v>1</v>
      </c>
    </row>
    <row r="253" spans="1:28" ht="409.6" x14ac:dyDescent="0.2">
      <c r="A253">
        <v>251</v>
      </c>
      <c r="B253" t="s">
        <v>520</v>
      </c>
      <c r="C253" t="s">
        <v>3568</v>
      </c>
      <c r="D253" s="1" t="s">
        <v>3569</v>
      </c>
      <c r="E253">
        <v>3.8</v>
      </c>
      <c r="F253" s="1" t="s">
        <v>299</v>
      </c>
      <c r="G253" t="s">
        <v>17</v>
      </c>
      <c r="H253" t="s">
        <v>197</v>
      </c>
      <c r="I253" t="s">
        <v>24</v>
      </c>
      <c r="J253">
        <v>1967</v>
      </c>
      <c r="K253" t="s">
        <v>56</v>
      </c>
      <c r="L253" t="s">
        <v>3350</v>
      </c>
      <c r="M253" t="s">
        <v>32</v>
      </c>
      <c r="N253" t="s">
        <v>3310</v>
      </c>
      <c r="O253" t="s">
        <v>300</v>
      </c>
      <c r="P253">
        <v>-1</v>
      </c>
      <c r="Q253">
        <f t="shared" si="36"/>
        <v>73000</v>
      </c>
      <c r="R253">
        <f t="shared" si="37"/>
        <v>127000</v>
      </c>
      <c r="S253">
        <f t="shared" si="38"/>
        <v>100000</v>
      </c>
      <c r="T253" t="str">
        <f t="shared" si="39"/>
        <v>Capgemini</v>
      </c>
      <c r="U253" t="str">
        <f t="shared" si="40"/>
        <v>New York</v>
      </c>
      <c r="V253" t="str">
        <f t="shared" si="41"/>
        <v>NY</v>
      </c>
      <c r="W253">
        <f t="shared" si="42"/>
        <v>0</v>
      </c>
      <c r="X253">
        <f t="shared" si="43"/>
        <v>1</v>
      </c>
      <c r="Y253">
        <f t="shared" si="44"/>
        <v>1</v>
      </c>
      <c r="Z253">
        <f t="shared" si="45"/>
        <v>0</v>
      </c>
      <c r="AA253">
        <f t="shared" si="46"/>
        <v>0</v>
      </c>
      <c r="AB253">
        <f t="shared" si="47"/>
        <v>1</v>
      </c>
    </row>
    <row r="254" spans="1:28" ht="409.6" x14ac:dyDescent="0.2">
      <c r="A254">
        <v>252</v>
      </c>
      <c r="B254" t="s">
        <v>521</v>
      </c>
      <c r="C254" t="s">
        <v>3568</v>
      </c>
      <c r="D254" s="1" t="s">
        <v>6074</v>
      </c>
      <c r="E254">
        <v>4.9000000000000004</v>
      </c>
      <c r="F254" s="1" t="s">
        <v>522</v>
      </c>
      <c r="G254" t="s">
        <v>17</v>
      </c>
      <c r="H254" t="s">
        <v>75</v>
      </c>
      <c r="I254" t="s">
        <v>84</v>
      </c>
      <c r="J254">
        <v>2018</v>
      </c>
      <c r="K254" t="s">
        <v>30</v>
      </c>
      <c r="L254" t="s">
        <v>341</v>
      </c>
      <c r="M254" t="s">
        <v>43</v>
      </c>
      <c r="N254" t="s">
        <v>3319</v>
      </c>
      <c r="O254">
        <v>-1</v>
      </c>
      <c r="P254">
        <v>-1</v>
      </c>
      <c r="Q254">
        <f t="shared" si="36"/>
        <v>73000</v>
      </c>
      <c r="R254">
        <f t="shared" si="37"/>
        <v>127000</v>
      </c>
      <c r="S254">
        <f t="shared" si="38"/>
        <v>100000</v>
      </c>
      <c r="T254" t="str">
        <f t="shared" si="39"/>
        <v>Roar Digital</v>
      </c>
      <c r="U254" t="str">
        <f t="shared" si="40"/>
        <v>New York</v>
      </c>
      <c r="V254" t="str">
        <f t="shared" si="41"/>
        <v>NY</v>
      </c>
      <c r="W254">
        <f t="shared" si="42"/>
        <v>0</v>
      </c>
      <c r="X254">
        <f t="shared" si="43"/>
        <v>1</v>
      </c>
      <c r="Y254">
        <f t="shared" si="44"/>
        <v>1</v>
      </c>
      <c r="Z254">
        <f t="shared" si="45"/>
        <v>1</v>
      </c>
      <c r="AA254">
        <f t="shared" si="46"/>
        <v>1</v>
      </c>
      <c r="AB254">
        <f t="shared" si="47"/>
        <v>1</v>
      </c>
    </row>
    <row r="255" spans="1:28" ht="409.6" x14ac:dyDescent="0.2">
      <c r="A255">
        <v>253</v>
      </c>
      <c r="B255" t="s">
        <v>523</v>
      </c>
      <c r="C255" t="s">
        <v>3568</v>
      </c>
      <c r="D255" s="1" t="s">
        <v>6075</v>
      </c>
      <c r="E255">
        <v>-1</v>
      </c>
      <c r="F255" t="s">
        <v>524</v>
      </c>
      <c r="G255" t="s">
        <v>17</v>
      </c>
      <c r="H255">
        <v>-1</v>
      </c>
      <c r="I255">
        <v>-1</v>
      </c>
      <c r="J255">
        <v>-1</v>
      </c>
      <c r="K255">
        <v>-1</v>
      </c>
      <c r="L255">
        <v>-1</v>
      </c>
      <c r="M255">
        <v>-1</v>
      </c>
      <c r="N255">
        <v>-1</v>
      </c>
      <c r="O255">
        <v>-1</v>
      </c>
      <c r="P255">
        <v>-1</v>
      </c>
      <c r="Q255">
        <f t="shared" si="36"/>
        <v>73000</v>
      </c>
      <c r="R255">
        <f t="shared" si="37"/>
        <v>127000</v>
      </c>
      <c r="S255">
        <f t="shared" si="38"/>
        <v>100000</v>
      </c>
      <c r="T255" t="str">
        <f t="shared" si="39"/>
        <v>Darmor Partners</v>
      </c>
      <c r="U255" t="str">
        <f t="shared" si="40"/>
        <v>New York</v>
      </c>
      <c r="V255" t="str">
        <f t="shared" si="41"/>
        <v>NY</v>
      </c>
      <c r="W255">
        <f t="shared" si="42"/>
        <v>0</v>
      </c>
      <c r="X255">
        <f t="shared" si="43"/>
        <v>1</v>
      </c>
      <c r="Y255">
        <f t="shared" si="44"/>
        <v>1</v>
      </c>
      <c r="Z255">
        <f t="shared" si="45"/>
        <v>0</v>
      </c>
      <c r="AA255">
        <f t="shared" si="46"/>
        <v>0</v>
      </c>
      <c r="AB255">
        <f t="shared" si="47"/>
        <v>1</v>
      </c>
    </row>
    <row r="256" spans="1:28" ht="34" x14ac:dyDescent="0.2">
      <c r="A256">
        <v>254</v>
      </c>
      <c r="B256" t="s">
        <v>525</v>
      </c>
      <c r="C256" t="s">
        <v>3568</v>
      </c>
      <c r="D256" t="s">
        <v>3570</v>
      </c>
      <c r="E256">
        <v>3.6</v>
      </c>
      <c r="F256" s="1" t="s">
        <v>189</v>
      </c>
      <c r="G256" t="s">
        <v>17</v>
      </c>
      <c r="H256" t="s">
        <v>190</v>
      </c>
      <c r="I256" t="s">
        <v>29</v>
      </c>
      <c r="J256">
        <v>1998</v>
      </c>
      <c r="K256" t="s">
        <v>56</v>
      </c>
      <c r="L256" t="s">
        <v>38</v>
      </c>
      <c r="M256" t="s">
        <v>32</v>
      </c>
      <c r="N256" t="s">
        <v>3313</v>
      </c>
      <c r="O256">
        <v>-1</v>
      </c>
      <c r="P256">
        <v>-1</v>
      </c>
      <c r="Q256">
        <f t="shared" si="36"/>
        <v>73000</v>
      </c>
      <c r="R256">
        <f t="shared" si="37"/>
        <v>127000</v>
      </c>
      <c r="S256">
        <f t="shared" si="38"/>
        <v>100000</v>
      </c>
      <c r="T256" t="str">
        <f t="shared" si="39"/>
        <v>Perficient</v>
      </c>
      <c r="U256" t="str">
        <f t="shared" si="40"/>
        <v>New York</v>
      </c>
      <c r="V256" t="str">
        <f t="shared" si="41"/>
        <v>NY</v>
      </c>
      <c r="W256">
        <f t="shared" si="42"/>
        <v>0</v>
      </c>
      <c r="X256">
        <f t="shared" si="43"/>
        <v>0</v>
      </c>
      <c r="Y256">
        <f t="shared" si="44"/>
        <v>0</v>
      </c>
      <c r="Z256">
        <f t="shared" si="45"/>
        <v>0</v>
      </c>
      <c r="AA256">
        <f t="shared" si="46"/>
        <v>0</v>
      </c>
      <c r="AB256">
        <f t="shared" si="47"/>
        <v>1</v>
      </c>
    </row>
    <row r="257" spans="1:28" ht="409.6" x14ac:dyDescent="0.2">
      <c r="A257">
        <v>255</v>
      </c>
      <c r="B257" t="s">
        <v>526</v>
      </c>
      <c r="C257" t="s">
        <v>3568</v>
      </c>
      <c r="D257" s="1" t="s">
        <v>3571</v>
      </c>
      <c r="E257">
        <v>-1</v>
      </c>
      <c r="F257" t="s">
        <v>527</v>
      </c>
      <c r="G257" t="s">
        <v>17</v>
      </c>
      <c r="H257">
        <v>-1</v>
      </c>
      <c r="I257">
        <v>-1</v>
      </c>
      <c r="J257">
        <v>-1</v>
      </c>
      <c r="K257">
        <v>-1</v>
      </c>
      <c r="L257">
        <v>-1</v>
      </c>
      <c r="M257">
        <v>-1</v>
      </c>
      <c r="N257">
        <v>-1</v>
      </c>
      <c r="O257">
        <v>-1</v>
      </c>
      <c r="P257">
        <v>-1</v>
      </c>
      <c r="Q257">
        <f t="shared" si="36"/>
        <v>73000</v>
      </c>
      <c r="R257">
        <f t="shared" si="37"/>
        <v>127000</v>
      </c>
      <c r="S257">
        <f t="shared" si="38"/>
        <v>100000</v>
      </c>
      <c r="T257" t="str">
        <f t="shared" si="39"/>
        <v>Talent Bundle LLC</v>
      </c>
      <c r="U257" t="str">
        <f t="shared" si="40"/>
        <v>New York</v>
      </c>
      <c r="V257" t="str">
        <f t="shared" si="41"/>
        <v>NY</v>
      </c>
      <c r="W257">
        <f t="shared" si="42"/>
        <v>0</v>
      </c>
      <c r="X257">
        <f t="shared" si="43"/>
        <v>1</v>
      </c>
      <c r="Y257">
        <f t="shared" si="44"/>
        <v>1</v>
      </c>
      <c r="Z257">
        <f t="shared" si="45"/>
        <v>0</v>
      </c>
      <c r="AA257">
        <f t="shared" si="46"/>
        <v>0</v>
      </c>
      <c r="AB257">
        <f t="shared" si="47"/>
        <v>1</v>
      </c>
    </row>
    <row r="258" spans="1:28" ht="51" x14ac:dyDescent="0.2">
      <c r="A258">
        <v>256</v>
      </c>
      <c r="B258" t="s">
        <v>528</v>
      </c>
      <c r="C258" t="s">
        <v>3568</v>
      </c>
      <c r="D258" t="s">
        <v>6076</v>
      </c>
      <c r="E258">
        <v>3.2</v>
      </c>
      <c r="F258" s="1" t="s">
        <v>6077</v>
      </c>
      <c r="G258" t="s">
        <v>17</v>
      </c>
      <c r="H258" t="s">
        <v>17</v>
      </c>
      <c r="I258" t="s">
        <v>24</v>
      </c>
      <c r="J258">
        <v>1784</v>
      </c>
      <c r="K258" t="s">
        <v>56</v>
      </c>
      <c r="L258" t="s">
        <v>3323</v>
      </c>
      <c r="M258" t="s">
        <v>46</v>
      </c>
      <c r="N258" t="s">
        <v>3310</v>
      </c>
      <c r="O258" t="s">
        <v>3572</v>
      </c>
      <c r="P258">
        <v>-1</v>
      </c>
      <c r="Q258">
        <f t="shared" si="36"/>
        <v>73000</v>
      </c>
      <c r="R258">
        <f t="shared" si="37"/>
        <v>127000</v>
      </c>
      <c r="S258">
        <f t="shared" si="38"/>
        <v>100000</v>
      </c>
      <c r="T258" t="str">
        <f t="shared" si="39"/>
        <v>The Ban of New York Mellon</v>
      </c>
      <c r="U258" t="str">
        <f t="shared" si="40"/>
        <v>New York</v>
      </c>
      <c r="V258" t="str">
        <f t="shared" si="41"/>
        <v>NY</v>
      </c>
      <c r="W258">
        <f t="shared" si="42"/>
        <v>0</v>
      </c>
      <c r="X258">
        <f t="shared" si="43"/>
        <v>0</v>
      </c>
      <c r="Y258">
        <f t="shared" si="44"/>
        <v>0</v>
      </c>
      <c r="Z258">
        <f t="shared" si="45"/>
        <v>0</v>
      </c>
      <c r="AA258">
        <f t="shared" si="46"/>
        <v>0</v>
      </c>
      <c r="AB258">
        <f t="shared" si="47"/>
        <v>1</v>
      </c>
    </row>
    <row r="259" spans="1:28" ht="372" x14ac:dyDescent="0.2">
      <c r="A259">
        <v>257</v>
      </c>
      <c r="B259" t="s">
        <v>529</v>
      </c>
      <c r="C259" t="s">
        <v>3568</v>
      </c>
      <c r="D259" s="1" t="s">
        <v>3573</v>
      </c>
      <c r="E259">
        <v>2.9</v>
      </c>
      <c r="F259" s="1" t="s">
        <v>150</v>
      </c>
      <c r="G259" t="s">
        <v>17</v>
      </c>
      <c r="H259" t="s">
        <v>151</v>
      </c>
      <c r="I259" t="s">
        <v>29</v>
      </c>
      <c r="J259">
        <v>1956</v>
      </c>
      <c r="K259" t="s">
        <v>30</v>
      </c>
      <c r="L259" t="s">
        <v>147</v>
      </c>
      <c r="M259" t="s">
        <v>61</v>
      </c>
      <c r="N259" t="s">
        <v>3313</v>
      </c>
      <c r="O259">
        <v>-1</v>
      </c>
      <c r="P259">
        <v>-1</v>
      </c>
      <c r="Q259">
        <f t="shared" ref="Q259:Q322" si="48">LEFT(C259,FIND("-",C259)-1)*1000</f>
        <v>73000</v>
      </c>
      <c r="R259">
        <f t="shared" ref="R259:R322" si="49">MID(C259,FIND("-",C259)+1,LEN(C259))*1000</f>
        <v>127000</v>
      </c>
      <c r="S259">
        <f t="shared" ref="S259:S322" si="50">(Q259+R259)/2</f>
        <v>100000</v>
      </c>
      <c r="T259" t="str">
        <f t="shared" ref="T259:T322" si="51">TRIM(LEFT(F259, FIND(CHAR(10), F259&amp;CHAR(10))-1))</f>
        <v>Nesco Resource, LLC</v>
      </c>
      <c r="U259" t="str">
        <f t="shared" ref="U259:U322" si="52">TRIM(LEFT(G259, FIND(",",G259)-1))</f>
        <v>New York</v>
      </c>
      <c r="V259" t="str">
        <f t="shared" ref="V259:V322" si="53">TRIM(MID(G259,FIND(",",G259)+1,LEN((G259))))</f>
        <v>NY</v>
      </c>
      <c r="W259">
        <f t="shared" ref="W259:W322" si="54">IF(ISNUMBER(SEARCH("python",D259)),1,0)</f>
        <v>0</v>
      </c>
      <c r="X259">
        <f t="shared" ref="X259:X322" si="55">IF(ISNUMBER(SEARCH("sql",D259)),1,0)</f>
        <v>0</v>
      </c>
      <c r="Y259">
        <f t="shared" ref="Y259:Y322" si="56">IF(ISNUMBER(SEARCH("excel",D259)),1,0)</f>
        <v>0</v>
      </c>
      <c r="Z259">
        <f t="shared" ref="Z259:Z322" si="57">IF(ISNUMBER(SEARCH("tableau",D259)),1,0)</f>
        <v>0</v>
      </c>
      <c r="AA259">
        <f t="shared" ref="AA259:AA322" si="58">IF(ISNUMBER(SEARCH("power bi",D259)),1,0)</f>
        <v>0</v>
      </c>
      <c r="AB259">
        <f t="shared" ref="AB259:AB322" si="59">IF(ISNUMBER(SEARCH("r",D259)),1,0)</f>
        <v>1</v>
      </c>
    </row>
    <row r="260" spans="1:28" ht="409.6" x14ac:dyDescent="0.2">
      <c r="A260">
        <v>258</v>
      </c>
      <c r="B260" t="s">
        <v>530</v>
      </c>
      <c r="C260" t="s">
        <v>3568</v>
      </c>
      <c r="D260" s="1" t="s">
        <v>3574</v>
      </c>
      <c r="E260">
        <v>2.2999999999999998</v>
      </c>
      <c r="F260" s="1" t="s">
        <v>531</v>
      </c>
      <c r="G260" t="s">
        <v>17</v>
      </c>
      <c r="H260" t="s">
        <v>17</v>
      </c>
      <c r="I260" t="s">
        <v>18</v>
      </c>
      <c r="J260">
        <v>-1</v>
      </c>
      <c r="K260" t="s">
        <v>30</v>
      </c>
      <c r="L260">
        <v>-1</v>
      </c>
      <c r="M260">
        <v>-1</v>
      </c>
      <c r="N260" t="s">
        <v>3319</v>
      </c>
      <c r="O260">
        <v>-1</v>
      </c>
      <c r="P260">
        <v>-1</v>
      </c>
      <c r="Q260">
        <f t="shared" si="48"/>
        <v>73000</v>
      </c>
      <c r="R260">
        <f t="shared" si="49"/>
        <v>127000</v>
      </c>
      <c r="S260">
        <f t="shared" si="50"/>
        <v>100000</v>
      </c>
      <c r="T260" t="str">
        <f t="shared" si="51"/>
        <v>Museum of Ice Cream</v>
      </c>
      <c r="U260" t="str">
        <f t="shared" si="52"/>
        <v>New York</v>
      </c>
      <c r="V260" t="str">
        <f t="shared" si="53"/>
        <v>NY</v>
      </c>
      <c r="W260">
        <f t="shared" si="54"/>
        <v>0</v>
      </c>
      <c r="X260">
        <f t="shared" si="55"/>
        <v>0</v>
      </c>
      <c r="Y260">
        <f t="shared" si="56"/>
        <v>1</v>
      </c>
      <c r="Z260">
        <f t="shared" si="57"/>
        <v>0</v>
      </c>
      <c r="AA260">
        <f t="shared" si="58"/>
        <v>0</v>
      </c>
      <c r="AB260">
        <f t="shared" si="59"/>
        <v>1</v>
      </c>
    </row>
    <row r="261" spans="1:28" ht="409.6" x14ac:dyDescent="0.2">
      <c r="A261">
        <v>259</v>
      </c>
      <c r="B261" t="s">
        <v>532</v>
      </c>
      <c r="C261" t="s">
        <v>3568</v>
      </c>
      <c r="D261" s="1" t="s">
        <v>3575</v>
      </c>
      <c r="E261">
        <v>-1</v>
      </c>
      <c r="F261" t="s">
        <v>3576</v>
      </c>
      <c r="G261" t="s">
        <v>17</v>
      </c>
      <c r="H261" t="s">
        <v>165</v>
      </c>
      <c r="I261" t="s">
        <v>68</v>
      </c>
      <c r="J261">
        <v>-1</v>
      </c>
      <c r="K261" t="s">
        <v>30</v>
      </c>
      <c r="L261" t="s">
        <v>3331</v>
      </c>
      <c r="M261" t="s">
        <v>61</v>
      </c>
      <c r="N261" t="s">
        <v>3319</v>
      </c>
      <c r="O261">
        <v>-1</v>
      </c>
      <c r="P261">
        <v>-1</v>
      </c>
      <c r="Q261">
        <f t="shared" si="48"/>
        <v>73000</v>
      </c>
      <c r="R261">
        <f t="shared" si="49"/>
        <v>127000</v>
      </c>
      <c r="S261">
        <f t="shared" si="50"/>
        <v>100000</v>
      </c>
      <c r="T261" t="str">
        <f t="shared" si="51"/>
        <v>inship</v>
      </c>
      <c r="U261" t="str">
        <f t="shared" si="52"/>
        <v>New York</v>
      </c>
      <c r="V261" t="str">
        <f t="shared" si="53"/>
        <v>NY</v>
      </c>
      <c r="W261">
        <f t="shared" si="54"/>
        <v>1</v>
      </c>
      <c r="X261">
        <f t="shared" si="55"/>
        <v>1</v>
      </c>
      <c r="Y261">
        <f t="shared" si="56"/>
        <v>1</v>
      </c>
      <c r="Z261">
        <f t="shared" si="57"/>
        <v>1</v>
      </c>
      <c r="AA261">
        <f t="shared" si="58"/>
        <v>0</v>
      </c>
      <c r="AB261">
        <f t="shared" si="59"/>
        <v>1</v>
      </c>
    </row>
    <row r="262" spans="1:28" ht="409.6" x14ac:dyDescent="0.2">
      <c r="A262">
        <v>260</v>
      </c>
      <c r="B262" t="s">
        <v>533</v>
      </c>
      <c r="C262" t="s">
        <v>3568</v>
      </c>
      <c r="D262" s="1" t="s">
        <v>3577</v>
      </c>
      <c r="E262">
        <v>4.2</v>
      </c>
      <c r="F262" s="1" t="s">
        <v>534</v>
      </c>
      <c r="G262" t="s">
        <v>17</v>
      </c>
      <c r="H262" t="s">
        <v>535</v>
      </c>
      <c r="I262" t="s">
        <v>68</v>
      </c>
      <c r="J262">
        <v>-1</v>
      </c>
      <c r="K262" t="s">
        <v>30</v>
      </c>
      <c r="L262" t="s">
        <v>3331</v>
      </c>
      <c r="M262" t="s">
        <v>61</v>
      </c>
      <c r="N262" t="s">
        <v>3308</v>
      </c>
      <c r="O262">
        <v>-1</v>
      </c>
      <c r="P262">
        <v>-1</v>
      </c>
      <c r="Q262">
        <f t="shared" si="48"/>
        <v>73000</v>
      </c>
      <c r="R262">
        <f t="shared" si="49"/>
        <v>127000</v>
      </c>
      <c r="S262">
        <f t="shared" si="50"/>
        <v>100000</v>
      </c>
      <c r="T262" t="str">
        <f t="shared" si="51"/>
        <v>APN Consulting</v>
      </c>
      <c r="U262" t="str">
        <f t="shared" si="52"/>
        <v>New York</v>
      </c>
      <c r="V262" t="str">
        <f t="shared" si="53"/>
        <v>NY</v>
      </c>
      <c r="W262">
        <f t="shared" si="54"/>
        <v>0</v>
      </c>
      <c r="X262">
        <f t="shared" si="55"/>
        <v>1</v>
      </c>
      <c r="Y262">
        <f t="shared" si="56"/>
        <v>1</v>
      </c>
      <c r="Z262">
        <f t="shared" si="57"/>
        <v>1</v>
      </c>
      <c r="AA262">
        <f t="shared" si="58"/>
        <v>0</v>
      </c>
      <c r="AB262">
        <f t="shared" si="59"/>
        <v>1</v>
      </c>
    </row>
    <row r="263" spans="1:28" ht="409.6" x14ac:dyDescent="0.2">
      <c r="A263">
        <v>261</v>
      </c>
      <c r="B263" t="s">
        <v>536</v>
      </c>
      <c r="C263" t="s">
        <v>3568</v>
      </c>
      <c r="D263" s="1" t="s">
        <v>3578</v>
      </c>
      <c r="E263">
        <v>3.4</v>
      </c>
      <c r="F263" s="1" t="s">
        <v>537</v>
      </c>
      <c r="G263" t="s">
        <v>538</v>
      </c>
      <c r="H263" t="s">
        <v>539</v>
      </c>
      <c r="I263" t="s">
        <v>84</v>
      </c>
      <c r="J263">
        <v>-1</v>
      </c>
      <c r="K263" t="s">
        <v>30</v>
      </c>
      <c r="L263" t="s">
        <v>85</v>
      </c>
      <c r="M263" t="s">
        <v>61</v>
      </c>
      <c r="N263" t="s">
        <v>3312</v>
      </c>
      <c r="O263">
        <v>-1</v>
      </c>
      <c r="P263">
        <v>-1</v>
      </c>
      <c r="Q263">
        <f t="shared" si="48"/>
        <v>73000</v>
      </c>
      <c r="R263">
        <f t="shared" si="49"/>
        <v>127000</v>
      </c>
      <c r="S263">
        <f t="shared" si="50"/>
        <v>100000</v>
      </c>
      <c r="T263" t="str">
        <f t="shared" si="51"/>
        <v>Siri InfoSolutions</v>
      </c>
      <c r="U263" t="str">
        <f t="shared" si="52"/>
        <v>Summit</v>
      </c>
      <c r="V263" t="str">
        <f t="shared" si="53"/>
        <v>NJ</v>
      </c>
      <c r="W263">
        <f t="shared" si="54"/>
        <v>0</v>
      </c>
      <c r="X263">
        <f t="shared" si="55"/>
        <v>1</v>
      </c>
      <c r="Y263">
        <f t="shared" si="56"/>
        <v>0</v>
      </c>
      <c r="Z263">
        <f t="shared" si="57"/>
        <v>0</v>
      </c>
      <c r="AA263">
        <f t="shared" si="58"/>
        <v>0</v>
      </c>
      <c r="AB263">
        <f t="shared" si="59"/>
        <v>1</v>
      </c>
    </row>
    <row r="264" spans="1:28" ht="409.6" x14ac:dyDescent="0.2">
      <c r="A264">
        <v>262</v>
      </c>
      <c r="B264" t="s">
        <v>305</v>
      </c>
      <c r="C264" t="s">
        <v>3568</v>
      </c>
      <c r="D264" s="1" t="s">
        <v>3579</v>
      </c>
      <c r="E264">
        <v>3.1</v>
      </c>
      <c r="F264" s="1" t="s">
        <v>540</v>
      </c>
      <c r="G264" t="s">
        <v>17</v>
      </c>
      <c r="H264" t="s">
        <v>539</v>
      </c>
      <c r="I264" t="s">
        <v>18</v>
      </c>
      <c r="J264">
        <v>1996</v>
      </c>
      <c r="K264" t="s">
        <v>30</v>
      </c>
      <c r="L264" t="s">
        <v>147</v>
      </c>
      <c r="M264" t="s">
        <v>61</v>
      </c>
      <c r="N264" t="s">
        <v>3309</v>
      </c>
      <c r="O264">
        <v>-1</v>
      </c>
      <c r="P264">
        <v>-1</v>
      </c>
      <c r="Q264">
        <f t="shared" si="48"/>
        <v>73000</v>
      </c>
      <c r="R264">
        <f t="shared" si="49"/>
        <v>127000</v>
      </c>
      <c r="S264">
        <f t="shared" si="50"/>
        <v>100000</v>
      </c>
      <c r="T264" t="str">
        <f t="shared" si="51"/>
        <v>Integrated Resources</v>
      </c>
      <c r="U264" t="str">
        <f t="shared" si="52"/>
        <v>New York</v>
      </c>
      <c r="V264" t="str">
        <f t="shared" si="53"/>
        <v>NY</v>
      </c>
      <c r="W264">
        <f t="shared" si="54"/>
        <v>1</v>
      </c>
      <c r="X264">
        <f t="shared" si="55"/>
        <v>1</v>
      </c>
      <c r="Y264">
        <f t="shared" si="56"/>
        <v>1</v>
      </c>
      <c r="Z264">
        <f t="shared" si="57"/>
        <v>1</v>
      </c>
      <c r="AA264">
        <f t="shared" si="58"/>
        <v>0</v>
      </c>
      <c r="AB264">
        <f t="shared" si="59"/>
        <v>1</v>
      </c>
    </row>
    <row r="265" spans="1:28" ht="404" x14ac:dyDescent="0.2">
      <c r="A265">
        <v>263</v>
      </c>
      <c r="B265" t="s">
        <v>541</v>
      </c>
      <c r="C265" t="s">
        <v>3568</v>
      </c>
      <c r="D265" s="1" t="s">
        <v>6078</v>
      </c>
      <c r="E265">
        <v>3.9</v>
      </c>
      <c r="F265" s="1" t="s">
        <v>542</v>
      </c>
      <c r="G265" t="s">
        <v>17</v>
      </c>
      <c r="H265" t="s">
        <v>17</v>
      </c>
      <c r="I265" t="s">
        <v>29</v>
      </c>
      <c r="J265">
        <v>-1</v>
      </c>
      <c r="K265" t="s">
        <v>19</v>
      </c>
      <c r="L265">
        <v>-1</v>
      </c>
      <c r="M265">
        <v>-1</v>
      </c>
      <c r="N265" t="s">
        <v>3319</v>
      </c>
      <c r="O265">
        <v>-1</v>
      </c>
      <c r="P265">
        <v>-1</v>
      </c>
      <c r="Q265">
        <f t="shared" si="48"/>
        <v>73000</v>
      </c>
      <c r="R265">
        <f t="shared" si="49"/>
        <v>127000</v>
      </c>
      <c r="S265">
        <f t="shared" si="50"/>
        <v>100000</v>
      </c>
      <c r="T265" t="str">
        <f t="shared" si="51"/>
        <v>Icahn School of Medicine at Mount Sinai</v>
      </c>
      <c r="U265" t="str">
        <f t="shared" si="52"/>
        <v>New York</v>
      </c>
      <c r="V265" t="str">
        <f t="shared" si="53"/>
        <v>NY</v>
      </c>
      <c r="W265">
        <f t="shared" si="54"/>
        <v>1</v>
      </c>
      <c r="X265">
        <f t="shared" si="55"/>
        <v>1</v>
      </c>
      <c r="Y265">
        <f t="shared" si="56"/>
        <v>1</v>
      </c>
      <c r="Z265">
        <f t="shared" si="57"/>
        <v>1</v>
      </c>
      <c r="AA265">
        <f t="shared" si="58"/>
        <v>0</v>
      </c>
      <c r="AB265">
        <f t="shared" si="59"/>
        <v>1</v>
      </c>
    </row>
    <row r="266" spans="1:28" ht="187" x14ac:dyDescent="0.2">
      <c r="A266">
        <v>264</v>
      </c>
      <c r="B266" t="s">
        <v>543</v>
      </c>
      <c r="C266" t="s">
        <v>3568</v>
      </c>
      <c r="D266" s="1" t="s">
        <v>3580</v>
      </c>
      <c r="E266">
        <v>4.5</v>
      </c>
      <c r="F266" s="1" t="s">
        <v>544</v>
      </c>
      <c r="G266" t="s">
        <v>17</v>
      </c>
      <c r="H266" t="s">
        <v>545</v>
      </c>
      <c r="I266" t="s">
        <v>41</v>
      </c>
      <c r="J266">
        <v>2008</v>
      </c>
      <c r="K266" t="s">
        <v>30</v>
      </c>
      <c r="L266" t="s">
        <v>38</v>
      </c>
      <c r="M266" t="s">
        <v>32</v>
      </c>
      <c r="N266" t="s">
        <v>3305</v>
      </c>
      <c r="O266">
        <v>-1</v>
      </c>
      <c r="P266">
        <v>-1</v>
      </c>
      <c r="Q266">
        <f t="shared" si="48"/>
        <v>73000</v>
      </c>
      <c r="R266">
        <f t="shared" si="49"/>
        <v>127000</v>
      </c>
      <c r="S266">
        <f t="shared" si="50"/>
        <v>100000</v>
      </c>
      <c r="T266" t="str">
        <f t="shared" si="51"/>
        <v>Avani Technology Solutions</v>
      </c>
      <c r="U266" t="str">
        <f t="shared" si="52"/>
        <v>New York</v>
      </c>
      <c r="V266" t="str">
        <f t="shared" si="53"/>
        <v>NY</v>
      </c>
      <c r="W266">
        <f t="shared" si="54"/>
        <v>0</v>
      </c>
      <c r="X266">
        <f t="shared" si="55"/>
        <v>1</v>
      </c>
      <c r="Y266">
        <f t="shared" si="56"/>
        <v>0</v>
      </c>
      <c r="Z266">
        <f t="shared" si="57"/>
        <v>0</v>
      </c>
      <c r="AA266">
        <f t="shared" si="58"/>
        <v>0</v>
      </c>
      <c r="AB266">
        <f t="shared" si="59"/>
        <v>1</v>
      </c>
    </row>
    <row r="267" spans="1:28" ht="68" x14ac:dyDescent="0.2">
      <c r="A267">
        <v>265</v>
      </c>
      <c r="B267" t="s">
        <v>546</v>
      </c>
      <c r="C267" t="s">
        <v>3581</v>
      </c>
      <c r="D267" s="1" t="s">
        <v>3582</v>
      </c>
      <c r="E267">
        <v>4</v>
      </c>
      <c r="F267" s="1" t="s">
        <v>237</v>
      </c>
      <c r="G267" t="s">
        <v>17</v>
      </c>
      <c r="H267" t="s">
        <v>238</v>
      </c>
      <c r="I267" t="s">
        <v>68</v>
      </c>
      <c r="J267">
        <v>-1</v>
      </c>
      <c r="K267" t="s">
        <v>30</v>
      </c>
      <c r="L267" t="s">
        <v>239</v>
      </c>
      <c r="M267" t="s">
        <v>181</v>
      </c>
      <c r="N267" t="s">
        <v>3311</v>
      </c>
      <c r="O267">
        <v>-1</v>
      </c>
      <c r="P267">
        <v>-1</v>
      </c>
      <c r="Q267">
        <f t="shared" si="48"/>
        <v>84000</v>
      </c>
      <c r="R267">
        <f t="shared" si="49"/>
        <v>90000</v>
      </c>
      <c r="S267">
        <f t="shared" si="50"/>
        <v>87000</v>
      </c>
      <c r="T267" t="str">
        <f t="shared" si="51"/>
        <v>Lorven Technologies Inc</v>
      </c>
      <c r="U267" t="str">
        <f t="shared" si="52"/>
        <v>New York</v>
      </c>
      <c r="V267" t="str">
        <f t="shared" si="53"/>
        <v>NY</v>
      </c>
      <c r="W267">
        <f t="shared" si="54"/>
        <v>0</v>
      </c>
      <c r="X267">
        <f t="shared" si="55"/>
        <v>1</v>
      </c>
      <c r="Y267">
        <f t="shared" si="56"/>
        <v>0</v>
      </c>
      <c r="Z267">
        <f t="shared" si="57"/>
        <v>0</v>
      </c>
      <c r="AA267">
        <f t="shared" si="58"/>
        <v>0</v>
      </c>
      <c r="AB267">
        <f t="shared" si="59"/>
        <v>1</v>
      </c>
    </row>
    <row r="268" spans="1:28" ht="34" x14ac:dyDescent="0.2">
      <c r="A268">
        <v>266</v>
      </c>
      <c r="B268" t="s">
        <v>547</v>
      </c>
      <c r="C268" t="s">
        <v>3581</v>
      </c>
      <c r="D268" t="s">
        <v>3583</v>
      </c>
      <c r="E268">
        <v>2.6</v>
      </c>
      <c r="F268" s="1" t="s">
        <v>548</v>
      </c>
      <c r="G268" t="s">
        <v>17</v>
      </c>
      <c r="H268" t="s">
        <v>549</v>
      </c>
      <c r="I268" t="s">
        <v>68</v>
      </c>
      <c r="J268">
        <v>-1</v>
      </c>
      <c r="K268" t="s">
        <v>30</v>
      </c>
      <c r="L268" t="s">
        <v>134</v>
      </c>
      <c r="M268" t="s">
        <v>32</v>
      </c>
      <c r="N268" t="s">
        <v>3311</v>
      </c>
      <c r="O268">
        <v>-1</v>
      </c>
      <c r="P268">
        <v>-1</v>
      </c>
      <c r="Q268">
        <f t="shared" si="48"/>
        <v>84000</v>
      </c>
      <c r="R268">
        <f t="shared" si="49"/>
        <v>90000</v>
      </c>
      <c r="S268">
        <f t="shared" si="50"/>
        <v>87000</v>
      </c>
      <c r="T268" t="str">
        <f t="shared" si="51"/>
        <v>Altech Star Inc.</v>
      </c>
      <c r="U268" t="str">
        <f t="shared" si="52"/>
        <v>New York</v>
      </c>
      <c r="V268" t="str">
        <f t="shared" si="53"/>
        <v>NY</v>
      </c>
      <c r="W268">
        <f t="shared" si="54"/>
        <v>0</v>
      </c>
      <c r="X268">
        <f t="shared" si="55"/>
        <v>0</v>
      </c>
      <c r="Y268">
        <f t="shared" si="56"/>
        <v>1</v>
      </c>
      <c r="Z268">
        <f t="shared" si="57"/>
        <v>0</v>
      </c>
      <c r="AA268">
        <f t="shared" si="58"/>
        <v>1</v>
      </c>
      <c r="AB268">
        <f t="shared" si="59"/>
        <v>1</v>
      </c>
    </row>
    <row r="269" spans="1:28" ht="409.6" x14ac:dyDescent="0.2">
      <c r="A269">
        <v>267</v>
      </c>
      <c r="B269" t="s">
        <v>550</v>
      </c>
      <c r="C269" t="s">
        <v>3581</v>
      </c>
      <c r="D269" s="1" t="s">
        <v>6079</v>
      </c>
      <c r="E269">
        <v>-1</v>
      </c>
      <c r="F269" t="s">
        <v>551</v>
      </c>
      <c r="G269" t="s">
        <v>17</v>
      </c>
      <c r="H269" t="s">
        <v>552</v>
      </c>
      <c r="I269" t="s">
        <v>68</v>
      </c>
      <c r="J269">
        <v>-1</v>
      </c>
      <c r="K269" t="s">
        <v>30</v>
      </c>
      <c r="L269" t="s">
        <v>38</v>
      </c>
      <c r="M269" t="s">
        <v>32</v>
      </c>
      <c r="N269" t="s">
        <v>3319</v>
      </c>
      <c r="O269">
        <v>-1</v>
      </c>
      <c r="P269">
        <v>-1</v>
      </c>
      <c r="Q269">
        <f t="shared" si="48"/>
        <v>84000</v>
      </c>
      <c r="R269">
        <f t="shared" si="49"/>
        <v>90000</v>
      </c>
      <c r="S269">
        <f t="shared" si="50"/>
        <v>87000</v>
      </c>
      <c r="T269" t="str">
        <f t="shared" si="51"/>
        <v>Wintellisys</v>
      </c>
      <c r="U269" t="str">
        <f t="shared" si="52"/>
        <v>New York</v>
      </c>
      <c r="V269" t="str">
        <f t="shared" si="53"/>
        <v>NY</v>
      </c>
      <c r="W269">
        <f t="shared" si="54"/>
        <v>0</v>
      </c>
      <c r="X269">
        <f t="shared" si="55"/>
        <v>0</v>
      </c>
      <c r="Y269">
        <f t="shared" si="56"/>
        <v>1</v>
      </c>
      <c r="Z269">
        <f t="shared" si="57"/>
        <v>0</v>
      </c>
      <c r="AA269">
        <f t="shared" si="58"/>
        <v>0</v>
      </c>
      <c r="AB269">
        <f t="shared" si="59"/>
        <v>1</v>
      </c>
    </row>
    <row r="270" spans="1:28" ht="221" x14ac:dyDescent="0.2">
      <c r="A270">
        <v>268</v>
      </c>
      <c r="B270" t="s">
        <v>553</v>
      </c>
      <c r="C270" t="s">
        <v>3581</v>
      </c>
      <c r="D270" s="1" t="s">
        <v>3584</v>
      </c>
      <c r="E270">
        <v>3.9</v>
      </c>
      <c r="F270" s="1" t="s">
        <v>204</v>
      </c>
      <c r="G270" t="s">
        <v>17</v>
      </c>
      <c r="H270" t="s">
        <v>205</v>
      </c>
      <c r="I270" t="s">
        <v>41</v>
      </c>
      <c r="J270">
        <v>2002</v>
      </c>
      <c r="K270" t="s">
        <v>30</v>
      </c>
      <c r="L270" t="s">
        <v>38</v>
      </c>
      <c r="M270" t="s">
        <v>32</v>
      </c>
      <c r="N270" t="s">
        <v>3303</v>
      </c>
      <c r="O270">
        <v>-1</v>
      </c>
      <c r="P270">
        <v>-1</v>
      </c>
      <c r="Q270">
        <f t="shared" si="48"/>
        <v>84000</v>
      </c>
      <c r="R270">
        <f t="shared" si="49"/>
        <v>90000</v>
      </c>
      <c r="S270">
        <f t="shared" si="50"/>
        <v>87000</v>
      </c>
      <c r="T270" t="str">
        <f t="shared" si="51"/>
        <v>Diverse Lynx</v>
      </c>
      <c r="U270" t="str">
        <f t="shared" si="52"/>
        <v>New York</v>
      </c>
      <c r="V270" t="str">
        <f t="shared" si="53"/>
        <v>NY</v>
      </c>
      <c r="W270">
        <f t="shared" si="54"/>
        <v>1</v>
      </c>
      <c r="X270">
        <f t="shared" si="55"/>
        <v>0</v>
      </c>
      <c r="Y270">
        <f t="shared" si="56"/>
        <v>0</v>
      </c>
      <c r="Z270">
        <f t="shared" si="57"/>
        <v>0</v>
      </c>
      <c r="AA270">
        <f t="shared" si="58"/>
        <v>0</v>
      </c>
      <c r="AB270">
        <f t="shared" si="59"/>
        <v>1</v>
      </c>
    </row>
    <row r="271" spans="1:28" ht="272" x14ac:dyDescent="0.2">
      <c r="A271">
        <v>269</v>
      </c>
      <c r="B271" t="s">
        <v>3585</v>
      </c>
      <c r="C271" t="s">
        <v>3581</v>
      </c>
      <c r="D271" s="1" t="s">
        <v>3586</v>
      </c>
      <c r="E271">
        <v>4.0999999999999996</v>
      </c>
      <c r="F271" s="1" t="s">
        <v>554</v>
      </c>
      <c r="G271" t="s">
        <v>408</v>
      </c>
      <c r="H271" t="s">
        <v>555</v>
      </c>
      <c r="I271" t="s">
        <v>84</v>
      </c>
      <c r="J271">
        <v>2012</v>
      </c>
      <c r="K271" t="s">
        <v>30</v>
      </c>
      <c r="L271" t="s">
        <v>147</v>
      </c>
      <c r="M271" t="s">
        <v>61</v>
      </c>
      <c r="N271" t="s">
        <v>3314</v>
      </c>
      <c r="O271">
        <v>-1</v>
      </c>
      <c r="P271">
        <v>-1</v>
      </c>
      <c r="Q271">
        <f t="shared" si="48"/>
        <v>84000</v>
      </c>
      <c r="R271">
        <f t="shared" si="49"/>
        <v>90000</v>
      </c>
      <c r="S271">
        <f t="shared" si="50"/>
        <v>87000</v>
      </c>
      <c r="T271" t="str">
        <f t="shared" si="51"/>
        <v>V R Della Infotech Inc</v>
      </c>
      <c r="U271" t="str">
        <f t="shared" si="52"/>
        <v>Haworth</v>
      </c>
      <c r="V271" t="str">
        <f t="shared" si="53"/>
        <v>NJ</v>
      </c>
      <c r="W271">
        <f t="shared" si="54"/>
        <v>0</v>
      </c>
      <c r="X271">
        <f t="shared" si="55"/>
        <v>0</v>
      </c>
      <c r="Y271">
        <f t="shared" si="56"/>
        <v>1</v>
      </c>
      <c r="Z271">
        <f t="shared" si="57"/>
        <v>0</v>
      </c>
      <c r="AA271">
        <f t="shared" si="58"/>
        <v>0</v>
      </c>
      <c r="AB271">
        <f t="shared" si="59"/>
        <v>1</v>
      </c>
    </row>
    <row r="272" spans="1:28" ht="409.6" x14ac:dyDescent="0.2">
      <c r="A272">
        <v>270</v>
      </c>
      <c r="B272" t="s">
        <v>556</v>
      </c>
      <c r="C272" t="s">
        <v>3581</v>
      </c>
      <c r="D272" s="1" t="s">
        <v>6080</v>
      </c>
      <c r="E272">
        <v>3.8</v>
      </c>
      <c r="F272" s="1" t="s">
        <v>557</v>
      </c>
      <c r="G272" t="s">
        <v>17</v>
      </c>
      <c r="H272" t="s">
        <v>17</v>
      </c>
      <c r="I272" t="s">
        <v>29</v>
      </c>
      <c r="J272">
        <v>1896</v>
      </c>
      <c r="K272" t="s">
        <v>56</v>
      </c>
      <c r="L272" t="s">
        <v>558</v>
      </c>
      <c r="M272" t="s">
        <v>161</v>
      </c>
      <c r="N272" t="s">
        <v>3306</v>
      </c>
      <c r="O272">
        <v>-1</v>
      </c>
      <c r="P272">
        <v>-1</v>
      </c>
      <c r="Q272">
        <f t="shared" si="48"/>
        <v>84000</v>
      </c>
      <c r="R272">
        <f t="shared" si="49"/>
        <v>90000</v>
      </c>
      <c r="S272">
        <f t="shared" si="50"/>
        <v>87000</v>
      </c>
      <c r="T272" t="str">
        <f t="shared" si="51"/>
        <v>New York Times</v>
      </c>
      <c r="U272" t="str">
        <f t="shared" si="52"/>
        <v>New York</v>
      </c>
      <c r="V272" t="str">
        <f t="shared" si="53"/>
        <v>NY</v>
      </c>
      <c r="W272">
        <f t="shared" si="54"/>
        <v>0</v>
      </c>
      <c r="X272">
        <f t="shared" si="55"/>
        <v>1</v>
      </c>
      <c r="Y272">
        <f t="shared" si="56"/>
        <v>1</v>
      </c>
      <c r="Z272">
        <f t="shared" si="57"/>
        <v>1</v>
      </c>
      <c r="AA272">
        <f t="shared" si="58"/>
        <v>0</v>
      </c>
      <c r="AB272">
        <f t="shared" si="59"/>
        <v>1</v>
      </c>
    </row>
    <row r="273" spans="1:28" ht="34" x14ac:dyDescent="0.2">
      <c r="A273">
        <v>271</v>
      </c>
      <c r="B273" t="s">
        <v>559</v>
      </c>
      <c r="C273" t="s">
        <v>3581</v>
      </c>
      <c r="D273" t="s">
        <v>3587</v>
      </c>
      <c r="E273">
        <v>5</v>
      </c>
      <c r="F273" s="1" t="s">
        <v>3588</v>
      </c>
      <c r="G273" t="s">
        <v>17</v>
      </c>
      <c r="H273" t="s">
        <v>560</v>
      </c>
      <c r="I273" t="s">
        <v>68</v>
      </c>
      <c r="J273">
        <v>-1</v>
      </c>
      <c r="K273" t="s">
        <v>56</v>
      </c>
      <c r="L273">
        <v>-1</v>
      </c>
      <c r="M273">
        <v>-1</v>
      </c>
      <c r="N273" t="s">
        <v>3319</v>
      </c>
      <c r="O273">
        <v>-1</v>
      </c>
      <c r="P273">
        <v>-1</v>
      </c>
      <c r="Q273">
        <f t="shared" si="48"/>
        <v>84000</v>
      </c>
      <c r="R273">
        <f t="shared" si="49"/>
        <v>90000</v>
      </c>
      <c r="S273">
        <f t="shared" si="50"/>
        <v>87000</v>
      </c>
      <c r="T273" t="str">
        <f t="shared" si="51"/>
        <v>Blue Roc Consulting</v>
      </c>
      <c r="U273" t="str">
        <f t="shared" si="52"/>
        <v>New York</v>
      </c>
      <c r="V273" t="str">
        <f t="shared" si="53"/>
        <v>NY</v>
      </c>
      <c r="W273">
        <f t="shared" si="54"/>
        <v>1</v>
      </c>
      <c r="X273">
        <f t="shared" si="55"/>
        <v>1</v>
      </c>
      <c r="Y273">
        <f t="shared" si="56"/>
        <v>1</v>
      </c>
      <c r="Z273">
        <f t="shared" si="57"/>
        <v>0</v>
      </c>
      <c r="AA273">
        <f t="shared" si="58"/>
        <v>0</v>
      </c>
      <c r="AB273">
        <f t="shared" si="59"/>
        <v>1</v>
      </c>
    </row>
    <row r="274" spans="1:28" x14ac:dyDescent="0.2">
      <c r="A274">
        <v>272</v>
      </c>
      <c r="B274" t="s">
        <v>472</v>
      </c>
      <c r="C274" t="s">
        <v>3581</v>
      </c>
      <c r="D274" t="s">
        <v>3589</v>
      </c>
      <c r="E274">
        <v>-1</v>
      </c>
      <c r="F274" t="s">
        <v>561</v>
      </c>
      <c r="G274" t="s">
        <v>75</v>
      </c>
      <c r="H274">
        <v>-1</v>
      </c>
      <c r="I274">
        <v>-1</v>
      </c>
      <c r="J274">
        <v>-1</v>
      </c>
      <c r="K274">
        <v>-1</v>
      </c>
      <c r="L274">
        <v>-1</v>
      </c>
      <c r="M274">
        <v>-1</v>
      </c>
      <c r="N274">
        <v>-1</v>
      </c>
      <c r="O274">
        <v>-1</v>
      </c>
      <c r="P274">
        <v>-1</v>
      </c>
      <c r="Q274">
        <f t="shared" si="48"/>
        <v>84000</v>
      </c>
      <c r="R274">
        <f t="shared" si="49"/>
        <v>90000</v>
      </c>
      <c r="S274">
        <f t="shared" si="50"/>
        <v>87000</v>
      </c>
      <c r="T274" t="str">
        <f t="shared" si="51"/>
        <v>TSR Consulting Services, Inc.</v>
      </c>
      <c r="U274" t="str">
        <f t="shared" si="52"/>
        <v>Jersey City</v>
      </c>
      <c r="V274" t="str">
        <f t="shared" si="53"/>
        <v>NJ</v>
      </c>
      <c r="W274">
        <f t="shared" si="54"/>
        <v>0</v>
      </c>
      <c r="X274">
        <f t="shared" si="55"/>
        <v>1</v>
      </c>
      <c r="Y274">
        <f t="shared" si="56"/>
        <v>1</v>
      </c>
      <c r="Z274">
        <f t="shared" si="57"/>
        <v>0</v>
      </c>
      <c r="AA274">
        <f t="shared" si="58"/>
        <v>0</v>
      </c>
      <c r="AB274">
        <f t="shared" si="59"/>
        <v>1</v>
      </c>
    </row>
    <row r="275" spans="1:28" ht="409.6" x14ac:dyDescent="0.2">
      <c r="A275">
        <v>273</v>
      </c>
      <c r="B275" t="s">
        <v>368</v>
      </c>
      <c r="C275" t="s">
        <v>3581</v>
      </c>
      <c r="D275" s="1" t="s">
        <v>3590</v>
      </c>
      <c r="E275">
        <v>3.8</v>
      </c>
      <c r="F275" s="1" t="s">
        <v>562</v>
      </c>
      <c r="G275" t="s">
        <v>17</v>
      </c>
      <c r="H275" t="s">
        <v>563</v>
      </c>
      <c r="I275" t="s">
        <v>29</v>
      </c>
      <c r="J275">
        <v>2000</v>
      </c>
      <c r="K275" t="s">
        <v>30</v>
      </c>
      <c r="L275" t="s">
        <v>147</v>
      </c>
      <c r="M275" t="s">
        <v>61</v>
      </c>
      <c r="N275" t="s">
        <v>3303</v>
      </c>
      <c r="O275" t="s">
        <v>564</v>
      </c>
      <c r="P275">
        <v>-1</v>
      </c>
      <c r="Q275">
        <f t="shared" si="48"/>
        <v>84000</v>
      </c>
      <c r="R275">
        <f t="shared" si="49"/>
        <v>90000</v>
      </c>
      <c r="S275">
        <f t="shared" si="50"/>
        <v>87000</v>
      </c>
      <c r="T275" t="str">
        <f t="shared" si="51"/>
        <v>LanceSoft Inc</v>
      </c>
      <c r="U275" t="str">
        <f t="shared" si="52"/>
        <v>New York</v>
      </c>
      <c r="V275" t="str">
        <f t="shared" si="53"/>
        <v>NY</v>
      </c>
      <c r="W275">
        <f t="shared" si="54"/>
        <v>0</v>
      </c>
      <c r="X275">
        <f t="shared" si="55"/>
        <v>0</v>
      </c>
      <c r="Y275">
        <f t="shared" si="56"/>
        <v>0</v>
      </c>
      <c r="Z275">
        <f t="shared" si="57"/>
        <v>0</v>
      </c>
      <c r="AA275">
        <f t="shared" si="58"/>
        <v>0</v>
      </c>
      <c r="AB275">
        <f t="shared" si="59"/>
        <v>1</v>
      </c>
    </row>
    <row r="276" spans="1:28" ht="409.6" x14ac:dyDescent="0.2">
      <c r="A276">
        <v>274</v>
      </c>
      <c r="B276" t="s">
        <v>565</v>
      </c>
      <c r="C276" t="s">
        <v>3581</v>
      </c>
      <c r="D276" s="1" t="s">
        <v>6081</v>
      </c>
      <c r="E276">
        <v>3.9</v>
      </c>
      <c r="F276" s="1" t="s">
        <v>204</v>
      </c>
      <c r="G276" t="s">
        <v>17</v>
      </c>
      <c r="H276" t="s">
        <v>205</v>
      </c>
      <c r="I276" t="s">
        <v>41</v>
      </c>
      <c r="J276">
        <v>2002</v>
      </c>
      <c r="K276" t="s">
        <v>30</v>
      </c>
      <c r="L276" t="s">
        <v>38</v>
      </c>
      <c r="M276" t="s">
        <v>32</v>
      </c>
      <c r="N276" t="s">
        <v>3303</v>
      </c>
      <c r="O276">
        <v>-1</v>
      </c>
      <c r="P276">
        <v>-1</v>
      </c>
      <c r="Q276">
        <f t="shared" si="48"/>
        <v>84000</v>
      </c>
      <c r="R276">
        <f t="shared" si="49"/>
        <v>90000</v>
      </c>
      <c r="S276">
        <f t="shared" si="50"/>
        <v>87000</v>
      </c>
      <c r="T276" t="str">
        <f t="shared" si="51"/>
        <v>Diverse Lynx</v>
      </c>
      <c r="U276" t="str">
        <f t="shared" si="52"/>
        <v>New York</v>
      </c>
      <c r="V276" t="str">
        <f t="shared" si="53"/>
        <v>NY</v>
      </c>
      <c r="W276">
        <f t="shared" si="54"/>
        <v>1</v>
      </c>
      <c r="X276">
        <f t="shared" si="55"/>
        <v>0</v>
      </c>
      <c r="Y276">
        <f t="shared" si="56"/>
        <v>0</v>
      </c>
      <c r="Z276">
        <f t="shared" si="57"/>
        <v>0</v>
      </c>
      <c r="AA276">
        <f t="shared" si="58"/>
        <v>0</v>
      </c>
      <c r="AB276">
        <f t="shared" si="59"/>
        <v>1</v>
      </c>
    </row>
    <row r="277" spans="1:28" ht="409.6" x14ac:dyDescent="0.2">
      <c r="A277">
        <v>275</v>
      </c>
      <c r="B277" t="s">
        <v>566</v>
      </c>
      <c r="C277" t="s">
        <v>3581</v>
      </c>
      <c r="D277" s="1" t="s">
        <v>3591</v>
      </c>
      <c r="E277">
        <v>3</v>
      </c>
      <c r="F277" s="1" t="s">
        <v>567</v>
      </c>
      <c r="G277" t="s">
        <v>75</v>
      </c>
      <c r="H277" t="s">
        <v>17</v>
      </c>
      <c r="I277" t="s">
        <v>3341</v>
      </c>
      <c r="J277">
        <v>-1</v>
      </c>
      <c r="K277" t="s">
        <v>56</v>
      </c>
      <c r="L277">
        <v>-1</v>
      </c>
      <c r="M277">
        <v>-1</v>
      </c>
      <c r="N277" t="s">
        <v>3319</v>
      </c>
      <c r="O277">
        <v>-1</v>
      </c>
      <c r="P277">
        <v>-1</v>
      </c>
      <c r="Q277">
        <f t="shared" si="48"/>
        <v>84000</v>
      </c>
      <c r="R277">
        <f t="shared" si="49"/>
        <v>90000</v>
      </c>
      <c r="S277">
        <f t="shared" si="50"/>
        <v>87000</v>
      </c>
      <c r="T277" t="str">
        <f t="shared" si="51"/>
        <v>SMBC</v>
      </c>
      <c r="U277" t="str">
        <f t="shared" si="52"/>
        <v>Jersey City</v>
      </c>
      <c r="V277" t="str">
        <f t="shared" si="53"/>
        <v>NJ</v>
      </c>
      <c r="W277">
        <f t="shared" si="54"/>
        <v>0</v>
      </c>
      <c r="X277">
        <f t="shared" si="55"/>
        <v>1</v>
      </c>
      <c r="Y277">
        <f t="shared" si="56"/>
        <v>1</v>
      </c>
      <c r="Z277">
        <f t="shared" si="57"/>
        <v>0</v>
      </c>
      <c r="AA277">
        <f t="shared" si="58"/>
        <v>0</v>
      </c>
      <c r="AB277">
        <f t="shared" si="59"/>
        <v>1</v>
      </c>
    </row>
    <row r="278" spans="1:28" x14ac:dyDescent="0.2">
      <c r="A278">
        <v>276</v>
      </c>
      <c r="B278" t="s">
        <v>95</v>
      </c>
      <c r="C278" t="s">
        <v>3581</v>
      </c>
      <c r="D278" t="s">
        <v>6082</v>
      </c>
      <c r="E278">
        <v>-1</v>
      </c>
      <c r="F278" t="s">
        <v>568</v>
      </c>
      <c r="G278" t="s">
        <v>17</v>
      </c>
      <c r="H278">
        <v>-1</v>
      </c>
      <c r="I278">
        <v>-1</v>
      </c>
      <c r="J278">
        <v>-1</v>
      </c>
      <c r="K278">
        <v>-1</v>
      </c>
      <c r="L278">
        <v>-1</v>
      </c>
      <c r="M278">
        <v>-1</v>
      </c>
      <c r="N278">
        <v>-1</v>
      </c>
      <c r="O278">
        <v>-1</v>
      </c>
      <c r="P278">
        <v>-1</v>
      </c>
      <c r="Q278">
        <f t="shared" si="48"/>
        <v>84000</v>
      </c>
      <c r="R278">
        <f t="shared" si="49"/>
        <v>90000</v>
      </c>
      <c r="S278">
        <f t="shared" si="50"/>
        <v>87000</v>
      </c>
      <c r="T278" t="str">
        <f t="shared" si="51"/>
        <v>Delaware Investments Colorado Municipal Income Fund, Inc</v>
      </c>
      <c r="U278" t="str">
        <f t="shared" si="52"/>
        <v>New York</v>
      </c>
      <c r="V278" t="str">
        <f t="shared" si="53"/>
        <v>NY</v>
      </c>
      <c r="W278">
        <f t="shared" si="54"/>
        <v>1</v>
      </c>
      <c r="X278">
        <f t="shared" si="55"/>
        <v>0</v>
      </c>
      <c r="Y278">
        <f t="shared" si="56"/>
        <v>1</v>
      </c>
      <c r="Z278">
        <f t="shared" si="57"/>
        <v>0</v>
      </c>
      <c r="AA278">
        <f t="shared" si="58"/>
        <v>0</v>
      </c>
      <c r="AB278">
        <f t="shared" si="59"/>
        <v>1</v>
      </c>
    </row>
    <row r="279" spans="1:28" ht="409.6" x14ac:dyDescent="0.2">
      <c r="A279">
        <v>277</v>
      </c>
      <c r="B279" t="s">
        <v>569</v>
      </c>
      <c r="C279" t="s">
        <v>3581</v>
      </c>
      <c r="D279" s="1" t="s">
        <v>3592</v>
      </c>
      <c r="E279">
        <v>4</v>
      </c>
      <c r="F279" s="1" t="s">
        <v>321</v>
      </c>
      <c r="G279" t="s">
        <v>322</v>
      </c>
      <c r="H279" t="s">
        <v>3445</v>
      </c>
      <c r="I279" t="s">
        <v>24</v>
      </c>
      <c r="J279">
        <v>1997</v>
      </c>
      <c r="K279" t="s">
        <v>19</v>
      </c>
      <c r="L279" t="s">
        <v>25</v>
      </c>
      <c r="M279" t="s">
        <v>26</v>
      </c>
      <c r="N279" t="s">
        <v>3310</v>
      </c>
      <c r="O279" t="s">
        <v>323</v>
      </c>
      <c r="P279">
        <v>-1</v>
      </c>
      <c r="Q279">
        <f t="shared" si="48"/>
        <v>84000</v>
      </c>
      <c r="R279">
        <f t="shared" si="49"/>
        <v>90000</v>
      </c>
      <c r="S279">
        <f t="shared" si="50"/>
        <v>87000</v>
      </c>
      <c r="T279" t="str">
        <f t="shared" si="51"/>
        <v>Northwell Health</v>
      </c>
      <c r="U279" t="str">
        <f t="shared" si="52"/>
        <v>Manhasset</v>
      </c>
      <c r="V279" t="str">
        <f t="shared" si="53"/>
        <v>NY</v>
      </c>
      <c r="W279">
        <f t="shared" si="54"/>
        <v>0</v>
      </c>
      <c r="X279">
        <f t="shared" si="55"/>
        <v>1</v>
      </c>
      <c r="Y279">
        <f t="shared" si="56"/>
        <v>1</v>
      </c>
      <c r="Z279">
        <f t="shared" si="57"/>
        <v>1</v>
      </c>
      <c r="AA279">
        <f t="shared" si="58"/>
        <v>0</v>
      </c>
      <c r="AB279">
        <f t="shared" si="59"/>
        <v>1</v>
      </c>
    </row>
    <row r="280" spans="1:28" ht="409.6" x14ac:dyDescent="0.2">
      <c r="A280">
        <v>278</v>
      </c>
      <c r="B280" t="s">
        <v>570</v>
      </c>
      <c r="C280" t="s">
        <v>3581</v>
      </c>
      <c r="D280" s="1" t="s">
        <v>3593</v>
      </c>
      <c r="E280">
        <v>4.8</v>
      </c>
      <c r="F280" s="1" t="s">
        <v>490</v>
      </c>
      <c r="G280" t="s">
        <v>17</v>
      </c>
      <c r="H280" t="s">
        <v>3414</v>
      </c>
      <c r="I280" t="s">
        <v>68</v>
      </c>
      <c r="J280">
        <v>2011</v>
      </c>
      <c r="K280" t="s">
        <v>30</v>
      </c>
      <c r="L280" t="s">
        <v>38</v>
      </c>
      <c r="M280" t="s">
        <v>32</v>
      </c>
      <c r="N280" t="s">
        <v>3319</v>
      </c>
      <c r="O280">
        <v>-1</v>
      </c>
      <c r="P280">
        <v>-1</v>
      </c>
      <c r="Q280">
        <f t="shared" si="48"/>
        <v>84000</v>
      </c>
      <c r="R280">
        <f t="shared" si="49"/>
        <v>90000</v>
      </c>
      <c r="S280">
        <f t="shared" si="50"/>
        <v>87000</v>
      </c>
      <c r="T280" t="str">
        <f t="shared" si="51"/>
        <v>TechProjects</v>
      </c>
      <c r="U280" t="str">
        <f t="shared" si="52"/>
        <v>New York</v>
      </c>
      <c r="V280" t="str">
        <f t="shared" si="53"/>
        <v>NY</v>
      </c>
      <c r="W280">
        <f t="shared" si="54"/>
        <v>0</v>
      </c>
      <c r="X280">
        <f t="shared" si="55"/>
        <v>1</v>
      </c>
      <c r="Y280">
        <f t="shared" si="56"/>
        <v>1</v>
      </c>
      <c r="Z280">
        <f t="shared" si="57"/>
        <v>0</v>
      </c>
      <c r="AA280">
        <f t="shared" si="58"/>
        <v>0</v>
      </c>
      <c r="AB280">
        <f t="shared" si="59"/>
        <v>1</v>
      </c>
    </row>
    <row r="281" spans="1:28" ht="409.6" x14ac:dyDescent="0.2">
      <c r="A281">
        <v>279</v>
      </c>
      <c r="B281" t="s">
        <v>571</v>
      </c>
      <c r="C281" t="s">
        <v>3581</v>
      </c>
      <c r="D281" s="1" t="s">
        <v>3594</v>
      </c>
      <c r="E281">
        <v>-1</v>
      </c>
      <c r="F281" t="s">
        <v>572</v>
      </c>
      <c r="G281" t="s">
        <v>573</v>
      </c>
      <c r="H281">
        <v>-1</v>
      </c>
      <c r="I281">
        <v>-1</v>
      </c>
      <c r="J281">
        <v>-1</v>
      </c>
      <c r="K281">
        <v>-1</v>
      </c>
      <c r="L281">
        <v>-1</v>
      </c>
      <c r="M281">
        <v>-1</v>
      </c>
      <c r="N281">
        <v>-1</v>
      </c>
      <c r="O281">
        <v>-1</v>
      </c>
      <c r="P281">
        <v>-1</v>
      </c>
      <c r="Q281">
        <f t="shared" si="48"/>
        <v>84000</v>
      </c>
      <c r="R281">
        <f t="shared" si="49"/>
        <v>90000</v>
      </c>
      <c r="S281">
        <f t="shared" si="50"/>
        <v>87000</v>
      </c>
      <c r="T281" t="str">
        <f t="shared" si="51"/>
        <v>Vestracare</v>
      </c>
      <c r="U281" t="str">
        <f t="shared" si="52"/>
        <v>Valley Stream</v>
      </c>
      <c r="V281" t="str">
        <f t="shared" si="53"/>
        <v>NY</v>
      </c>
      <c r="W281">
        <f t="shared" si="54"/>
        <v>0</v>
      </c>
      <c r="X281">
        <f t="shared" si="55"/>
        <v>1</v>
      </c>
      <c r="Y281">
        <f t="shared" si="56"/>
        <v>1</v>
      </c>
      <c r="Z281">
        <f t="shared" si="57"/>
        <v>0</v>
      </c>
      <c r="AA281">
        <f t="shared" si="58"/>
        <v>0</v>
      </c>
      <c r="AB281">
        <f t="shared" si="59"/>
        <v>1</v>
      </c>
    </row>
    <row r="282" spans="1:28" ht="409.6" x14ac:dyDescent="0.2">
      <c r="A282">
        <v>280</v>
      </c>
      <c r="B282" t="s">
        <v>574</v>
      </c>
      <c r="C282" t="s">
        <v>3581</v>
      </c>
      <c r="D282" s="1" t="s">
        <v>6083</v>
      </c>
      <c r="E282">
        <v>3.8</v>
      </c>
      <c r="F282" s="1" t="s">
        <v>575</v>
      </c>
      <c r="G282" t="s">
        <v>17</v>
      </c>
      <c r="H282" t="s">
        <v>3325</v>
      </c>
      <c r="I282" t="s">
        <v>29</v>
      </c>
      <c r="J282">
        <v>1998</v>
      </c>
      <c r="K282" t="s">
        <v>56</v>
      </c>
      <c r="L282" t="s">
        <v>85</v>
      </c>
      <c r="M282" t="s">
        <v>61</v>
      </c>
      <c r="N282" t="s">
        <v>3306</v>
      </c>
      <c r="O282">
        <v>-1</v>
      </c>
      <c r="P282">
        <v>-1</v>
      </c>
      <c r="Q282">
        <f t="shared" si="48"/>
        <v>84000</v>
      </c>
      <c r="R282">
        <f t="shared" si="49"/>
        <v>90000</v>
      </c>
      <c r="S282">
        <f t="shared" si="50"/>
        <v>87000</v>
      </c>
      <c r="T282" t="str">
        <f t="shared" si="51"/>
        <v>Informa Intelligence</v>
      </c>
      <c r="U282" t="str">
        <f t="shared" si="52"/>
        <v>New York</v>
      </c>
      <c r="V282" t="str">
        <f t="shared" si="53"/>
        <v>NY</v>
      </c>
      <c r="W282">
        <f t="shared" si="54"/>
        <v>0</v>
      </c>
      <c r="X282">
        <f t="shared" si="55"/>
        <v>1</v>
      </c>
      <c r="Y282">
        <f t="shared" si="56"/>
        <v>0</v>
      </c>
      <c r="Z282">
        <f t="shared" si="57"/>
        <v>1</v>
      </c>
      <c r="AA282">
        <f t="shared" si="58"/>
        <v>0</v>
      </c>
      <c r="AB282">
        <f t="shared" si="59"/>
        <v>1</v>
      </c>
    </row>
    <row r="283" spans="1:28" ht="409.6" x14ac:dyDescent="0.2">
      <c r="A283">
        <v>281</v>
      </c>
      <c r="B283" t="s">
        <v>576</v>
      </c>
      <c r="C283" t="s">
        <v>3581</v>
      </c>
      <c r="D283" s="1" t="s">
        <v>3595</v>
      </c>
      <c r="E283">
        <v>3.5</v>
      </c>
      <c r="F283" s="1" t="s">
        <v>577</v>
      </c>
      <c r="G283" t="s">
        <v>3445</v>
      </c>
      <c r="H283" t="s">
        <v>3445</v>
      </c>
      <c r="I283" t="s">
        <v>41</v>
      </c>
      <c r="J283">
        <v>-1</v>
      </c>
      <c r="K283" t="s">
        <v>37</v>
      </c>
      <c r="L283" t="s">
        <v>25</v>
      </c>
      <c r="M283" t="s">
        <v>26</v>
      </c>
      <c r="N283" t="s">
        <v>3319</v>
      </c>
      <c r="O283">
        <v>-1</v>
      </c>
      <c r="P283">
        <v>-1</v>
      </c>
      <c r="Q283">
        <f t="shared" si="48"/>
        <v>84000</v>
      </c>
      <c r="R283">
        <f t="shared" si="49"/>
        <v>90000</v>
      </c>
      <c r="S283">
        <f t="shared" si="50"/>
        <v>87000</v>
      </c>
      <c r="T283" t="str">
        <f t="shared" si="51"/>
        <v>Integra Managed Care</v>
      </c>
      <c r="U283" t="str">
        <f t="shared" si="52"/>
        <v>Lae Success</v>
      </c>
      <c r="V283" t="str">
        <f t="shared" si="53"/>
        <v>NY</v>
      </c>
      <c r="W283">
        <f t="shared" si="54"/>
        <v>0</v>
      </c>
      <c r="X283">
        <f t="shared" si="55"/>
        <v>1</v>
      </c>
      <c r="Y283">
        <f t="shared" si="56"/>
        <v>1</v>
      </c>
      <c r="Z283">
        <f t="shared" si="57"/>
        <v>0</v>
      </c>
      <c r="AA283">
        <f t="shared" si="58"/>
        <v>0</v>
      </c>
      <c r="AB283">
        <f t="shared" si="59"/>
        <v>1</v>
      </c>
    </row>
    <row r="284" spans="1:28" ht="409.6" x14ac:dyDescent="0.2">
      <c r="A284">
        <v>282</v>
      </c>
      <c r="B284" t="s">
        <v>3596</v>
      </c>
      <c r="C284" t="s">
        <v>3581</v>
      </c>
      <c r="D284" s="1" t="s">
        <v>3597</v>
      </c>
      <c r="E284">
        <v>3</v>
      </c>
      <c r="F284" s="1" t="s">
        <v>578</v>
      </c>
      <c r="G284" t="s">
        <v>75</v>
      </c>
      <c r="H284" t="s">
        <v>17</v>
      </c>
      <c r="I284" t="s">
        <v>18</v>
      </c>
      <c r="J284">
        <v>1985</v>
      </c>
      <c r="K284" t="s">
        <v>30</v>
      </c>
      <c r="L284" t="s">
        <v>134</v>
      </c>
      <c r="M284" t="s">
        <v>32</v>
      </c>
      <c r="N284" t="s">
        <v>3309</v>
      </c>
      <c r="O284">
        <v>-1</v>
      </c>
      <c r="P284">
        <v>-1</v>
      </c>
      <c r="Q284">
        <f t="shared" si="48"/>
        <v>84000</v>
      </c>
      <c r="R284">
        <f t="shared" si="49"/>
        <v>90000</v>
      </c>
      <c r="S284">
        <f t="shared" si="50"/>
        <v>87000</v>
      </c>
      <c r="T284" t="str">
        <f t="shared" si="51"/>
        <v>RMS Computer</v>
      </c>
      <c r="U284" t="str">
        <f t="shared" si="52"/>
        <v>Jersey City</v>
      </c>
      <c r="V284" t="str">
        <f t="shared" si="53"/>
        <v>NJ</v>
      </c>
      <c r="W284">
        <f t="shared" si="54"/>
        <v>0</v>
      </c>
      <c r="X284">
        <f t="shared" si="55"/>
        <v>1</v>
      </c>
      <c r="Y284">
        <f t="shared" si="56"/>
        <v>1</v>
      </c>
      <c r="Z284">
        <f t="shared" si="57"/>
        <v>1</v>
      </c>
      <c r="AA284">
        <f t="shared" si="58"/>
        <v>0</v>
      </c>
      <c r="AB284">
        <f t="shared" si="59"/>
        <v>1</v>
      </c>
    </row>
    <row r="285" spans="1:28" ht="409.6" x14ac:dyDescent="0.2">
      <c r="A285">
        <v>283</v>
      </c>
      <c r="B285" t="s">
        <v>579</v>
      </c>
      <c r="C285" t="s">
        <v>3598</v>
      </c>
      <c r="D285" s="1" t="s">
        <v>6084</v>
      </c>
      <c r="E285">
        <v>3.1</v>
      </c>
      <c r="F285" s="1" t="s">
        <v>580</v>
      </c>
      <c r="G285" t="s">
        <v>17</v>
      </c>
      <c r="H285" t="s">
        <v>17</v>
      </c>
      <c r="I285" t="s">
        <v>29</v>
      </c>
      <c r="J285">
        <v>1993</v>
      </c>
      <c r="K285" t="s">
        <v>19</v>
      </c>
      <c r="L285" t="s">
        <v>51</v>
      </c>
      <c r="M285" t="s">
        <v>52</v>
      </c>
      <c r="N285" t="s">
        <v>3319</v>
      </c>
      <c r="O285" t="s">
        <v>581</v>
      </c>
      <c r="P285">
        <v>-1</v>
      </c>
      <c r="Q285">
        <f t="shared" si="48"/>
        <v>27000</v>
      </c>
      <c r="R285">
        <f t="shared" si="49"/>
        <v>52000</v>
      </c>
      <c r="S285">
        <f t="shared" si="50"/>
        <v>39500</v>
      </c>
      <c r="T285" t="str">
        <f t="shared" si="51"/>
        <v>Healthfirst</v>
      </c>
      <c r="U285" t="str">
        <f t="shared" si="52"/>
        <v>New York</v>
      </c>
      <c r="V285" t="str">
        <f t="shared" si="53"/>
        <v>NY</v>
      </c>
      <c r="W285">
        <f t="shared" si="54"/>
        <v>0</v>
      </c>
      <c r="X285">
        <f t="shared" si="55"/>
        <v>1</v>
      </c>
      <c r="Y285">
        <f t="shared" si="56"/>
        <v>1</v>
      </c>
      <c r="Z285">
        <f t="shared" si="57"/>
        <v>0</v>
      </c>
      <c r="AA285">
        <f t="shared" si="58"/>
        <v>0</v>
      </c>
      <c r="AB285">
        <f t="shared" si="59"/>
        <v>1</v>
      </c>
    </row>
    <row r="286" spans="1:28" ht="409.6" x14ac:dyDescent="0.2">
      <c r="A286">
        <v>284</v>
      </c>
      <c r="B286" t="s">
        <v>34</v>
      </c>
      <c r="C286" t="s">
        <v>3598</v>
      </c>
      <c r="D286" s="1" t="s">
        <v>3599</v>
      </c>
      <c r="E286">
        <v>-1</v>
      </c>
      <c r="F286" t="s">
        <v>582</v>
      </c>
      <c r="G286" t="s">
        <v>67</v>
      </c>
      <c r="H286" t="s">
        <v>67</v>
      </c>
      <c r="I286" t="s">
        <v>68</v>
      </c>
      <c r="J286">
        <v>-1</v>
      </c>
      <c r="K286" t="s">
        <v>56</v>
      </c>
      <c r="L286" t="s">
        <v>583</v>
      </c>
      <c r="M286" t="s">
        <v>451</v>
      </c>
      <c r="N286" t="s">
        <v>3319</v>
      </c>
      <c r="O286">
        <v>-1</v>
      </c>
      <c r="P286">
        <v>-1</v>
      </c>
      <c r="Q286">
        <f t="shared" si="48"/>
        <v>27000</v>
      </c>
      <c r="R286">
        <f t="shared" si="49"/>
        <v>52000</v>
      </c>
      <c r="S286">
        <f t="shared" si="50"/>
        <v>39500</v>
      </c>
      <c r="T286" t="str">
        <f t="shared" si="51"/>
        <v>Jay Hill Repairs</v>
      </c>
      <c r="U286" t="str">
        <f t="shared" si="52"/>
        <v>Fairfield</v>
      </c>
      <c r="V286" t="str">
        <f t="shared" si="53"/>
        <v>NJ</v>
      </c>
      <c r="W286">
        <f t="shared" si="54"/>
        <v>0</v>
      </c>
      <c r="X286">
        <f t="shared" si="55"/>
        <v>1</v>
      </c>
      <c r="Y286">
        <f t="shared" si="56"/>
        <v>1</v>
      </c>
      <c r="Z286">
        <f t="shared" si="57"/>
        <v>0</v>
      </c>
      <c r="AA286">
        <f t="shared" si="58"/>
        <v>1</v>
      </c>
      <c r="AB286">
        <f t="shared" si="59"/>
        <v>1</v>
      </c>
    </row>
    <row r="287" spans="1:28" ht="409.6" x14ac:dyDescent="0.2">
      <c r="A287">
        <v>285</v>
      </c>
      <c r="B287" t="s">
        <v>584</v>
      </c>
      <c r="C287" t="s">
        <v>3598</v>
      </c>
      <c r="D287" s="1" t="s">
        <v>3600</v>
      </c>
      <c r="E287">
        <v>3.5</v>
      </c>
      <c r="F287" s="1" t="s">
        <v>585</v>
      </c>
      <c r="G287" t="s">
        <v>17</v>
      </c>
      <c r="H287" t="s">
        <v>586</v>
      </c>
      <c r="I287" t="s">
        <v>18</v>
      </c>
      <c r="J287">
        <v>2002</v>
      </c>
      <c r="K287" t="s">
        <v>30</v>
      </c>
      <c r="L287" t="s">
        <v>25</v>
      </c>
      <c r="M287" t="s">
        <v>26</v>
      </c>
      <c r="N287" t="s">
        <v>3305</v>
      </c>
      <c r="O287">
        <v>-1</v>
      </c>
      <c r="P287">
        <v>-1</v>
      </c>
      <c r="Q287">
        <f t="shared" si="48"/>
        <v>27000</v>
      </c>
      <c r="R287">
        <f t="shared" si="49"/>
        <v>52000</v>
      </c>
      <c r="S287">
        <f t="shared" si="50"/>
        <v>39500</v>
      </c>
      <c r="T287" t="str">
        <f t="shared" si="51"/>
        <v>SAT Healthcare</v>
      </c>
      <c r="U287" t="str">
        <f t="shared" si="52"/>
        <v>New York</v>
      </c>
      <c r="V287" t="str">
        <f t="shared" si="53"/>
        <v>NY</v>
      </c>
      <c r="W287">
        <f t="shared" si="54"/>
        <v>1</v>
      </c>
      <c r="X287">
        <f t="shared" si="55"/>
        <v>1</v>
      </c>
      <c r="Y287">
        <f t="shared" si="56"/>
        <v>1</v>
      </c>
      <c r="Z287">
        <f t="shared" si="57"/>
        <v>1</v>
      </c>
      <c r="AA287">
        <f t="shared" si="58"/>
        <v>0</v>
      </c>
      <c r="AB287">
        <f t="shared" si="59"/>
        <v>1</v>
      </c>
    </row>
    <row r="288" spans="1:28" ht="409.6" x14ac:dyDescent="0.2">
      <c r="A288">
        <v>286</v>
      </c>
      <c r="B288" t="s">
        <v>448</v>
      </c>
      <c r="C288" t="s">
        <v>3598</v>
      </c>
      <c r="D288" s="1" t="s">
        <v>6085</v>
      </c>
      <c r="E288">
        <v>4</v>
      </c>
      <c r="F288" s="1" t="s">
        <v>587</v>
      </c>
      <c r="G288" t="s">
        <v>17</v>
      </c>
      <c r="H288" t="s">
        <v>588</v>
      </c>
      <c r="I288" t="s">
        <v>24</v>
      </c>
      <c r="J288">
        <v>1998</v>
      </c>
      <c r="K288" t="s">
        <v>30</v>
      </c>
      <c r="L288" t="s">
        <v>38</v>
      </c>
      <c r="M288" t="s">
        <v>32</v>
      </c>
      <c r="N288" t="s">
        <v>3313</v>
      </c>
      <c r="O288">
        <v>-1</v>
      </c>
      <c r="P288">
        <v>-1</v>
      </c>
      <c r="Q288">
        <f t="shared" si="48"/>
        <v>27000</v>
      </c>
      <c r="R288">
        <f t="shared" si="49"/>
        <v>52000</v>
      </c>
      <c r="S288">
        <f t="shared" si="50"/>
        <v>39500</v>
      </c>
      <c r="T288" t="str">
        <f t="shared" si="51"/>
        <v>American CyberSystems</v>
      </c>
      <c r="U288" t="str">
        <f t="shared" si="52"/>
        <v>New York</v>
      </c>
      <c r="V288" t="str">
        <f t="shared" si="53"/>
        <v>NY</v>
      </c>
      <c r="W288">
        <f t="shared" si="54"/>
        <v>1</v>
      </c>
      <c r="X288">
        <f t="shared" si="55"/>
        <v>1</v>
      </c>
      <c r="Y288">
        <f t="shared" si="56"/>
        <v>1</v>
      </c>
      <c r="Z288">
        <f t="shared" si="57"/>
        <v>0</v>
      </c>
      <c r="AA288">
        <f t="shared" si="58"/>
        <v>0</v>
      </c>
      <c r="AB288">
        <f t="shared" si="59"/>
        <v>1</v>
      </c>
    </row>
    <row r="289" spans="1:28" ht="51" x14ac:dyDescent="0.2">
      <c r="A289">
        <v>287</v>
      </c>
      <c r="B289" t="s">
        <v>589</v>
      </c>
      <c r="C289" t="s">
        <v>3598</v>
      </c>
      <c r="D289" t="s">
        <v>6086</v>
      </c>
      <c r="E289">
        <v>3.2</v>
      </c>
      <c r="F289" s="1" t="s">
        <v>6077</v>
      </c>
      <c r="G289" t="s">
        <v>17</v>
      </c>
      <c r="H289" t="s">
        <v>17</v>
      </c>
      <c r="I289" t="s">
        <v>24</v>
      </c>
      <c r="J289">
        <v>1784</v>
      </c>
      <c r="K289" t="s">
        <v>56</v>
      </c>
      <c r="L289" t="s">
        <v>3323</v>
      </c>
      <c r="M289" t="s">
        <v>46</v>
      </c>
      <c r="N289" t="s">
        <v>3310</v>
      </c>
      <c r="O289" t="s">
        <v>3572</v>
      </c>
      <c r="P289">
        <v>-1</v>
      </c>
      <c r="Q289">
        <f t="shared" si="48"/>
        <v>27000</v>
      </c>
      <c r="R289">
        <f t="shared" si="49"/>
        <v>52000</v>
      </c>
      <c r="S289">
        <f t="shared" si="50"/>
        <v>39500</v>
      </c>
      <c r="T289" t="str">
        <f t="shared" si="51"/>
        <v>The Ban of New York Mellon</v>
      </c>
      <c r="U289" t="str">
        <f t="shared" si="52"/>
        <v>New York</v>
      </c>
      <c r="V289" t="str">
        <f t="shared" si="53"/>
        <v>NY</v>
      </c>
      <c r="W289">
        <f t="shared" si="54"/>
        <v>0</v>
      </c>
      <c r="X289">
        <f t="shared" si="55"/>
        <v>0</v>
      </c>
      <c r="Y289">
        <f t="shared" si="56"/>
        <v>0</v>
      </c>
      <c r="Z289">
        <f t="shared" si="57"/>
        <v>0</v>
      </c>
      <c r="AA289">
        <f t="shared" si="58"/>
        <v>0</v>
      </c>
      <c r="AB289">
        <f t="shared" si="59"/>
        <v>1</v>
      </c>
    </row>
    <row r="290" spans="1:28" ht="409.6" x14ac:dyDescent="0.2">
      <c r="A290">
        <v>288</v>
      </c>
      <c r="B290" t="s">
        <v>590</v>
      </c>
      <c r="C290" t="s">
        <v>3598</v>
      </c>
      <c r="D290" s="1" t="s">
        <v>6087</v>
      </c>
      <c r="E290">
        <v>3.3</v>
      </c>
      <c r="F290" s="1" t="s">
        <v>3601</v>
      </c>
      <c r="G290" t="s">
        <v>17</v>
      </c>
      <c r="H290" t="s">
        <v>591</v>
      </c>
      <c r="I290" t="s">
        <v>24</v>
      </c>
      <c r="J290">
        <v>1856</v>
      </c>
      <c r="K290" t="s">
        <v>56</v>
      </c>
      <c r="L290" t="s">
        <v>3358</v>
      </c>
      <c r="M290" t="s">
        <v>46</v>
      </c>
      <c r="N290" t="s">
        <v>3307</v>
      </c>
      <c r="O290">
        <v>-1</v>
      </c>
      <c r="P290">
        <v>-1</v>
      </c>
      <c r="Q290">
        <f t="shared" si="48"/>
        <v>27000</v>
      </c>
      <c r="R290">
        <f t="shared" si="49"/>
        <v>52000</v>
      </c>
      <c r="S290">
        <f t="shared" si="50"/>
        <v>39500</v>
      </c>
      <c r="T290" t="str">
        <f t="shared" si="51"/>
        <v>M&amp;T Ban Corporation</v>
      </c>
      <c r="U290" t="str">
        <f t="shared" si="52"/>
        <v>New York</v>
      </c>
      <c r="V290" t="str">
        <f t="shared" si="53"/>
        <v>NY</v>
      </c>
      <c r="W290">
        <f t="shared" si="54"/>
        <v>0</v>
      </c>
      <c r="X290">
        <f t="shared" si="55"/>
        <v>1</v>
      </c>
      <c r="Y290">
        <f t="shared" si="56"/>
        <v>1</v>
      </c>
      <c r="Z290">
        <f t="shared" si="57"/>
        <v>0</v>
      </c>
      <c r="AA290">
        <f t="shared" si="58"/>
        <v>0</v>
      </c>
      <c r="AB290">
        <f t="shared" si="59"/>
        <v>1</v>
      </c>
    </row>
    <row r="291" spans="1:28" ht="187" x14ac:dyDescent="0.2">
      <c r="A291">
        <v>289</v>
      </c>
      <c r="B291" t="s">
        <v>81</v>
      </c>
      <c r="C291" t="s">
        <v>3598</v>
      </c>
      <c r="D291" s="1" t="s">
        <v>3602</v>
      </c>
      <c r="E291">
        <v>-1</v>
      </c>
      <c r="F291" t="s">
        <v>592</v>
      </c>
      <c r="G291" t="s">
        <v>3349</v>
      </c>
      <c r="H291" t="s">
        <v>593</v>
      </c>
      <c r="I291" t="s">
        <v>68</v>
      </c>
      <c r="J291">
        <v>-1</v>
      </c>
      <c r="K291" t="s">
        <v>30</v>
      </c>
      <c r="L291" t="s">
        <v>38</v>
      </c>
      <c r="M291" t="s">
        <v>32</v>
      </c>
      <c r="N291" t="s">
        <v>3308</v>
      </c>
      <c r="O291">
        <v>-1</v>
      </c>
      <c r="P291">
        <v>-1</v>
      </c>
      <c r="Q291">
        <f t="shared" si="48"/>
        <v>27000</v>
      </c>
      <c r="R291">
        <f t="shared" si="49"/>
        <v>52000</v>
      </c>
      <c r="S291">
        <f t="shared" si="50"/>
        <v>39500</v>
      </c>
      <c r="T291" t="str">
        <f t="shared" si="51"/>
        <v>SoluStaff</v>
      </c>
      <c r="U291" t="str">
        <f t="shared" si="52"/>
        <v>Broolyn</v>
      </c>
      <c r="V291" t="str">
        <f t="shared" si="53"/>
        <v>NY</v>
      </c>
      <c r="W291">
        <f t="shared" si="54"/>
        <v>0</v>
      </c>
      <c r="X291">
        <f t="shared" si="55"/>
        <v>0</v>
      </c>
      <c r="Y291">
        <f t="shared" si="56"/>
        <v>1</v>
      </c>
      <c r="Z291">
        <f t="shared" si="57"/>
        <v>0</v>
      </c>
      <c r="AA291">
        <f t="shared" si="58"/>
        <v>0</v>
      </c>
      <c r="AB291">
        <f t="shared" si="59"/>
        <v>1</v>
      </c>
    </row>
    <row r="292" spans="1:28" ht="409.6" x14ac:dyDescent="0.2">
      <c r="A292">
        <v>290</v>
      </c>
      <c r="B292" t="s">
        <v>594</v>
      </c>
      <c r="C292" t="s">
        <v>3598</v>
      </c>
      <c r="D292" s="1" t="s">
        <v>6088</v>
      </c>
      <c r="E292">
        <v>3.6</v>
      </c>
      <c r="F292" s="1" t="s">
        <v>595</v>
      </c>
      <c r="G292" t="s">
        <v>17</v>
      </c>
      <c r="H292" t="s">
        <v>596</v>
      </c>
      <c r="I292" t="s">
        <v>24</v>
      </c>
      <c r="J292">
        <v>1977</v>
      </c>
      <c r="K292" t="s">
        <v>56</v>
      </c>
      <c r="L292" t="s">
        <v>3350</v>
      </c>
      <c r="M292" t="s">
        <v>32</v>
      </c>
      <c r="N292" t="s">
        <v>3310</v>
      </c>
      <c r="O292" t="s">
        <v>597</v>
      </c>
      <c r="P292">
        <v>-1</v>
      </c>
      <c r="Q292">
        <f t="shared" si="48"/>
        <v>27000</v>
      </c>
      <c r="R292">
        <f t="shared" si="49"/>
        <v>52000</v>
      </c>
      <c r="S292">
        <f t="shared" si="50"/>
        <v>39500</v>
      </c>
      <c r="T292" t="str">
        <f t="shared" si="51"/>
        <v>Oracle</v>
      </c>
      <c r="U292" t="str">
        <f t="shared" si="52"/>
        <v>New York</v>
      </c>
      <c r="V292" t="str">
        <f t="shared" si="53"/>
        <v>NY</v>
      </c>
      <c r="W292">
        <f t="shared" si="54"/>
        <v>0</v>
      </c>
      <c r="X292">
        <f t="shared" si="55"/>
        <v>1</v>
      </c>
      <c r="Y292">
        <f t="shared" si="56"/>
        <v>1</v>
      </c>
      <c r="Z292">
        <f t="shared" si="57"/>
        <v>1</v>
      </c>
      <c r="AA292">
        <f t="shared" si="58"/>
        <v>1</v>
      </c>
      <c r="AB292">
        <f t="shared" si="59"/>
        <v>1</v>
      </c>
    </row>
    <row r="293" spans="1:28" ht="409.6" x14ac:dyDescent="0.2">
      <c r="A293">
        <v>291</v>
      </c>
      <c r="B293" t="s">
        <v>598</v>
      </c>
      <c r="C293" t="s">
        <v>3598</v>
      </c>
      <c r="D293" s="1" t="s">
        <v>3603</v>
      </c>
      <c r="E293">
        <v>-1</v>
      </c>
      <c r="F293" t="s">
        <v>599</v>
      </c>
      <c r="G293" t="s">
        <v>17</v>
      </c>
      <c r="H293" t="s">
        <v>600</v>
      </c>
      <c r="I293" t="s">
        <v>68</v>
      </c>
      <c r="J293">
        <v>-1</v>
      </c>
      <c r="K293" t="s">
        <v>30</v>
      </c>
      <c r="L293">
        <v>-1</v>
      </c>
      <c r="M293">
        <v>-1</v>
      </c>
      <c r="N293" t="s">
        <v>3319</v>
      </c>
      <c r="O293">
        <v>-1</v>
      </c>
      <c r="P293">
        <v>-1</v>
      </c>
      <c r="Q293">
        <f t="shared" si="48"/>
        <v>27000</v>
      </c>
      <c r="R293">
        <f t="shared" si="49"/>
        <v>52000</v>
      </c>
      <c r="S293">
        <f t="shared" si="50"/>
        <v>39500</v>
      </c>
      <c r="T293" t="str">
        <f t="shared" si="51"/>
        <v>Equation Staffing</v>
      </c>
      <c r="U293" t="str">
        <f t="shared" si="52"/>
        <v>New York</v>
      </c>
      <c r="V293" t="str">
        <f t="shared" si="53"/>
        <v>NY</v>
      </c>
      <c r="W293">
        <f t="shared" si="54"/>
        <v>0</v>
      </c>
      <c r="X293">
        <f t="shared" si="55"/>
        <v>1</v>
      </c>
      <c r="Y293">
        <f t="shared" si="56"/>
        <v>1</v>
      </c>
      <c r="Z293">
        <f t="shared" si="57"/>
        <v>1</v>
      </c>
      <c r="AA293">
        <f t="shared" si="58"/>
        <v>0</v>
      </c>
      <c r="AB293">
        <f t="shared" si="59"/>
        <v>1</v>
      </c>
    </row>
    <row r="294" spans="1:28" ht="409.6" x14ac:dyDescent="0.2">
      <c r="A294">
        <v>292</v>
      </c>
      <c r="B294" t="s">
        <v>601</v>
      </c>
      <c r="C294" t="s">
        <v>3598</v>
      </c>
      <c r="D294" s="1" t="s">
        <v>3604</v>
      </c>
      <c r="E294">
        <v>3.6</v>
      </c>
      <c r="F294" s="1" t="s">
        <v>602</v>
      </c>
      <c r="G294" t="s">
        <v>17</v>
      </c>
      <c r="H294" t="s">
        <v>3605</v>
      </c>
      <c r="I294" t="s">
        <v>41</v>
      </c>
      <c r="J294">
        <v>1989</v>
      </c>
      <c r="K294" t="s">
        <v>30</v>
      </c>
      <c r="L294" t="s">
        <v>3331</v>
      </c>
      <c r="M294" t="s">
        <v>61</v>
      </c>
      <c r="N294" t="s">
        <v>3303</v>
      </c>
      <c r="O294">
        <v>-1</v>
      </c>
      <c r="P294">
        <v>-1</v>
      </c>
      <c r="Q294">
        <f t="shared" si="48"/>
        <v>27000</v>
      </c>
      <c r="R294">
        <f t="shared" si="49"/>
        <v>52000</v>
      </c>
      <c r="S294">
        <f t="shared" si="50"/>
        <v>39500</v>
      </c>
      <c r="T294" t="str">
        <f t="shared" si="51"/>
        <v>CMI/Compas</v>
      </c>
      <c r="U294" t="str">
        <f t="shared" si="52"/>
        <v>New York</v>
      </c>
      <c r="V294" t="str">
        <f t="shared" si="53"/>
        <v>NY</v>
      </c>
      <c r="W294">
        <f t="shared" si="54"/>
        <v>1</v>
      </c>
      <c r="X294">
        <f t="shared" si="55"/>
        <v>1</v>
      </c>
      <c r="Y294">
        <f t="shared" si="56"/>
        <v>1</v>
      </c>
      <c r="Z294">
        <f t="shared" si="57"/>
        <v>0</v>
      </c>
      <c r="AA294">
        <f t="shared" si="58"/>
        <v>0</v>
      </c>
      <c r="AB294">
        <f t="shared" si="59"/>
        <v>1</v>
      </c>
    </row>
    <row r="295" spans="1:28" ht="409.6" x14ac:dyDescent="0.2">
      <c r="A295">
        <v>293</v>
      </c>
      <c r="B295" t="s">
        <v>603</v>
      </c>
      <c r="C295" t="s">
        <v>3598</v>
      </c>
      <c r="D295" s="1" t="s">
        <v>3606</v>
      </c>
      <c r="E295">
        <v>4.3</v>
      </c>
      <c r="F295" s="1" t="s">
        <v>604</v>
      </c>
      <c r="G295" t="s">
        <v>17</v>
      </c>
      <c r="H295" t="s">
        <v>17</v>
      </c>
      <c r="I295" t="s">
        <v>84</v>
      </c>
      <c r="J295">
        <v>2008</v>
      </c>
      <c r="K295" t="s">
        <v>30</v>
      </c>
      <c r="L295" t="s">
        <v>25</v>
      </c>
      <c r="M295" t="s">
        <v>26</v>
      </c>
      <c r="N295" t="s">
        <v>3305</v>
      </c>
      <c r="O295">
        <v>-1</v>
      </c>
      <c r="P295">
        <v>-1</v>
      </c>
      <c r="Q295">
        <f t="shared" si="48"/>
        <v>27000</v>
      </c>
      <c r="R295">
        <f t="shared" si="49"/>
        <v>52000</v>
      </c>
      <c r="S295">
        <f t="shared" si="50"/>
        <v>39500</v>
      </c>
      <c r="T295" t="str">
        <f t="shared" si="51"/>
        <v>AbleTo</v>
      </c>
      <c r="U295" t="str">
        <f t="shared" si="52"/>
        <v>New York</v>
      </c>
      <c r="V295" t="str">
        <f t="shared" si="53"/>
        <v>NY</v>
      </c>
      <c r="W295">
        <f t="shared" si="54"/>
        <v>0</v>
      </c>
      <c r="X295">
        <f t="shared" si="55"/>
        <v>1</v>
      </c>
      <c r="Y295">
        <f t="shared" si="56"/>
        <v>0</v>
      </c>
      <c r="Z295">
        <f t="shared" si="57"/>
        <v>1</v>
      </c>
      <c r="AA295">
        <f t="shared" si="58"/>
        <v>0</v>
      </c>
      <c r="AB295">
        <f t="shared" si="59"/>
        <v>1</v>
      </c>
    </row>
    <row r="296" spans="1:28" ht="51" x14ac:dyDescent="0.2">
      <c r="A296">
        <v>294</v>
      </c>
      <c r="B296" t="s">
        <v>415</v>
      </c>
      <c r="C296" t="s">
        <v>3598</v>
      </c>
      <c r="D296" t="s">
        <v>3607</v>
      </c>
      <c r="E296">
        <v>4</v>
      </c>
      <c r="F296" s="1" t="s">
        <v>287</v>
      </c>
      <c r="G296" t="s">
        <v>17</v>
      </c>
      <c r="H296" t="s">
        <v>288</v>
      </c>
      <c r="I296" t="s">
        <v>41</v>
      </c>
      <c r="J296">
        <v>2004</v>
      </c>
      <c r="K296" t="s">
        <v>30</v>
      </c>
      <c r="L296" t="s">
        <v>38</v>
      </c>
      <c r="M296" t="s">
        <v>32</v>
      </c>
      <c r="N296" t="s">
        <v>3305</v>
      </c>
      <c r="O296">
        <v>-1</v>
      </c>
      <c r="P296">
        <v>-1</v>
      </c>
      <c r="Q296">
        <f t="shared" si="48"/>
        <v>27000</v>
      </c>
      <c r="R296">
        <f t="shared" si="49"/>
        <v>52000</v>
      </c>
      <c r="S296">
        <f t="shared" si="50"/>
        <v>39500</v>
      </c>
      <c r="T296" t="str">
        <f t="shared" si="51"/>
        <v>Reliable Software Resources</v>
      </c>
      <c r="U296" t="str">
        <f t="shared" si="52"/>
        <v>New York</v>
      </c>
      <c r="V296" t="str">
        <f t="shared" si="53"/>
        <v>NY</v>
      </c>
      <c r="W296">
        <f t="shared" si="54"/>
        <v>0</v>
      </c>
      <c r="X296">
        <f t="shared" si="55"/>
        <v>1</v>
      </c>
      <c r="Y296">
        <f t="shared" si="56"/>
        <v>0</v>
      </c>
      <c r="Z296">
        <f t="shared" si="57"/>
        <v>0</v>
      </c>
      <c r="AA296">
        <f t="shared" si="58"/>
        <v>0</v>
      </c>
      <c r="AB296">
        <f t="shared" si="59"/>
        <v>1</v>
      </c>
    </row>
    <row r="297" spans="1:28" ht="409.6" x14ac:dyDescent="0.2">
      <c r="A297">
        <v>295</v>
      </c>
      <c r="B297" t="s">
        <v>528</v>
      </c>
      <c r="C297" t="s">
        <v>3598</v>
      </c>
      <c r="D297" s="1" t="s">
        <v>6089</v>
      </c>
      <c r="E297">
        <v>3.7</v>
      </c>
      <c r="F297" s="1" t="s">
        <v>605</v>
      </c>
      <c r="G297" t="s">
        <v>17</v>
      </c>
      <c r="H297" t="s">
        <v>606</v>
      </c>
      <c r="I297" t="s">
        <v>41</v>
      </c>
      <c r="J297">
        <v>1989</v>
      </c>
      <c r="K297" t="s">
        <v>37</v>
      </c>
      <c r="L297" t="s">
        <v>3323</v>
      </c>
      <c r="M297" t="s">
        <v>46</v>
      </c>
      <c r="N297" t="s">
        <v>3303</v>
      </c>
      <c r="O297">
        <v>-1</v>
      </c>
      <c r="P297">
        <v>-1</v>
      </c>
      <c r="Q297">
        <f t="shared" si="48"/>
        <v>27000</v>
      </c>
      <c r="R297">
        <f t="shared" si="49"/>
        <v>52000</v>
      </c>
      <c r="S297">
        <f t="shared" si="50"/>
        <v>39500</v>
      </c>
      <c r="T297" t="str">
        <f t="shared" si="51"/>
        <v>Eagle Investment Systems</v>
      </c>
      <c r="U297" t="str">
        <f t="shared" si="52"/>
        <v>New York</v>
      </c>
      <c r="V297" t="str">
        <f t="shared" si="53"/>
        <v>NY</v>
      </c>
      <c r="W297">
        <f t="shared" si="54"/>
        <v>0</v>
      </c>
      <c r="X297">
        <f t="shared" si="55"/>
        <v>0</v>
      </c>
      <c r="Y297">
        <f t="shared" si="56"/>
        <v>0</v>
      </c>
      <c r="Z297">
        <f t="shared" si="57"/>
        <v>0</v>
      </c>
      <c r="AA297">
        <f t="shared" si="58"/>
        <v>0</v>
      </c>
      <c r="AB297">
        <f t="shared" si="59"/>
        <v>1</v>
      </c>
    </row>
    <row r="298" spans="1:28" ht="388" x14ac:dyDescent="0.2">
      <c r="A298">
        <v>296</v>
      </c>
      <c r="B298" t="s">
        <v>607</v>
      </c>
      <c r="C298" t="s">
        <v>3598</v>
      </c>
      <c r="D298" s="1" t="s">
        <v>3608</v>
      </c>
      <c r="E298">
        <v>4.0999999999999996</v>
      </c>
      <c r="F298" s="1" t="s">
        <v>3385</v>
      </c>
      <c r="G298" t="s">
        <v>538</v>
      </c>
      <c r="H298" t="s">
        <v>194</v>
      </c>
      <c r="I298" t="s">
        <v>24</v>
      </c>
      <c r="J298">
        <v>1966</v>
      </c>
      <c r="K298" t="s">
        <v>56</v>
      </c>
      <c r="L298" t="s">
        <v>147</v>
      </c>
      <c r="M298" t="s">
        <v>61</v>
      </c>
      <c r="N298" t="s">
        <v>3306</v>
      </c>
      <c r="O298">
        <v>-1</v>
      </c>
      <c r="P298">
        <v>-1</v>
      </c>
      <c r="Q298">
        <f t="shared" si="48"/>
        <v>27000</v>
      </c>
      <c r="R298">
        <f t="shared" si="49"/>
        <v>52000</v>
      </c>
      <c r="S298">
        <f t="shared" si="50"/>
        <v>39500</v>
      </c>
      <c r="T298" t="str">
        <f t="shared" si="51"/>
        <v>force</v>
      </c>
      <c r="U298" t="str">
        <f t="shared" si="52"/>
        <v>Summit</v>
      </c>
      <c r="V298" t="str">
        <f t="shared" si="53"/>
        <v>NJ</v>
      </c>
      <c r="W298">
        <f t="shared" si="54"/>
        <v>0</v>
      </c>
      <c r="X298">
        <f t="shared" si="55"/>
        <v>1</v>
      </c>
      <c r="Y298">
        <f t="shared" si="56"/>
        <v>1</v>
      </c>
      <c r="Z298">
        <f t="shared" si="57"/>
        <v>0</v>
      </c>
      <c r="AA298">
        <f t="shared" si="58"/>
        <v>0</v>
      </c>
      <c r="AB298">
        <f t="shared" si="59"/>
        <v>1</v>
      </c>
    </row>
    <row r="299" spans="1:28" ht="34" x14ac:dyDescent="0.2">
      <c r="A299">
        <v>297</v>
      </c>
      <c r="B299" t="s">
        <v>608</v>
      </c>
      <c r="C299" t="s">
        <v>3598</v>
      </c>
      <c r="D299" t="s">
        <v>3609</v>
      </c>
      <c r="E299">
        <v>3.3</v>
      </c>
      <c r="F299" s="1" t="s">
        <v>3610</v>
      </c>
      <c r="G299" t="s">
        <v>3611</v>
      </c>
      <c r="H299" t="s">
        <v>3325</v>
      </c>
      <c r="I299" t="s">
        <v>55</v>
      </c>
      <c r="J299">
        <v>1978</v>
      </c>
      <c r="K299" t="s">
        <v>56</v>
      </c>
      <c r="L299" t="s">
        <v>304</v>
      </c>
      <c r="M299" t="s">
        <v>304</v>
      </c>
      <c r="N299" t="s">
        <v>3304</v>
      </c>
      <c r="O299" t="s">
        <v>609</v>
      </c>
      <c r="P299">
        <v>-1</v>
      </c>
      <c r="Q299">
        <f t="shared" si="48"/>
        <v>27000</v>
      </c>
      <c r="R299">
        <f t="shared" si="49"/>
        <v>52000</v>
      </c>
      <c r="S299">
        <f t="shared" si="50"/>
        <v>39500</v>
      </c>
      <c r="T299" t="str">
        <f t="shared" si="51"/>
        <v>Hima Pharmaceuticals</v>
      </c>
      <c r="U299" t="str">
        <f t="shared" si="52"/>
        <v>Bereley Heights</v>
      </c>
      <c r="V299" t="str">
        <f t="shared" si="53"/>
        <v>NJ</v>
      </c>
      <c r="W299">
        <f t="shared" si="54"/>
        <v>0</v>
      </c>
      <c r="X299">
        <f t="shared" si="55"/>
        <v>0</v>
      </c>
      <c r="Y299">
        <f t="shared" si="56"/>
        <v>1</v>
      </c>
      <c r="Z299">
        <f t="shared" si="57"/>
        <v>0</v>
      </c>
      <c r="AA299">
        <f t="shared" si="58"/>
        <v>0</v>
      </c>
      <c r="AB299">
        <f t="shared" si="59"/>
        <v>1</v>
      </c>
    </row>
    <row r="300" spans="1:28" ht="409.6" x14ac:dyDescent="0.2">
      <c r="A300">
        <v>298</v>
      </c>
      <c r="B300" t="s">
        <v>566</v>
      </c>
      <c r="C300" t="s">
        <v>3598</v>
      </c>
      <c r="D300" s="1" t="s">
        <v>3612</v>
      </c>
      <c r="E300">
        <v>3.4</v>
      </c>
      <c r="F300" s="1" t="s">
        <v>610</v>
      </c>
      <c r="G300" t="s">
        <v>75</v>
      </c>
      <c r="H300" t="s">
        <v>3539</v>
      </c>
      <c r="I300" t="s">
        <v>24</v>
      </c>
      <c r="J300">
        <v>1996</v>
      </c>
      <c r="K300" t="s">
        <v>56</v>
      </c>
      <c r="L300" t="s">
        <v>3323</v>
      </c>
      <c r="M300" t="s">
        <v>46</v>
      </c>
      <c r="N300" t="s">
        <v>3310</v>
      </c>
      <c r="O300" t="s">
        <v>3613</v>
      </c>
      <c r="P300">
        <v>-1</v>
      </c>
      <c r="Q300">
        <f t="shared" si="48"/>
        <v>27000</v>
      </c>
      <c r="R300">
        <f t="shared" si="49"/>
        <v>52000</v>
      </c>
      <c r="S300">
        <f t="shared" si="50"/>
        <v>39500</v>
      </c>
      <c r="T300" t="str">
        <f t="shared" si="51"/>
        <v>SMBC Group</v>
      </c>
      <c r="U300" t="str">
        <f t="shared" si="52"/>
        <v>Jersey City</v>
      </c>
      <c r="V300" t="str">
        <f t="shared" si="53"/>
        <v>NJ</v>
      </c>
      <c r="W300">
        <f t="shared" si="54"/>
        <v>0</v>
      </c>
      <c r="X300">
        <f t="shared" si="55"/>
        <v>1</v>
      </c>
      <c r="Y300">
        <f t="shared" si="56"/>
        <v>1</v>
      </c>
      <c r="Z300">
        <f t="shared" si="57"/>
        <v>0</v>
      </c>
      <c r="AA300">
        <f t="shared" si="58"/>
        <v>0</v>
      </c>
      <c r="AB300">
        <f t="shared" si="59"/>
        <v>1</v>
      </c>
    </row>
    <row r="301" spans="1:28" ht="51" x14ac:dyDescent="0.2">
      <c r="A301">
        <v>299</v>
      </c>
      <c r="B301" t="s">
        <v>611</v>
      </c>
      <c r="C301" t="s">
        <v>3598</v>
      </c>
      <c r="D301" t="s">
        <v>6090</v>
      </c>
      <c r="E301">
        <v>3.1</v>
      </c>
      <c r="F301" s="1" t="s">
        <v>498</v>
      </c>
      <c r="G301" t="s">
        <v>17</v>
      </c>
      <c r="H301" t="s">
        <v>499</v>
      </c>
      <c r="I301" t="s">
        <v>29</v>
      </c>
      <c r="J301">
        <v>1946</v>
      </c>
      <c r="K301" t="s">
        <v>19</v>
      </c>
      <c r="L301" t="s">
        <v>25</v>
      </c>
      <c r="M301" t="s">
        <v>26</v>
      </c>
      <c r="N301" t="s">
        <v>3313</v>
      </c>
      <c r="O301">
        <v>-1</v>
      </c>
      <c r="P301">
        <v>-1</v>
      </c>
      <c r="Q301">
        <f t="shared" si="48"/>
        <v>27000</v>
      </c>
      <c r="R301">
        <f t="shared" si="49"/>
        <v>52000</v>
      </c>
      <c r="S301">
        <f t="shared" si="50"/>
        <v>39500</v>
      </c>
      <c r="T301" t="str">
        <f t="shared" si="51"/>
        <v>Mount Sinai Medical Center</v>
      </c>
      <c r="U301" t="str">
        <f t="shared" si="52"/>
        <v>New York</v>
      </c>
      <c r="V301" t="str">
        <f t="shared" si="53"/>
        <v>NY</v>
      </c>
      <c r="W301">
        <f t="shared" si="54"/>
        <v>0</v>
      </c>
      <c r="X301">
        <f t="shared" si="55"/>
        <v>1</v>
      </c>
      <c r="Y301">
        <f t="shared" si="56"/>
        <v>1</v>
      </c>
      <c r="Z301">
        <f t="shared" si="57"/>
        <v>0</v>
      </c>
      <c r="AA301">
        <f t="shared" si="58"/>
        <v>0</v>
      </c>
      <c r="AB301">
        <f t="shared" si="59"/>
        <v>1</v>
      </c>
    </row>
    <row r="302" spans="1:28" ht="34" x14ac:dyDescent="0.2">
      <c r="A302">
        <v>300</v>
      </c>
      <c r="B302" t="s">
        <v>612</v>
      </c>
      <c r="C302" t="s">
        <v>3598</v>
      </c>
      <c r="D302" t="s">
        <v>3614</v>
      </c>
      <c r="E302">
        <v>3.7</v>
      </c>
      <c r="F302" s="1" t="s">
        <v>214</v>
      </c>
      <c r="G302" t="s">
        <v>75</v>
      </c>
      <c r="H302" t="s">
        <v>17</v>
      </c>
      <c r="I302" t="s">
        <v>24</v>
      </c>
      <c r="J302">
        <v>1812</v>
      </c>
      <c r="K302" t="s">
        <v>56</v>
      </c>
      <c r="L302" t="s">
        <v>3323</v>
      </c>
      <c r="M302" t="s">
        <v>46</v>
      </c>
      <c r="N302" t="s">
        <v>3310</v>
      </c>
      <c r="O302">
        <v>-1</v>
      </c>
      <c r="P302">
        <v>-1</v>
      </c>
      <c r="Q302">
        <f t="shared" si="48"/>
        <v>27000</v>
      </c>
      <c r="R302">
        <f t="shared" si="49"/>
        <v>52000</v>
      </c>
      <c r="S302">
        <f t="shared" si="50"/>
        <v>39500</v>
      </c>
      <c r="T302" t="str">
        <f t="shared" si="51"/>
        <v>Citi</v>
      </c>
      <c r="U302" t="str">
        <f t="shared" si="52"/>
        <v>Jersey City</v>
      </c>
      <c r="V302" t="str">
        <f t="shared" si="53"/>
        <v>NJ</v>
      </c>
      <c r="W302">
        <f t="shared" si="54"/>
        <v>0</v>
      </c>
      <c r="X302">
        <f t="shared" si="55"/>
        <v>1</v>
      </c>
      <c r="Y302">
        <f t="shared" si="56"/>
        <v>1</v>
      </c>
      <c r="Z302">
        <f t="shared" si="57"/>
        <v>0</v>
      </c>
      <c r="AA302">
        <f t="shared" si="58"/>
        <v>0</v>
      </c>
      <c r="AB302">
        <f t="shared" si="59"/>
        <v>1</v>
      </c>
    </row>
    <row r="303" spans="1:28" ht="409.6" x14ac:dyDescent="0.2">
      <c r="A303">
        <v>301</v>
      </c>
      <c r="B303" t="s">
        <v>3615</v>
      </c>
      <c r="C303" t="s">
        <v>3598</v>
      </c>
      <c r="D303" s="1" t="s">
        <v>6091</v>
      </c>
      <c r="E303">
        <v>-1</v>
      </c>
      <c r="F303" t="s">
        <v>613</v>
      </c>
      <c r="G303" t="s">
        <v>17</v>
      </c>
      <c r="H303">
        <v>-1</v>
      </c>
      <c r="I303">
        <v>-1</v>
      </c>
      <c r="J303">
        <v>-1</v>
      </c>
      <c r="K303">
        <v>-1</v>
      </c>
      <c r="L303">
        <v>-1</v>
      </c>
      <c r="M303">
        <v>-1</v>
      </c>
      <c r="N303">
        <v>-1</v>
      </c>
      <c r="O303">
        <v>-1</v>
      </c>
      <c r="P303">
        <v>-1</v>
      </c>
      <c r="Q303">
        <f t="shared" si="48"/>
        <v>27000</v>
      </c>
      <c r="R303">
        <f t="shared" si="49"/>
        <v>52000</v>
      </c>
      <c r="S303">
        <f t="shared" si="50"/>
        <v>39500</v>
      </c>
      <c r="T303" t="str">
        <f t="shared" si="51"/>
        <v>Top Prospect Group, Inc.</v>
      </c>
      <c r="U303" t="str">
        <f t="shared" si="52"/>
        <v>New York</v>
      </c>
      <c r="V303" t="str">
        <f t="shared" si="53"/>
        <v>NY</v>
      </c>
      <c r="W303">
        <f t="shared" si="54"/>
        <v>0</v>
      </c>
      <c r="X303">
        <f t="shared" si="55"/>
        <v>1</v>
      </c>
      <c r="Y303">
        <f t="shared" si="56"/>
        <v>1</v>
      </c>
      <c r="Z303">
        <f t="shared" si="57"/>
        <v>0</v>
      </c>
      <c r="AA303">
        <f t="shared" si="58"/>
        <v>0</v>
      </c>
      <c r="AB303">
        <f t="shared" si="59"/>
        <v>1</v>
      </c>
    </row>
    <row r="304" spans="1:28" ht="34" x14ac:dyDescent="0.2">
      <c r="A304">
        <v>302</v>
      </c>
      <c r="B304" t="s">
        <v>614</v>
      </c>
      <c r="C304" t="s">
        <v>3598</v>
      </c>
      <c r="D304" t="s">
        <v>3616</v>
      </c>
      <c r="E304">
        <v>3.9</v>
      </c>
      <c r="F304" s="1" t="s">
        <v>279</v>
      </c>
      <c r="G304" t="s">
        <v>3349</v>
      </c>
      <c r="H304" t="s">
        <v>17</v>
      </c>
      <c r="I304" t="s">
        <v>24</v>
      </c>
      <c r="J304">
        <v>1799</v>
      </c>
      <c r="K304" t="s">
        <v>56</v>
      </c>
      <c r="L304" t="s">
        <v>3323</v>
      </c>
      <c r="M304" t="s">
        <v>46</v>
      </c>
      <c r="N304" t="s">
        <v>3310</v>
      </c>
      <c r="O304">
        <v>-1</v>
      </c>
      <c r="P304">
        <v>-1</v>
      </c>
      <c r="Q304">
        <f t="shared" si="48"/>
        <v>27000</v>
      </c>
      <c r="R304">
        <f t="shared" si="49"/>
        <v>52000</v>
      </c>
      <c r="S304">
        <f t="shared" si="50"/>
        <v>39500</v>
      </c>
      <c r="T304" t="str">
        <f t="shared" si="51"/>
        <v>JPMorgan Chase</v>
      </c>
      <c r="U304" t="str">
        <f t="shared" si="52"/>
        <v>Broolyn</v>
      </c>
      <c r="V304" t="str">
        <f t="shared" si="53"/>
        <v>NY</v>
      </c>
      <c r="W304">
        <f t="shared" si="54"/>
        <v>0</v>
      </c>
      <c r="X304">
        <f t="shared" si="55"/>
        <v>0</v>
      </c>
      <c r="Y304">
        <f t="shared" si="56"/>
        <v>1</v>
      </c>
      <c r="Z304">
        <f t="shared" si="57"/>
        <v>1</v>
      </c>
      <c r="AA304">
        <f t="shared" si="58"/>
        <v>0</v>
      </c>
      <c r="AB304">
        <f t="shared" si="59"/>
        <v>1</v>
      </c>
    </row>
    <row r="305" spans="1:28" ht="409.6" x14ac:dyDescent="0.2">
      <c r="A305">
        <v>303</v>
      </c>
      <c r="B305" t="s">
        <v>3617</v>
      </c>
      <c r="C305" t="s">
        <v>3598</v>
      </c>
      <c r="D305" s="1" t="s">
        <v>3618</v>
      </c>
      <c r="E305">
        <v>4.0999999999999996</v>
      </c>
      <c r="F305" s="1" t="s">
        <v>235</v>
      </c>
      <c r="G305" t="s">
        <v>75</v>
      </c>
      <c r="H305" t="s">
        <v>17</v>
      </c>
      <c r="I305" t="s">
        <v>41</v>
      </c>
      <c r="J305">
        <v>1984</v>
      </c>
      <c r="K305" t="s">
        <v>30</v>
      </c>
      <c r="L305" t="s">
        <v>147</v>
      </c>
      <c r="M305" t="s">
        <v>61</v>
      </c>
      <c r="N305" t="s">
        <v>3303</v>
      </c>
      <c r="O305">
        <v>-1</v>
      </c>
      <c r="P305">
        <v>-1</v>
      </c>
      <c r="Q305">
        <f t="shared" si="48"/>
        <v>27000</v>
      </c>
      <c r="R305">
        <f t="shared" si="49"/>
        <v>52000</v>
      </c>
      <c r="S305">
        <f t="shared" si="50"/>
        <v>39500</v>
      </c>
      <c r="T305" t="str">
        <f t="shared" si="51"/>
        <v>Mitchell Martin</v>
      </c>
      <c r="U305" t="str">
        <f t="shared" si="52"/>
        <v>Jersey City</v>
      </c>
      <c r="V305" t="str">
        <f t="shared" si="53"/>
        <v>NJ</v>
      </c>
      <c r="W305">
        <f t="shared" si="54"/>
        <v>0</v>
      </c>
      <c r="X305">
        <f t="shared" si="55"/>
        <v>1</v>
      </c>
      <c r="Y305">
        <f t="shared" si="56"/>
        <v>1</v>
      </c>
      <c r="Z305">
        <f t="shared" si="57"/>
        <v>0</v>
      </c>
      <c r="AA305">
        <f t="shared" si="58"/>
        <v>0</v>
      </c>
      <c r="AB305">
        <f t="shared" si="59"/>
        <v>1</v>
      </c>
    </row>
    <row r="306" spans="1:28" ht="409.6" x14ac:dyDescent="0.2">
      <c r="A306">
        <v>304</v>
      </c>
      <c r="B306" t="s">
        <v>615</v>
      </c>
      <c r="C306" t="s">
        <v>3598</v>
      </c>
      <c r="D306" s="1" t="s">
        <v>3619</v>
      </c>
      <c r="E306">
        <v>3.3</v>
      </c>
      <c r="F306" s="1" t="s">
        <v>616</v>
      </c>
      <c r="G306" t="s">
        <v>617</v>
      </c>
      <c r="H306" t="s">
        <v>618</v>
      </c>
      <c r="I306" t="s">
        <v>29</v>
      </c>
      <c r="J306">
        <v>1912</v>
      </c>
      <c r="K306" t="s">
        <v>19</v>
      </c>
      <c r="L306" t="s">
        <v>20</v>
      </c>
      <c r="M306" t="s">
        <v>21</v>
      </c>
      <c r="N306" t="s">
        <v>3305</v>
      </c>
      <c r="O306">
        <v>-1</v>
      </c>
      <c r="P306">
        <v>-1</v>
      </c>
      <c r="Q306">
        <f t="shared" si="48"/>
        <v>27000</v>
      </c>
      <c r="R306">
        <f t="shared" si="49"/>
        <v>52000</v>
      </c>
      <c r="S306">
        <f t="shared" si="50"/>
        <v>39500</v>
      </c>
      <c r="T306" t="str">
        <f t="shared" si="51"/>
        <v>VNA Health Group</v>
      </c>
      <c r="U306" t="str">
        <f t="shared" si="52"/>
        <v>Essex Fells</v>
      </c>
      <c r="V306" t="str">
        <f t="shared" si="53"/>
        <v>NJ</v>
      </c>
      <c r="W306">
        <f t="shared" si="54"/>
        <v>0</v>
      </c>
      <c r="X306">
        <f t="shared" si="55"/>
        <v>1</v>
      </c>
      <c r="Y306">
        <f t="shared" si="56"/>
        <v>1</v>
      </c>
      <c r="Z306">
        <f t="shared" si="57"/>
        <v>1</v>
      </c>
      <c r="AA306">
        <f t="shared" si="58"/>
        <v>0</v>
      </c>
      <c r="AB306">
        <f t="shared" si="59"/>
        <v>1</v>
      </c>
    </row>
    <row r="307" spans="1:28" ht="409.6" x14ac:dyDescent="0.2">
      <c r="A307">
        <v>305</v>
      </c>
      <c r="B307" t="s">
        <v>619</v>
      </c>
      <c r="C307" t="s">
        <v>3598</v>
      </c>
      <c r="D307" s="1" t="s">
        <v>3620</v>
      </c>
      <c r="E307">
        <v>4.0999999999999996</v>
      </c>
      <c r="F307" s="1" t="s">
        <v>3456</v>
      </c>
      <c r="G307" t="s">
        <v>17</v>
      </c>
      <c r="H307" t="s">
        <v>17</v>
      </c>
      <c r="I307" t="s">
        <v>29</v>
      </c>
      <c r="J307">
        <v>1998</v>
      </c>
      <c r="K307" t="s">
        <v>37</v>
      </c>
      <c r="L307" t="s">
        <v>342</v>
      </c>
      <c r="M307" t="s">
        <v>161</v>
      </c>
      <c r="N307" t="s">
        <v>3312</v>
      </c>
      <c r="O307">
        <v>-1</v>
      </c>
      <c r="P307">
        <v>-1</v>
      </c>
      <c r="Q307">
        <f t="shared" si="48"/>
        <v>27000</v>
      </c>
      <c r="R307">
        <f t="shared" si="49"/>
        <v>52000</v>
      </c>
      <c r="S307">
        <f t="shared" si="50"/>
        <v>39500</v>
      </c>
      <c r="T307" t="str">
        <f t="shared" si="51"/>
        <v>Rocstar Games</v>
      </c>
      <c r="U307" t="str">
        <f t="shared" si="52"/>
        <v>New York</v>
      </c>
      <c r="V307" t="str">
        <f t="shared" si="53"/>
        <v>NY</v>
      </c>
      <c r="W307">
        <f t="shared" si="54"/>
        <v>0</v>
      </c>
      <c r="X307">
        <f t="shared" si="55"/>
        <v>0</v>
      </c>
      <c r="Y307">
        <f t="shared" si="56"/>
        <v>1</v>
      </c>
      <c r="Z307">
        <f t="shared" si="57"/>
        <v>0</v>
      </c>
      <c r="AA307">
        <f t="shared" si="58"/>
        <v>0</v>
      </c>
      <c r="AB307">
        <f t="shared" si="59"/>
        <v>1</v>
      </c>
    </row>
    <row r="308" spans="1:28" ht="409.6" x14ac:dyDescent="0.2">
      <c r="A308">
        <v>306</v>
      </c>
      <c r="B308" t="s">
        <v>3621</v>
      </c>
      <c r="C308" t="s">
        <v>3598</v>
      </c>
      <c r="D308" s="1" t="s">
        <v>3622</v>
      </c>
      <c r="E308">
        <v>3</v>
      </c>
      <c r="F308" s="1" t="s">
        <v>578</v>
      </c>
      <c r="G308" t="s">
        <v>75</v>
      </c>
      <c r="H308" t="s">
        <v>17</v>
      </c>
      <c r="I308" t="s">
        <v>18</v>
      </c>
      <c r="J308">
        <v>1985</v>
      </c>
      <c r="K308" t="s">
        <v>30</v>
      </c>
      <c r="L308" t="s">
        <v>134</v>
      </c>
      <c r="M308" t="s">
        <v>32</v>
      </c>
      <c r="N308" t="s">
        <v>3309</v>
      </c>
      <c r="O308">
        <v>-1</v>
      </c>
      <c r="P308">
        <v>-1</v>
      </c>
      <c r="Q308">
        <f t="shared" si="48"/>
        <v>27000</v>
      </c>
      <c r="R308">
        <f t="shared" si="49"/>
        <v>52000</v>
      </c>
      <c r="S308">
        <f t="shared" si="50"/>
        <v>39500</v>
      </c>
      <c r="T308" t="str">
        <f t="shared" si="51"/>
        <v>RMS Computer</v>
      </c>
      <c r="U308" t="str">
        <f t="shared" si="52"/>
        <v>Jersey City</v>
      </c>
      <c r="V308" t="str">
        <f t="shared" si="53"/>
        <v>NJ</v>
      </c>
      <c r="W308">
        <f t="shared" si="54"/>
        <v>0</v>
      </c>
      <c r="X308">
        <f t="shared" si="55"/>
        <v>1</v>
      </c>
      <c r="Y308">
        <f t="shared" si="56"/>
        <v>1</v>
      </c>
      <c r="Z308">
        <f t="shared" si="57"/>
        <v>1</v>
      </c>
      <c r="AA308">
        <f t="shared" si="58"/>
        <v>0</v>
      </c>
      <c r="AB308">
        <f t="shared" si="59"/>
        <v>1</v>
      </c>
    </row>
    <row r="309" spans="1:28" ht="51" x14ac:dyDescent="0.2">
      <c r="A309">
        <v>307</v>
      </c>
      <c r="B309" t="s">
        <v>620</v>
      </c>
      <c r="C309" t="s">
        <v>3598</v>
      </c>
      <c r="D309" s="1" t="s">
        <v>3623</v>
      </c>
      <c r="E309">
        <v>3.4</v>
      </c>
      <c r="F309" s="1" t="s">
        <v>621</v>
      </c>
      <c r="G309" t="s">
        <v>17</v>
      </c>
      <c r="H309" t="s">
        <v>622</v>
      </c>
      <c r="I309" t="s">
        <v>84</v>
      </c>
      <c r="J309">
        <v>2001</v>
      </c>
      <c r="K309" t="s">
        <v>30</v>
      </c>
      <c r="L309" t="s">
        <v>38</v>
      </c>
      <c r="M309" t="s">
        <v>32</v>
      </c>
      <c r="N309" t="s">
        <v>3314</v>
      </c>
      <c r="O309">
        <v>-1</v>
      </c>
      <c r="P309">
        <v>-1</v>
      </c>
      <c r="Q309">
        <f t="shared" si="48"/>
        <v>27000</v>
      </c>
      <c r="R309">
        <f t="shared" si="49"/>
        <v>52000</v>
      </c>
      <c r="S309">
        <f t="shared" si="50"/>
        <v>39500</v>
      </c>
      <c r="T309" t="str">
        <f t="shared" si="51"/>
        <v>Hexacorp</v>
      </c>
      <c r="U309" t="str">
        <f t="shared" si="52"/>
        <v>New York</v>
      </c>
      <c r="V309" t="str">
        <f t="shared" si="53"/>
        <v>NY</v>
      </c>
      <c r="W309">
        <f t="shared" si="54"/>
        <v>0</v>
      </c>
      <c r="X309">
        <f t="shared" si="55"/>
        <v>0</v>
      </c>
      <c r="Y309">
        <f t="shared" si="56"/>
        <v>0</v>
      </c>
      <c r="Z309">
        <f t="shared" si="57"/>
        <v>0</v>
      </c>
      <c r="AA309">
        <f t="shared" si="58"/>
        <v>0</v>
      </c>
      <c r="AB309">
        <f t="shared" si="59"/>
        <v>1</v>
      </c>
    </row>
    <row r="310" spans="1:28" ht="409.6" x14ac:dyDescent="0.2">
      <c r="A310">
        <v>308</v>
      </c>
      <c r="B310" t="s">
        <v>623</v>
      </c>
      <c r="C310" t="s">
        <v>3598</v>
      </c>
      <c r="D310" s="1" t="s">
        <v>6092</v>
      </c>
      <c r="E310">
        <v>4.8</v>
      </c>
      <c r="F310" s="1" t="s">
        <v>490</v>
      </c>
      <c r="G310" t="s">
        <v>17</v>
      </c>
      <c r="H310" t="s">
        <v>3414</v>
      </c>
      <c r="I310" t="s">
        <v>68</v>
      </c>
      <c r="J310">
        <v>2011</v>
      </c>
      <c r="K310" t="s">
        <v>30</v>
      </c>
      <c r="L310" t="s">
        <v>38</v>
      </c>
      <c r="M310" t="s">
        <v>32</v>
      </c>
      <c r="N310" t="s">
        <v>3319</v>
      </c>
      <c r="O310">
        <v>-1</v>
      </c>
      <c r="P310">
        <v>-1</v>
      </c>
      <c r="Q310">
        <f t="shared" si="48"/>
        <v>27000</v>
      </c>
      <c r="R310">
        <f t="shared" si="49"/>
        <v>52000</v>
      </c>
      <c r="S310">
        <f t="shared" si="50"/>
        <v>39500</v>
      </c>
      <c r="T310" t="str">
        <f t="shared" si="51"/>
        <v>TechProjects</v>
      </c>
      <c r="U310" t="str">
        <f t="shared" si="52"/>
        <v>New York</v>
      </c>
      <c r="V310" t="str">
        <f t="shared" si="53"/>
        <v>NY</v>
      </c>
      <c r="W310">
        <f t="shared" si="54"/>
        <v>0</v>
      </c>
      <c r="X310">
        <f t="shared" si="55"/>
        <v>1</v>
      </c>
      <c r="Y310">
        <f t="shared" si="56"/>
        <v>1</v>
      </c>
      <c r="Z310">
        <f t="shared" si="57"/>
        <v>0</v>
      </c>
      <c r="AA310">
        <f t="shared" si="58"/>
        <v>0</v>
      </c>
      <c r="AB310">
        <f t="shared" si="59"/>
        <v>1</v>
      </c>
    </row>
    <row r="311" spans="1:28" ht="409.6" x14ac:dyDescent="0.2">
      <c r="A311">
        <v>309</v>
      </c>
      <c r="B311" t="s">
        <v>574</v>
      </c>
      <c r="C311" t="s">
        <v>3598</v>
      </c>
      <c r="D311" s="1" t="s">
        <v>6093</v>
      </c>
      <c r="E311">
        <v>3.2</v>
      </c>
      <c r="F311" s="1" t="s">
        <v>624</v>
      </c>
      <c r="G311" t="s">
        <v>17</v>
      </c>
      <c r="H311" t="s">
        <v>3325</v>
      </c>
      <c r="I311" t="s">
        <v>24</v>
      </c>
      <c r="J311">
        <v>1998</v>
      </c>
      <c r="K311" t="s">
        <v>56</v>
      </c>
      <c r="L311" t="s">
        <v>625</v>
      </c>
      <c r="M311" t="s">
        <v>161</v>
      </c>
      <c r="N311" t="s">
        <v>3304</v>
      </c>
      <c r="O311" t="s">
        <v>626</v>
      </c>
      <c r="P311">
        <v>-1</v>
      </c>
      <c r="Q311">
        <f t="shared" si="48"/>
        <v>27000</v>
      </c>
      <c r="R311">
        <f t="shared" si="49"/>
        <v>52000</v>
      </c>
      <c r="S311">
        <f t="shared" si="50"/>
        <v>39500</v>
      </c>
      <c r="T311" t="str">
        <f t="shared" si="51"/>
        <v>Informa</v>
      </c>
      <c r="U311" t="str">
        <f t="shared" si="52"/>
        <v>New York</v>
      </c>
      <c r="V311" t="str">
        <f t="shared" si="53"/>
        <v>NY</v>
      </c>
      <c r="W311">
        <f t="shared" si="54"/>
        <v>0</v>
      </c>
      <c r="X311">
        <f t="shared" si="55"/>
        <v>1</v>
      </c>
      <c r="Y311">
        <f t="shared" si="56"/>
        <v>0</v>
      </c>
      <c r="Z311">
        <f t="shared" si="57"/>
        <v>1</v>
      </c>
      <c r="AA311">
        <f t="shared" si="58"/>
        <v>0</v>
      </c>
      <c r="AB311">
        <f t="shared" si="59"/>
        <v>1</v>
      </c>
    </row>
    <row r="312" spans="1:28" ht="409.6" x14ac:dyDescent="0.2">
      <c r="A312">
        <v>310</v>
      </c>
      <c r="B312" t="s">
        <v>516</v>
      </c>
      <c r="C312" t="s">
        <v>3598</v>
      </c>
      <c r="D312" s="1" t="s">
        <v>3624</v>
      </c>
      <c r="E312">
        <v>3.8</v>
      </c>
      <c r="F312" s="1" t="s">
        <v>439</v>
      </c>
      <c r="G312" t="s">
        <v>17</v>
      </c>
      <c r="H312" t="s">
        <v>17</v>
      </c>
      <c r="I312" t="s">
        <v>55</v>
      </c>
      <c r="J312">
        <v>-1</v>
      </c>
      <c r="K312" t="s">
        <v>64</v>
      </c>
      <c r="L312" t="s">
        <v>25</v>
      </c>
      <c r="M312" t="s">
        <v>26</v>
      </c>
      <c r="N312" t="s">
        <v>3313</v>
      </c>
      <c r="O312">
        <v>-1</v>
      </c>
      <c r="P312">
        <v>-1</v>
      </c>
      <c r="Q312">
        <f t="shared" si="48"/>
        <v>27000</v>
      </c>
      <c r="R312">
        <f t="shared" si="49"/>
        <v>52000</v>
      </c>
      <c r="S312">
        <f t="shared" si="50"/>
        <v>39500</v>
      </c>
      <c r="T312" t="str">
        <f t="shared" si="51"/>
        <v>Columbia University Medical Center</v>
      </c>
      <c r="U312" t="str">
        <f t="shared" si="52"/>
        <v>New York</v>
      </c>
      <c r="V312" t="str">
        <f t="shared" si="53"/>
        <v>NY</v>
      </c>
      <c r="W312">
        <f t="shared" si="54"/>
        <v>0</v>
      </c>
      <c r="X312">
        <f t="shared" si="55"/>
        <v>0</v>
      </c>
      <c r="Y312">
        <f t="shared" si="56"/>
        <v>1</v>
      </c>
      <c r="Z312">
        <f t="shared" si="57"/>
        <v>0</v>
      </c>
      <c r="AA312">
        <f t="shared" si="58"/>
        <v>0</v>
      </c>
      <c r="AB312">
        <f t="shared" si="59"/>
        <v>1</v>
      </c>
    </row>
    <row r="313" spans="1:28" ht="340" x14ac:dyDescent="0.2">
      <c r="A313">
        <v>311</v>
      </c>
      <c r="B313" t="s">
        <v>627</v>
      </c>
      <c r="C313" t="s">
        <v>3598</v>
      </c>
      <c r="D313" s="1" t="s">
        <v>3625</v>
      </c>
      <c r="E313">
        <v>3.7</v>
      </c>
      <c r="F313" s="1" t="s">
        <v>628</v>
      </c>
      <c r="G313" t="s">
        <v>208</v>
      </c>
      <c r="H313" t="s">
        <v>208</v>
      </c>
      <c r="I313" t="s">
        <v>41</v>
      </c>
      <c r="J313">
        <v>2009</v>
      </c>
      <c r="K313" t="s">
        <v>30</v>
      </c>
      <c r="L313" t="s">
        <v>629</v>
      </c>
      <c r="M313" t="s">
        <v>630</v>
      </c>
      <c r="N313" t="s">
        <v>3319</v>
      </c>
      <c r="O313" t="s">
        <v>631</v>
      </c>
      <c r="P313">
        <v>-1</v>
      </c>
      <c r="Q313">
        <f t="shared" si="48"/>
        <v>27000</v>
      </c>
      <c r="R313">
        <f t="shared" si="49"/>
        <v>52000</v>
      </c>
      <c r="S313">
        <f t="shared" si="50"/>
        <v>39500</v>
      </c>
      <c r="T313" t="str">
        <f t="shared" si="51"/>
        <v>Momentum Solar</v>
      </c>
      <c r="U313" t="str">
        <f t="shared" si="52"/>
        <v>South Plainfield</v>
      </c>
      <c r="V313" t="str">
        <f t="shared" si="53"/>
        <v>NJ</v>
      </c>
      <c r="W313">
        <f t="shared" si="54"/>
        <v>0</v>
      </c>
      <c r="X313">
        <f t="shared" si="55"/>
        <v>0</v>
      </c>
      <c r="Y313">
        <f t="shared" si="56"/>
        <v>0</v>
      </c>
      <c r="Z313">
        <f t="shared" si="57"/>
        <v>0</v>
      </c>
      <c r="AA313">
        <f t="shared" si="58"/>
        <v>0</v>
      </c>
      <c r="AB313">
        <f t="shared" si="59"/>
        <v>1</v>
      </c>
    </row>
    <row r="314" spans="1:28" ht="34" x14ac:dyDescent="0.2">
      <c r="A314">
        <v>312</v>
      </c>
      <c r="B314" t="s">
        <v>632</v>
      </c>
      <c r="C314" t="s">
        <v>3598</v>
      </c>
      <c r="D314" t="s">
        <v>3626</v>
      </c>
      <c r="E314">
        <v>4.5999999999999996</v>
      </c>
      <c r="F314" s="1" t="s">
        <v>633</v>
      </c>
      <c r="G314" t="s">
        <v>3627</v>
      </c>
      <c r="H314" t="s">
        <v>634</v>
      </c>
      <c r="I314" t="s">
        <v>84</v>
      </c>
      <c r="J314">
        <v>1996</v>
      </c>
      <c r="K314" t="s">
        <v>30</v>
      </c>
      <c r="L314" t="s">
        <v>38</v>
      </c>
      <c r="M314" t="s">
        <v>32</v>
      </c>
      <c r="N314" t="s">
        <v>3309</v>
      </c>
      <c r="O314">
        <v>-1</v>
      </c>
      <c r="P314">
        <v>-1</v>
      </c>
      <c r="Q314">
        <f t="shared" si="48"/>
        <v>27000</v>
      </c>
      <c r="R314">
        <f t="shared" si="49"/>
        <v>52000</v>
      </c>
      <c r="S314">
        <f t="shared" si="50"/>
        <v>39500</v>
      </c>
      <c r="T314" t="str">
        <f t="shared" si="51"/>
        <v>VIVA USA INC</v>
      </c>
      <c r="U314" t="str">
        <f t="shared" si="52"/>
        <v>Franlin Laes</v>
      </c>
      <c r="V314" t="str">
        <f t="shared" si="53"/>
        <v>NJ</v>
      </c>
      <c r="W314">
        <f t="shared" si="54"/>
        <v>1</v>
      </c>
      <c r="X314">
        <f t="shared" si="55"/>
        <v>1</v>
      </c>
      <c r="Y314">
        <f t="shared" si="56"/>
        <v>1</v>
      </c>
      <c r="Z314">
        <f t="shared" si="57"/>
        <v>1</v>
      </c>
      <c r="AA314">
        <f t="shared" si="58"/>
        <v>0</v>
      </c>
      <c r="AB314">
        <f t="shared" si="59"/>
        <v>1</v>
      </c>
    </row>
    <row r="315" spans="1:28" ht="409.6" x14ac:dyDescent="0.2">
      <c r="A315">
        <v>313</v>
      </c>
      <c r="B315" t="s">
        <v>81</v>
      </c>
      <c r="C315" t="s">
        <v>3628</v>
      </c>
      <c r="D315" s="1" t="s">
        <v>6094</v>
      </c>
      <c r="E315">
        <v>2.7</v>
      </c>
      <c r="F315" s="1" t="s">
        <v>635</v>
      </c>
      <c r="G315" t="s">
        <v>3445</v>
      </c>
      <c r="H315" t="s">
        <v>3445</v>
      </c>
      <c r="I315" t="s">
        <v>29</v>
      </c>
      <c r="J315">
        <v>1997</v>
      </c>
      <c r="K315" t="s">
        <v>37</v>
      </c>
      <c r="L315" t="s">
        <v>25</v>
      </c>
      <c r="M315" t="s">
        <v>26</v>
      </c>
      <c r="N315" t="s">
        <v>3319</v>
      </c>
      <c r="O315" t="s">
        <v>3554</v>
      </c>
      <c r="P315">
        <v>-1</v>
      </c>
      <c r="Q315">
        <f t="shared" si="48"/>
        <v>42000</v>
      </c>
      <c r="R315">
        <f t="shared" si="49"/>
        <v>74000</v>
      </c>
      <c r="S315">
        <f t="shared" si="50"/>
        <v>58000</v>
      </c>
      <c r="T315" t="str">
        <f t="shared" si="51"/>
        <v>ProHEALTH Medical Management</v>
      </c>
      <c r="U315" t="str">
        <f t="shared" si="52"/>
        <v>Lae Success</v>
      </c>
      <c r="V315" t="str">
        <f t="shared" si="53"/>
        <v>NY</v>
      </c>
      <c r="W315">
        <f t="shared" si="54"/>
        <v>0</v>
      </c>
      <c r="X315">
        <f t="shared" si="55"/>
        <v>0</v>
      </c>
      <c r="Y315">
        <f t="shared" si="56"/>
        <v>1</v>
      </c>
      <c r="Z315">
        <f t="shared" si="57"/>
        <v>0</v>
      </c>
      <c r="AA315">
        <f t="shared" si="58"/>
        <v>0</v>
      </c>
      <c r="AB315">
        <f t="shared" si="59"/>
        <v>1</v>
      </c>
    </row>
    <row r="316" spans="1:28" ht="51" x14ac:dyDescent="0.2">
      <c r="A316">
        <v>314</v>
      </c>
      <c r="B316" t="s">
        <v>636</v>
      </c>
      <c r="C316" t="s">
        <v>3628</v>
      </c>
      <c r="D316" t="s">
        <v>3629</v>
      </c>
      <c r="E316">
        <v>4</v>
      </c>
      <c r="F316" s="1" t="s">
        <v>287</v>
      </c>
      <c r="G316" t="s">
        <v>17</v>
      </c>
      <c r="H316" t="s">
        <v>288</v>
      </c>
      <c r="I316" t="s">
        <v>41</v>
      </c>
      <c r="J316">
        <v>2004</v>
      </c>
      <c r="K316" t="s">
        <v>30</v>
      </c>
      <c r="L316" t="s">
        <v>38</v>
      </c>
      <c r="M316" t="s">
        <v>32</v>
      </c>
      <c r="N316" t="s">
        <v>3305</v>
      </c>
      <c r="O316">
        <v>-1</v>
      </c>
      <c r="P316">
        <v>-1</v>
      </c>
      <c r="Q316">
        <f t="shared" si="48"/>
        <v>42000</v>
      </c>
      <c r="R316">
        <f t="shared" si="49"/>
        <v>74000</v>
      </c>
      <c r="S316">
        <f t="shared" si="50"/>
        <v>58000</v>
      </c>
      <c r="T316" t="str">
        <f t="shared" si="51"/>
        <v>Reliable Software Resources</v>
      </c>
      <c r="U316" t="str">
        <f t="shared" si="52"/>
        <v>New York</v>
      </c>
      <c r="V316" t="str">
        <f t="shared" si="53"/>
        <v>NY</v>
      </c>
      <c r="W316">
        <f t="shared" si="54"/>
        <v>0</v>
      </c>
      <c r="X316">
        <f t="shared" si="55"/>
        <v>1</v>
      </c>
      <c r="Y316">
        <f t="shared" si="56"/>
        <v>0</v>
      </c>
      <c r="Z316">
        <f t="shared" si="57"/>
        <v>0</v>
      </c>
      <c r="AA316">
        <f t="shared" si="58"/>
        <v>0</v>
      </c>
      <c r="AB316">
        <f t="shared" si="59"/>
        <v>1</v>
      </c>
    </row>
    <row r="317" spans="1:28" ht="409.6" x14ac:dyDescent="0.2">
      <c r="A317">
        <v>315</v>
      </c>
      <c r="B317" t="s">
        <v>72</v>
      </c>
      <c r="C317" t="s">
        <v>3628</v>
      </c>
      <c r="D317" s="1" t="s">
        <v>3630</v>
      </c>
      <c r="E317">
        <v>-1</v>
      </c>
      <c r="F317" t="s">
        <v>637</v>
      </c>
      <c r="G317" t="s">
        <v>3349</v>
      </c>
      <c r="H317">
        <v>-1</v>
      </c>
      <c r="I317">
        <v>-1</v>
      </c>
      <c r="J317">
        <v>-1</v>
      </c>
      <c r="K317">
        <v>-1</v>
      </c>
      <c r="L317">
        <v>-1</v>
      </c>
      <c r="M317">
        <v>-1</v>
      </c>
      <c r="N317">
        <v>-1</v>
      </c>
      <c r="O317">
        <v>-1</v>
      </c>
      <c r="P317">
        <v>-1</v>
      </c>
      <c r="Q317">
        <f t="shared" si="48"/>
        <v>42000</v>
      </c>
      <c r="R317">
        <f t="shared" si="49"/>
        <v>74000</v>
      </c>
      <c r="S317">
        <f t="shared" si="50"/>
        <v>58000</v>
      </c>
      <c r="T317" t="str">
        <f t="shared" si="51"/>
        <v>Maisonette Careers</v>
      </c>
      <c r="U317" t="str">
        <f t="shared" si="52"/>
        <v>Broolyn</v>
      </c>
      <c r="V317" t="str">
        <f t="shared" si="53"/>
        <v>NY</v>
      </c>
      <c r="W317">
        <f t="shared" si="54"/>
        <v>1</v>
      </c>
      <c r="X317">
        <f t="shared" si="55"/>
        <v>1</v>
      </c>
      <c r="Y317">
        <f t="shared" si="56"/>
        <v>0</v>
      </c>
      <c r="Z317">
        <f t="shared" si="57"/>
        <v>0</v>
      </c>
      <c r="AA317">
        <f t="shared" si="58"/>
        <v>0</v>
      </c>
      <c r="AB317">
        <f t="shared" si="59"/>
        <v>1</v>
      </c>
    </row>
    <row r="318" spans="1:28" ht="409.6" x14ac:dyDescent="0.2">
      <c r="A318">
        <v>316</v>
      </c>
      <c r="B318" t="s">
        <v>368</v>
      </c>
      <c r="C318" t="s">
        <v>3628</v>
      </c>
      <c r="D318" s="1" t="s">
        <v>3631</v>
      </c>
      <c r="E318">
        <v>3.5</v>
      </c>
      <c r="F318" s="1" t="s">
        <v>638</v>
      </c>
      <c r="G318" t="s">
        <v>17</v>
      </c>
      <c r="H318" t="s">
        <v>639</v>
      </c>
      <c r="I318" t="s">
        <v>68</v>
      </c>
      <c r="J318">
        <v>1997</v>
      </c>
      <c r="K318" t="s">
        <v>30</v>
      </c>
      <c r="L318" t="s">
        <v>147</v>
      </c>
      <c r="M318" t="s">
        <v>61</v>
      </c>
      <c r="N318" t="s">
        <v>3319</v>
      </c>
      <c r="O318">
        <v>-1</v>
      </c>
      <c r="P318">
        <v>-1</v>
      </c>
      <c r="Q318">
        <f t="shared" si="48"/>
        <v>42000</v>
      </c>
      <c r="R318">
        <f t="shared" si="49"/>
        <v>74000</v>
      </c>
      <c r="S318">
        <f t="shared" si="50"/>
        <v>58000</v>
      </c>
      <c r="T318" t="str">
        <f t="shared" si="51"/>
        <v>Donnelly &amp; Moore Corporation</v>
      </c>
      <c r="U318" t="str">
        <f t="shared" si="52"/>
        <v>New York</v>
      </c>
      <c r="V318" t="str">
        <f t="shared" si="53"/>
        <v>NY</v>
      </c>
      <c r="W318">
        <f t="shared" si="54"/>
        <v>0</v>
      </c>
      <c r="X318">
        <f t="shared" si="55"/>
        <v>0</v>
      </c>
      <c r="Y318">
        <f t="shared" si="56"/>
        <v>0</v>
      </c>
      <c r="Z318">
        <f t="shared" si="57"/>
        <v>0</v>
      </c>
      <c r="AA318">
        <f t="shared" si="58"/>
        <v>0</v>
      </c>
      <c r="AB318">
        <f t="shared" si="59"/>
        <v>1</v>
      </c>
    </row>
    <row r="319" spans="1:28" ht="409.6" x14ac:dyDescent="0.2">
      <c r="A319">
        <v>317</v>
      </c>
      <c r="B319" t="s">
        <v>640</v>
      </c>
      <c r="C319" t="s">
        <v>3628</v>
      </c>
      <c r="D319" s="1" t="s">
        <v>3632</v>
      </c>
      <c r="E319">
        <v>3.9</v>
      </c>
      <c r="F319" s="1" t="s">
        <v>641</v>
      </c>
      <c r="G319" t="s">
        <v>3451</v>
      </c>
      <c r="H319" t="s">
        <v>17</v>
      </c>
      <c r="I319" t="s">
        <v>24</v>
      </c>
      <c r="J319">
        <v>1799</v>
      </c>
      <c r="K319" t="s">
        <v>56</v>
      </c>
      <c r="L319" t="s">
        <v>3323</v>
      </c>
      <c r="M319" t="s">
        <v>46</v>
      </c>
      <c r="N319" t="s">
        <v>3310</v>
      </c>
      <c r="O319">
        <v>-1</v>
      </c>
      <c r="P319">
        <v>-1</v>
      </c>
      <c r="Q319">
        <f t="shared" si="48"/>
        <v>42000</v>
      </c>
      <c r="R319">
        <f t="shared" si="49"/>
        <v>74000</v>
      </c>
      <c r="S319">
        <f t="shared" si="50"/>
        <v>58000</v>
      </c>
      <c r="T319" t="str">
        <f t="shared" si="51"/>
        <v>J.P. Morgan</v>
      </c>
      <c r="U319" t="str">
        <f t="shared" si="52"/>
        <v>Newar</v>
      </c>
      <c r="V319" t="str">
        <f t="shared" si="53"/>
        <v>NJ</v>
      </c>
      <c r="W319">
        <f t="shared" si="54"/>
        <v>0</v>
      </c>
      <c r="X319">
        <f t="shared" si="55"/>
        <v>0</v>
      </c>
      <c r="Y319">
        <f t="shared" si="56"/>
        <v>1</v>
      </c>
      <c r="Z319">
        <f t="shared" si="57"/>
        <v>1</v>
      </c>
      <c r="AA319">
        <f t="shared" si="58"/>
        <v>0</v>
      </c>
      <c r="AB319">
        <f t="shared" si="59"/>
        <v>1</v>
      </c>
    </row>
    <row r="320" spans="1:28" ht="323" x14ac:dyDescent="0.2">
      <c r="A320">
        <v>318</v>
      </c>
      <c r="B320" t="s">
        <v>642</v>
      </c>
      <c r="C320" t="s">
        <v>3628</v>
      </c>
      <c r="D320" s="1" t="s">
        <v>3633</v>
      </c>
      <c r="E320">
        <v>4.0999999999999996</v>
      </c>
      <c r="F320" s="1" t="s">
        <v>643</v>
      </c>
      <c r="G320" t="s">
        <v>17</v>
      </c>
      <c r="H320" t="s">
        <v>644</v>
      </c>
      <c r="I320" t="s">
        <v>18</v>
      </c>
      <c r="J320">
        <v>1985</v>
      </c>
      <c r="K320" t="s">
        <v>30</v>
      </c>
      <c r="L320" t="s">
        <v>25</v>
      </c>
      <c r="M320" t="s">
        <v>26</v>
      </c>
      <c r="N320" t="s">
        <v>3312</v>
      </c>
      <c r="O320" t="s">
        <v>3634</v>
      </c>
      <c r="P320">
        <v>-1</v>
      </c>
      <c r="Q320">
        <f t="shared" si="48"/>
        <v>42000</v>
      </c>
      <c r="R320">
        <f t="shared" si="49"/>
        <v>74000</v>
      </c>
      <c r="S320">
        <f t="shared" si="50"/>
        <v>58000</v>
      </c>
      <c r="T320" t="str">
        <f t="shared" si="51"/>
        <v>Saratoga Medical Center</v>
      </c>
      <c r="U320" t="str">
        <f t="shared" si="52"/>
        <v>New York</v>
      </c>
      <c r="V320" t="str">
        <f t="shared" si="53"/>
        <v>NY</v>
      </c>
      <c r="W320">
        <f t="shared" si="54"/>
        <v>0</v>
      </c>
      <c r="X320">
        <f t="shared" si="55"/>
        <v>0</v>
      </c>
      <c r="Y320">
        <f t="shared" si="56"/>
        <v>1</v>
      </c>
      <c r="Z320">
        <f t="shared" si="57"/>
        <v>0</v>
      </c>
      <c r="AA320">
        <f t="shared" si="58"/>
        <v>0</v>
      </c>
      <c r="AB320">
        <f t="shared" si="59"/>
        <v>1</v>
      </c>
    </row>
    <row r="321" spans="1:28" ht="34" x14ac:dyDescent="0.2">
      <c r="A321">
        <v>319</v>
      </c>
      <c r="B321" t="s">
        <v>72</v>
      </c>
      <c r="C321" t="s">
        <v>3628</v>
      </c>
      <c r="D321" t="s">
        <v>3635</v>
      </c>
      <c r="E321">
        <v>3.1</v>
      </c>
      <c r="F321" s="1" t="s">
        <v>3636</v>
      </c>
      <c r="G321" t="s">
        <v>17</v>
      </c>
      <c r="H321" t="s">
        <v>17</v>
      </c>
      <c r="I321" t="s">
        <v>55</v>
      </c>
      <c r="J321">
        <v>1957</v>
      </c>
      <c r="K321" t="s">
        <v>19</v>
      </c>
      <c r="L321" t="s">
        <v>20</v>
      </c>
      <c r="M321" t="s">
        <v>21</v>
      </c>
      <c r="N321" t="s">
        <v>3303</v>
      </c>
      <c r="O321">
        <v>-1</v>
      </c>
      <c r="P321">
        <v>-1</v>
      </c>
      <c r="Q321">
        <f t="shared" si="48"/>
        <v>42000</v>
      </c>
      <c r="R321">
        <f t="shared" si="49"/>
        <v>74000</v>
      </c>
      <c r="S321">
        <f t="shared" si="50"/>
        <v>58000</v>
      </c>
      <c r="T321" t="str">
        <f t="shared" si="51"/>
        <v>YAI/NIPD Networ</v>
      </c>
      <c r="U321" t="str">
        <f t="shared" si="52"/>
        <v>New York</v>
      </c>
      <c r="V321" t="str">
        <f t="shared" si="53"/>
        <v>NY</v>
      </c>
      <c r="W321">
        <f t="shared" si="54"/>
        <v>1</v>
      </c>
      <c r="X321">
        <f t="shared" si="55"/>
        <v>1</v>
      </c>
      <c r="Y321">
        <f t="shared" si="56"/>
        <v>1</v>
      </c>
      <c r="Z321">
        <f t="shared" si="57"/>
        <v>1</v>
      </c>
      <c r="AA321">
        <f t="shared" si="58"/>
        <v>1</v>
      </c>
      <c r="AB321">
        <f t="shared" si="59"/>
        <v>1</v>
      </c>
    </row>
    <row r="322" spans="1:28" ht="409.6" x14ac:dyDescent="0.2">
      <c r="A322">
        <v>320</v>
      </c>
      <c r="B322" t="s">
        <v>384</v>
      </c>
      <c r="C322" t="s">
        <v>3628</v>
      </c>
      <c r="D322" s="1" t="s">
        <v>6095</v>
      </c>
      <c r="E322">
        <v>3.1</v>
      </c>
      <c r="F322" s="1" t="s">
        <v>498</v>
      </c>
      <c r="G322" t="s">
        <v>17</v>
      </c>
      <c r="H322" t="s">
        <v>499</v>
      </c>
      <c r="I322" t="s">
        <v>29</v>
      </c>
      <c r="J322">
        <v>1946</v>
      </c>
      <c r="K322" t="s">
        <v>19</v>
      </c>
      <c r="L322" t="s">
        <v>25</v>
      </c>
      <c r="M322" t="s">
        <v>26</v>
      </c>
      <c r="N322" t="s">
        <v>3313</v>
      </c>
      <c r="O322">
        <v>-1</v>
      </c>
      <c r="P322">
        <v>-1</v>
      </c>
      <c r="Q322">
        <f t="shared" si="48"/>
        <v>42000</v>
      </c>
      <c r="R322">
        <f t="shared" si="49"/>
        <v>74000</v>
      </c>
      <c r="S322">
        <f t="shared" si="50"/>
        <v>58000</v>
      </c>
      <c r="T322" t="str">
        <f t="shared" si="51"/>
        <v>Mount Sinai Medical Center</v>
      </c>
      <c r="U322" t="str">
        <f t="shared" si="52"/>
        <v>New York</v>
      </c>
      <c r="V322" t="str">
        <f t="shared" si="53"/>
        <v>NY</v>
      </c>
      <c r="W322">
        <f t="shared" si="54"/>
        <v>1</v>
      </c>
      <c r="X322">
        <f t="shared" si="55"/>
        <v>1</v>
      </c>
      <c r="Y322">
        <f t="shared" si="56"/>
        <v>1</v>
      </c>
      <c r="Z322">
        <f t="shared" si="57"/>
        <v>0</v>
      </c>
      <c r="AA322">
        <f t="shared" si="58"/>
        <v>0</v>
      </c>
      <c r="AB322">
        <f t="shared" si="59"/>
        <v>1</v>
      </c>
    </row>
    <row r="323" spans="1:28" ht="409.6" x14ac:dyDescent="0.2">
      <c r="A323">
        <v>321</v>
      </c>
      <c r="B323" t="s">
        <v>645</v>
      </c>
      <c r="C323" t="s">
        <v>3628</v>
      </c>
      <c r="D323" s="1" t="s">
        <v>6096</v>
      </c>
      <c r="E323">
        <v>3.9</v>
      </c>
      <c r="F323" s="1" t="s">
        <v>204</v>
      </c>
      <c r="G323" t="s">
        <v>17</v>
      </c>
      <c r="H323" t="s">
        <v>205</v>
      </c>
      <c r="I323" t="s">
        <v>41</v>
      </c>
      <c r="J323">
        <v>2002</v>
      </c>
      <c r="K323" t="s">
        <v>30</v>
      </c>
      <c r="L323" t="s">
        <v>38</v>
      </c>
      <c r="M323" t="s">
        <v>32</v>
      </c>
      <c r="N323" t="s">
        <v>3303</v>
      </c>
      <c r="O323">
        <v>-1</v>
      </c>
      <c r="P323">
        <v>-1</v>
      </c>
      <c r="Q323">
        <f t="shared" ref="Q323:Q386" si="60">LEFT(C323,FIND("-",C323)-1)*1000</f>
        <v>42000</v>
      </c>
      <c r="R323">
        <f t="shared" ref="R323:R386" si="61">MID(C323,FIND("-",C323)+1,LEN(C323))*1000</f>
        <v>74000</v>
      </c>
      <c r="S323">
        <f t="shared" ref="S323:S386" si="62">(Q323+R323)/2</f>
        <v>58000</v>
      </c>
      <c r="T323" t="str">
        <f t="shared" ref="T323:T386" si="63">TRIM(LEFT(F323, FIND(CHAR(10), F323&amp;CHAR(10))-1))</f>
        <v>Diverse Lynx</v>
      </c>
      <c r="U323" t="str">
        <f t="shared" ref="U323:U386" si="64">TRIM(LEFT(G323, FIND(",",G323)-1))</f>
        <v>New York</v>
      </c>
      <c r="V323" t="str">
        <f t="shared" ref="V323:V386" si="65">TRIM(MID(G323,FIND(",",G323)+1,LEN((G323))))</f>
        <v>NY</v>
      </c>
      <c r="W323">
        <f t="shared" ref="W323:W386" si="66">IF(ISNUMBER(SEARCH("python",D323)),1,0)</f>
        <v>1</v>
      </c>
      <c r="X323">
        <f t="shared" ref="X323:X386" si="67">IF(ISNUMBER(SEARCH("sql",D323)),1,0)</f>
        <v>1</v>
      </c>
      <c r="Y323">
        <f t="shared" ref="Y323:Y386" si="68">IF(ISNUMBER(SEARCH("excel",D323)),1,0)</f>
        <v>1</v>
      </c>
      <c r="Z323">
        <f t="shared" ref="Z323:Z386" si="69">IF(ISNUMBER(SEARCH("tableau",D323)),1,0)</f>
        <v>1</v>
      </c>
      <c r="AA323">
        <f t="shared" ref="AA323:AA386" si="70">IF(ISNUMBER(SEARCH("power bi",D323)),1,0)</f>
        <v>0</v>
      </c>
      <c r="AB323">
        <f t="shared" ref="AB323:AB386" si="71">IF(ISNUMBER(SEARCH("r",D323)),1,0)</f>
        <v>1</v>
      </c>
    </row>
    <row r="324" spans="1:28" ht="409.6" x14ac:dyDescent="0.2">
      <c r="A324">
        <v>322</v>
      </c>
      <c r="B324" t="s">
        <v>34</v>
      </c>
      <c r="C324" t="s">
        <v>3628</v>
      </c>
      <c r="D324" s="1" t="s">
        <v>3637</v>
      </c>
      <c r="E324">
        <v>4.3</v>
      </c>
      <c r="F324" s="1" t="s">
        <v>646</v>
      </c>
      <c r="G324" t="s">
        <v>647</v>
      </c>
      <c r="H324" t="s">
        <v>648</v>
      </c>
      <c r="I324" t="s">
        <v>68</v>
      </c>
      <c r="J324">
        <v>2006</v>
      </c>
      <c r="K324" t="s">
        <v>30</v>
      </c>
      <c r="L324" t="s">
        <v>85</v>
      </c>
      <c r="M324" t="s">
        <v>61</v>
      </c>
      <c r="N324" t="s">
        <v>3319</v>
      </c>
      <c r="O324">
        <v>-1</v>
      </c>
      <c r="P324">
        <v>-1</v>
      </c>
      <c r="Q324">
        <f t="shared" si="60"/>
        <v>42000</v>
      </c>
      <c r="R324">
        <f t="shared" si="61"/>
        <v>74000</v>
      </c>
      <c r="S324">
        <f t="shared" si="62"/>
        <v>58000</v>
      </c>
      <c r="T324" t="str">
        <f t="shared" si="63"/>
        <v>Quad Consultancy</v>
      </c>
      <c r="U324" t="str">
        <f t="shared" si="64"/>
        <v>Mount Vernon</v>
      </c>
      <c r="V324" t="str">
        <f t="shared" si="65"/>
        <v>NY</v>
      </c>
      <c r="W324">
        <f t="shared" si="66"/>
        <v>0</v>
      </c>
      <c r="X324">
        <f t="shared" si="67"/>
        <v>0</v>
      </c>
      <c r="Y324">
        <f t="shared" si="68"/>
        <v>1</v>
      </c>
      <c r="Z324">
        <f t="shared" si="69"/>
        <v>0</v>
      </c>
      <c r="AA324">
        <f t="shared" si="70"/>
        <v>0</v>
      </c>
      <c r="AB324">
        <f t="shared" si="71"/>
        <v>1</v>
      </c>
    </row>
    <row r="325" spans="1:28" ht="34" x14ac:dyDescent="0.2">
      <c r="A325">
        <v>323</v>
      </c>
      <c r="B325" t="s">
        <v>649</v>
      </c>
      <c r="C325" t="s">
        <v>3628</v>
      </c>
      <c r="D325" t="s">
        <v>3638</v>
      </c>
      <c r="E325">
        <v>3.7</v>
      </c>
      <c r="F325" s="1" t="s">
        <v>650</v>
      </c>
      <c r="G325" t="s">
        <v>75</v>
      </c>
      <c r="H325" t="s">
        <v>651</v>
      </c>
      <c r="I325" t="s">
        <v>18</v>
      </c>
      <c r="J325">
        <v>2003</v>
      </c>
      <c r="K325" t="s">
        <v>30</v>
      </c>
      <c r="L325" t="s">
        <v>3350</v>
      </c>
      <c r="M325" t="s">
        <v>32</v>
      </c>
      <c r="N325" t="s">
        <v>3312</v>
      </c>
      <c r="O325" t="s">
        <v>652</v>
      </c>
      <c r="P325">
        <v>-1</v>
      </c>
      <c r="Q325">
        <f t="shared" si="60"/>
        <v>42000</v>
      </c>
      <c r="R325">
        <f t="shared" si="61"/>
        <v>74000</v>
      </c>
      <c r="S325">
        <f t="shared" si="62"/>
        <v>58000</v>
      </c>
      <c r="T325" t="str">
        <f t="shared" si="63"/>
        <v>Competent Systems, Inc</v>
      </c>
      <c r="U325" t="str">
        <f t="shared" si="64"/>
        <v>Jersey City</v>
      </c>
      <c r="V325" t="str">
        <f t="shared" si="65"/>
        <v>NJ</v>
      </c>
      <c r="W325">
        <f t="shared" si="66"/>
        <v>1</v>
      </c>
      <c r="X325">
        <f t="shared" si="67"/>
        <v>1</v>
      </c>
      <c r="Y325">
        <f t="shared" si="68"/>
        <v>0</v>
      </c>
      <c r="Z325">
        <f t="shared" si="69"/>
        <v>0</v>
      </c>
      <c r="AA325">
        <f t="shared" si="70"/>
        <v>0</v>
      </c>
      <c r="AB325">
        <f t="shared" si="71"/>
        <v>1</v>
      </c>
    </row>
    <row r="326" spans="1:28" ht="272" x14ac:dyDescent="0.2">
      <c r="A326">
        <v>324</v>
      </c>
      <c r="B326" t="s">
        <v>72</v>
      </c>
      <c r="C326" t="s">
        <v>3628</v>
      </c>
      <c r="D326" s="1" t="s">
        <v>3639</v>
      </c>
      <c r="E326">
        <v>3.2</v>
      </c>
      <c r="F326" s="1" t="s">
        <v>308</v>
      </c>
      <c r="G326" t="s">
        <v>17</v>
      </c>
      <c r="H326" t="s">
        <v>17</v>
      </c>
      <c r="I326" t="s">
        <v>29</v>
      </c>
      <c r="J326">
        <v>-1</v>
      </c>
      <c r="K326" t="s">
        <v>19</v>
      </c>
      <c r="L326" t="s">
        <v>51</v>
      </c>
      <c r="M326" t="s">
        <v>52</v>
      </c>
      <c r="N326" t="s">
        <v>3303</v>
      </c>
      <c r="O326">
        <v>-1</v>
      </c>
      <c r="P326">
        <v>-1</v>
      </c>
      <c r="Q326">
        <f t="shared" si="60"/>
        <v>42000</v>
      </c>
      <c r="R326">
        <f t="shared" si="61"/>
        <v>74000</v>
      </c>
      <c r="S326">
        <f t="shared" si="62"/>
        <v>58000</v>
      </c>
      <c r="T326" t="str">
        <f t="shared" si="63"/>
        <v>1199SEIU Funds</v>
      </c>
      <c r="U326" t="str">
        <f t="shared" si="64"/>
        <v>New York</v>
      </c>
      <c r="V326" t="str">
        <f t="shared" si="65"/>
        <v>NY</v>
      </c>
      <c r="W326">
        <f t="shared" si="66"/>
        <v>0</v>
      </c>
      <c r="X326">
        <f t="shared" si="67"/>
        <v>1</v>
      </c>
      <c r="Y326">
        <f t="shared" si="68"/>
        <v>1</v>
      </c>
      <c r="Z326">
        <f t="shared" si="69"/>
        <v>0</v>
      </c>
      <c r="AA326">
        <f t="shared" si="70"/>
        <v>0</v>
      </c>
      <c r="AB326">
        <f t="shared" si="71"/>
        <v>1</v>
      </c>
    </row>
    <row r="327" spans="1:28" ht="409.6" x14ac:dyDescent="0.2">
      <c r="A327">
        <v>325</v>
      </c>
      <c r="B327" t="s">
        <v>653</v>
      </c>
      <c r="C327" t="s">
        <v>3628</v>
      </c>
      <c r="D327" s="1" t="s">
        <v>6097</v>
      </c>
      <c r="E327">
        <v>3.8</v>
      </c>
      <c r="F327" s="1" t="s">
        <v>271</v>
      </c>
      <c r="G327" t="s">
        <v>17</v>
      </c>
      <c r="H327" t="s">
        <v>17</v>
      </c>
      <c r="I327" t="s">
        <v>29</v>
      </c>
      <c r="J327">
        <v>2012</v>
      </c>
      <c r="K327" t="s">
        <v>56</v>
      </c>
      <c r="L327" t="s">
        <v>272</v>
      </c>
      <c r="M327" t="s">
        <v>273</v>
      </c>
      <c r="N327" t="s">
        <v>3319</v>
      </c>
      <c r="O327">
        <v>-1</v>
      </c>
      <c r="P327">
        <v>-1</v>
      </c>
      <c r="Q327">
        <f t="shared" si="60"/>
        <v>42000</v>
      </c>
      <c r="R327">
        <f t="shared" si="61"/>
        <v>74000</v>
      </c>
      <c r="S327">
        <f t="shared" si="62"/>
        <v>58000</v>
      </c>
      <c r="T327" t="str">
        <f t="shared" si="63"/>
        <v>Peloton Interactive</v>
      </c>
      <c r="U327" t="str">
        <f t="shared" si="64"/>
        <v>New York</v>
      </c>
      <c r="V327" t="str">
        <f t="shared" si="65"/>
        <v>NY</v>
      </c>
      <c r="W327">
        <f t="shared" si="66"/>
        <v>1</v>
      </c>
      <c r="X327">
        <f t="shared" si="67"/>
        <v>1</v>
      </c>
      <c r="Y327">
        <f t="shared" si="68"/>
        <v>1</v>
      </c>
      <c r="Z327">
        <f t="shared" si="69"/>
        <v>0</v>
      </c>
      <c r="AA327">
        <f t="shared" si="70"/>
        <v>0</v>
      </c>
      <c r="AB327">
        <f t="shared" si="71"/>
        <v>1</v>
      </c>
    </row>
    <row r="328" spans="1:28" ht="409.6" x14ac:dyDescent="0.2">
      <c r="A328">
        <v>326</v>
      </c>
      <c r="B328" t="s">
        <v>3640</v>
      </c>
      <c r="C328" t="s">
        <v>3628</v>
      </c>
      <c r="D328" s="1" t="s">
        <v>3641</v>
      </c>
      <c r="E328">
        <v>3.5</v>
      </c>
      <c r="F328" s="1" t="s">
        <v>654</v>
      </c>
      <c r="G328" t="s">
        <v>17</v>
      </c>
      <c r="H328" t="s">
        <v>17</v>
      </c>
      <c r="I328" t="s">
        <v>24</v>
      </c>
      <c r="J328">
        <v>1997</v>
      </c>
      <c r="K328" t="s">
        <v>56</v>
      </c>
      <c r="L328" t="s">
        <v>38</v>
      </c>
      <c r="M328" t="s">
        <v>32</v>
      </c>
      <c r="N328" t="s">
        <v>3304</v>
      </c>
      <c r="O328" t="s">
        <v>655</v>
      </c>
      <c r="P328">
        <v>-1</v>
      </c>
      <c r="Q328">
        <f t="shared" si="60"/>
        <v>42000</v>
      </c>
      <c r="R328">
        <f t="shared" si="61"/>
        <v>74000</v>
      </c>
      <c r="S328">
        <f t="shared" si="62"/>
        <v>58000</v>
      </c>
      <c r="T328" t="str">
        <f t="shared" si="63"/>
        <v>Genpact</v>
      </c>
      <c r="U328" t="str">
        <f t="shared" si="64"/>
        <v>New York</v>
      </c>
      <c r="V328" t="str">
        <f t="shared" si="65"/>
        <v>NY</v>
      </c>
      <c r="W328">
        <f t="shared" si="66"/>
        <v>0</v>
      </c>
      <c r="X328">
        <f t="shared" si="67"/>
        <v>1</v>
      </c>
      <c r="Y328">
        <f t="shared" si="68"/>
        <v>1</v>
      </c>
      <c r="Z328">
        <f t="shared" si="69"/>
        <v>0</v>
      </c>
      <c r="AA328">
        <f t="shared" si="70"/>
        <v>0</v>
      </c>
      <c r="AB328">
        <f t="shared" si="71"/>
        <v>1</v>
      </c>
    </row>
    <row r="329" spans="1:28" ht="409.6" x14ac:dyDescent="0.2">
      <c r="A329">
        <v>327</v>
      </c>
      <c r="B329" t="s">
        <v>656</v>
      </c>
      <c r="C329" t="s">
        <v>3628</v>
      </c>
      <c r="D329" s="1" t="s">
        <v>3642</v>
      </c>
      <c r="E329">
        <v>-1</v>
      </c>
      <c r="F329" t="s">
        <v>657</v>
      </c>
      <c r="G329" t="s">
        <v>17</v>
      </c>
      <c r="H329">
        <v>-1</v>
      </c>
      <c r="I329">
        <v>-1</v>
      </c>
      <c r="J329">
        <v>-1</v>
      </c>
      <c r="K329">
        <v>-1</v>
      </c>
      <c r="L329">
        <v>-1</v>
      </c>
      <c r="M329">
        <v>-1</v>
      </c>
      <c r="N329">
        <v>-1</v>
      </c>
      <c r="O329">
        <v>-1</v>
      </c>
      <c r="P329">
        <v>-1</v>
      </c>
      <c r="Q329">
        <f t="shared" si="60"/>
        <v>42000</v>
      </c>
      <c r="R329">
        <f t="shared" si="61"/>
        <v>74000</v>
      </c>
      <c r="S329">
        <f t="shared" si="62"/>
        <v>58000</v>
      </c>
      <c r="T329" t="str">
        <f t="shared" si="63"/>
        <v>LACOSTE CORPORATE</v>
      </c>
      <c r="U329" t="str">
        <f t="shared" si="64"/>
        <v>New York</v>
      </c>
      <c r="V329" t="str">
        <f t="shared" si="65"/>
        <v>NY</v>
      </c>
      <c r="W329">
        <f t="shared" si="66"/>
        <v>0</v>
      </c>
      <c r="X329">
        <f t="shared" si="67"/>
        <v>0</v>
      </c>
      <c r="Y329">
        <f t="shared" si="68"/>
        <v>1</v>
      </c>
      <c r="Z329">
        <f t="shared" si="69"/>
        <v>0</v>
      </c>
      <c r="AA329">
        <f t="shared" si="70"/>
        <v>0</v>
      </c>
      <c r="AB329">
        <f t="shared" si="71"/>
        <v>1</v>
      </c>
    </row>
    <row r="330" spans="1:28" ht="409.6" x14ac:dyDescent="0.2">
      <c r="A330">
        <v>328</v>
      </c>
      <c r="B330" t="s">
        <v>468</v>
      </c>
      <c r="C330" t="s">
        <v>3628</v>
      </c>
      <c r="D330" s="1" t="s">
        <v>6098</v>
      </c>
      <c r="E330">
        <v>3.6</v>
      </c>
      <c r="F330" s="1" t="s">
        <v>457</v>
      </c>
      <c r="G330" t="s">
        <v>17</v>
      </c>
      <c r="H330" t="s">
        <v>17</v>
      </c>
      <c r="I330" t="s">
        <v>41</v>
      </c>
      <c r="J330">
        <v>2018</v>
      </c>
      <c r="K330" t="s">
        <v>30</v>
      </c>
      <c r="L330" t="s">
        <v>31</v>
      </c>
      <c r="M330" t="s">
        <v>32</v>
      </c>
      <c r="N330" t="s">
        <v>3319</v>
      </c>
      <c r="O330">
        <v>-1</v>
      </c>
      <c r="P330">
        <v>-1</v>
      </c>
      <c r="Q330">
        <f t="shared" si="60"/>
        <v>42000</v>
      </c>
      <c r="R330">
        <f t="shared" si="61"/>
        <v>74000</v>
      </c>
      <c r="S330">
        <f t="shared" si="62"/>
        <v>58000</v>
      </c>
      <c r="T330" t="str">
        <f t="shared" si="63"/>
        <v>Disney Streaming Services</v>
      </c>
      <c r="U330" t="str">
        <f t="shared" si="64"/>
        <v>New York</v>
      </c>
      <c r="V330" t="str">
        <f t="shared" si="65"/>
        <v>NY</v>
      </c>
      <c r="W330">
        <f t="shared" si="66"/>
        <v>1</v>
      </c>
      <c r="X330">
        <f t="shared" si="67"/>
        <v>1</v>
      </c>
      <c r="Y330">
        <f t="shared" si="68"/>
        <v>1</v>
      </c>
      <c r="Z330">
        <f t="shared" si="69"/>
        <v>0</v>
      </c>
      <c r="AA330">
        <f t="shared" si="70"/>
        <v>0</v>
      </c>
      <c r="AB330">
        <f t="shared" si="71"/>
        <v>1</v>
      </c>
    </row>
    <row r="331" spans="1:28" ht="102" x14ac:dyDescent="0.2">
      <c r="A331">
        <v>329</v>
      </c>
      <c r="B331" t="s">
        <v>658</v>
      </c>
      <c r="C331" t="s">
        <v>3628</v>
      </c>
      <c r="D331" s="1" t="s">
        <v>3643</v>
      </c>
      <c r="E331">
        <v>3.9</v>
      </c>
      <c r="F331" s="1" t="s">
        <v>641</v>
      </c>
      <c r="G331" t="s">
        <v>17</v>
      </c>
      <c r="H331" t="s">
        <v>17</v>
      </c>
      <c r="I331" t="s">
        <v>24</v>
      </c>
      <c r="J331">
        <v>1799</v>
      </c>
      <c r="K331" t="s">
        <v>56</v>
      </c>
      <c r="L331" t="s">
        <v>3323</v>
      </c>
      <c r="M331" t="s">
        <v>46</v>
      </c>
      <c r="N331" t="s">
        <v>3310</v>
      </c>
      <c r="O331">
        <v>-1</v>
      </c>
      <c r="P331">
        <v>-1</v>
      </c>
      <c r="Q331">
        <f t="shared" si="60"/>
        <v>42000</v>
      </c>
      <c r="R331">
        <f t="shared" si="61"/>
        <v>74000</v>
      </c>
      <c r="S331">
        <f t="shared" si="62"/>
        <v>58000</v>
      </c>
      <c r="T331" t="str">
        <f t="shared" si="63"/>
        <v>J.P. Morgan</v>
      </c>
      <c r="U331" t="str">
        <f t="shared" si="64"/>
        <v>New York</v>
      </c>
      <c r="V331" t="str">
        <f t="shared" si="65"/>
        <v>NY</v>
      </c>
      <c r="W331">
        <f t="shared" si="66"/>
        <v>0</v>
      </c>
      <c r="X331">
        <f t="shared" si="67"/>
        <v>0</v>
      </c>
      <c r="Y331">
        <f t="shared" si="68"/>
        <v>0</v>
      </c>
      <c r="Z331">
        <f t="shared" si="69"/>
        <v>0</v>
      </c>
      <c r="AA331">
        <f t="shared" si="70"/>
        <v>0</v>
      </c>
      <c r="AB331">
        <f t="shared" si="71"/>
        <v>1</v>
      </c>
    </row>
    <row r="332" spans="1:28" ht="356" x14ac:dyDescent="0.2">
      <c r="A332">
        <v>330</v>
      </c>
      <c r="B332" t="s">
        <v>659</v>
      </c>
      <c r="C332" t="s">
        <v>3628</v>
      </c>
      <c r="D332" s="1" t="s">
        <v>3644</v>
      </c>
      <c r="E332">
        <v>-1</v>
      </c>
      <c r="F332" t="s">
        <v>660</v>
      </c>
      <c r="G332" t="s">
        <v>17</v>
      </c>
      <c r="H332" t="s">
        <v>3645</v>
      </c>
      <c r="I332" t="s">
        <v>68</v>
      </c>
      <c r="J332">
        <v>-1</v>
      </c>
      <c r="K332" t="s">
        <v>30</v>
      </c>
      <c r="L332">
        <v>-1</v>
      </c>
      <c r="M332">
        <v>-1</v>
      </c>
      <c r="N332" t="s">
        <v>3311</v>
      </c>
      <c r="O332">
        <v>-1</v>
      </c>
      <c r="P332">
        <v>-1</v>
      </c>
      <c r="Q332">
        <f t="shared" si="60"/>
        <v>42000</v>
      </c>
      <c r="R332">
        <f t="shared" si="61"/>
        <v>74000</v>
      </c>
      <c r="S332">
        <f t="shared" si="62"/>
        <v>58000</v>
      </c>
      <c r="T332" t="str">
        <f t="shared" si="63"/>
        <v>The Enosys Group LLC</v>
      </c>
      <c r="U332" t="str">
        <f t="shared" si="64"/>
        <v>New York</v>
      </c>
      <c r="V332" t="str">
        <f t="shared" si="65"/>
        <v>NY</v>
      </c>
      <c r="W332">
        <f t="shared" si="66"/>
        <v>0</v>
      </c>
      <c r="X332">
        <f t="shared" si="67"/>
        <v>0</v>
      </c>
      <c r="Y332">
        <f t="shared" si="68"/>
        <v>0</v>
      </c>
      <c r="Z332">
        <f t="shared" si="69"/>
        <v>0</v>
      </c>
      <c r="AA332">
        <f t="shared" si="70"/>
        <v>0</v>
      </c>
      <c r="AB332">
        <f t="shared" si="71"/>
        <v>1</v>
      </c>
    </row>
    <row r="333" spans="1:28" ht="409.6" x14ac:dyDescent="0.2">
      <c r="A333">
        <v>331</v>
      </c>
      <c r="B333" t="s">
        <v>661</v>
      </c>
      <c r="C333" t="s">
        <v>3628</v>
      </c>
      <c r="D333" s="1" t="s">
        <v>3646</v>
      </c>
      <c r="E333">
        <v>2.4</v>
      </c>
      <c r="F333" s="1" t="s">
        <v>662</v>
      </c>
      <c r="G333" t="s">
        <v>17</v>
      </c>
      <c r="H333" t="s">
        <v>17</v>
      </c>
      <c r="I333" t="s">
        <v>29</v>
      </c>
      <c r="J333">
        <v>1937</v>
      </c>
      <c r="K333" t="s">
        <v>19</v>
      </c>
      <c r="L333" t="s">
        <v>51</v>
      </c>
      <c r="M333" t="s">
        <v>52</v>
      </c>
      <c r="N333" t="s">
        <v>3307</v>
      </c>
      <c r="O333">
        <v>-1</v>
      </c>
      <c r="P333">
        <v>-1</v>
      </c>
      <c r="Q333">
        <f t="shared" si="60"/>
        <v>42000</v>
      </c>
      <c r="R333">
        <f t="shared" si="61"/>
        <v>74000</v>
      </c>
      <c r="S333">
        <f t="shared" si="62"/>
        <v>58000</v>
      </c>
      <c r="T333" t="str">
        <f t="shared" si="63"/>
        <v>EmblemHealth</v>
      </c>
      <c r="U333" t="str">
        <f t="shared" si="64"/>
        <v>New York</v>
      </c>
      <c r="V333" t="str">
        <f t="shared" si="65"/>
        <v>NY</v>
      </c>
      <c r="W333">
        <f t="shared" si="66"/>
        <v>0</v>
      </c>
      <c r="X333">
        <f t="shared" si="67"/>
        <v>0</v>
      </c>
      <c r="Y333">
        <f t="shared" si="68"/>
        <v>1</v>
      </c>
      <c r="Z333">
        <f t="shared" si="69"/>
        <v>0</v>
      </c>
      <c r="AA333">
        <f t="shared" si="70"/>
        <v>0</v>
      </c>
      <c r="AB333">
        <f t="shared" si="71"/>
        <v>1</v>
      </c>
    </row>
    <row r="334" spans="1:28" ht="51" x14ac:dyDescent="0.2">
      <c r="A334">
        <v>332</v>
      </c>
      <c r="B334" t="s">
        <v>663</v>
      </c>
      <c r="C334" t="s">
        <v>3628</v>
      </c>
      <c r="D334" t="s">
        <v>3647</v>
      </c>
      <c r="E334">
        <v>4</v>
      </c>
      <c r="F334" s="1" t="s">
        <v>287</v>
      </c>
      <c r="G334" t="s">
        <v>17</v>
      </c>
      <c r="H334" t="s">
        <v>288</v>
      </c>
      <c r="I334" t="s">
        <v>41</v>
      </c>
      <c r="J334">
        <v>2004</v>
      </c>
      <c r="K334" t="s">
        <v>30</v>
      </c>
      <c r="L334" t="s">
        <v>38</v>
      </c>
      <c r="M334" t="s">
        <v>32</v>
      </c>
      <c r="N334" t="s">
        <v>3305</v>
      </c>
      <c r="O334">
        <v>-1</v>
      </c>
      <c r="P334">
        <v>-1</v>
      </c>
      <c r="Q334">
        <f t="shared" si="60"/>
        <v>42000</v>
      </c>
      <c r="R334">
        <f t="shared" si="61"/>
        <v>74000</v>
      </c>
      <c r="S334">
        <f t="shared" si="62"/>
        <v>58000</v>
      </c>
      <c r="T334" t="str">
        <f t="shared" si="63"/>
        <v>Reliable Software Resources</v>
      </c>
      <c r="U334" t="str">
        <f t="shared" si="64"/>
        <v>New York</v>
      </c>
      <c r="V334" t="str">
        <f t="shared" si="65"/>
        <v>NY</v>
      </c>
      <c r="W334">
        <f t="shared" si="66"/>
        <v>0</v>
      </c>
      <c r="X334">
        <f t="shared" si="67"/>
        <v>1</v>
      </c>
      <c r="Y334">
        <f t="shared" si="68"/>
        <v>0</v>
      </c>
      <c r="Z334">
        <f t="shared" si="69"/>
        <v>0</v>
      </c>
      <c r="AA334">
        <f t="shared" si="70"/>
        <v>0</v>
      </c>
      <c r="AB334">
        <f t="shared" si="71"/>
        <v>1</v>
      </c>
    </row>
    <row r="335" spans="1:28" ht="51" x14ac:dyDescent="0.2">
      <c r="A335">
        <v>333</v>
      </c>
      <c r="B335" t="s">
        <v>664</v>
      </c>
      <c r="C335" t="s">
        <v>3628</v>
      </c>
      <c r="D335" t="s">
        <v>3648</v>
      </c>
      <c r="E335">
        <v>4</v>
      </c>
      <c r="F335" s="1" t="s">
        <v>287</v>
      </c>
      <c r="G335" t="s">
        <v>17</v>
      </c>
      <c r="H335" t="s">
        <v>288</v>
      </c>
      <c r="I335" t="s">
        <v>41</v>
      </c>
      <c r="J335">
        <v>2004</v>
      </c>
      <c r="K335" t="s">
        <v>30</v>
      </c>
      <c r="L335" t="s">
        <v>38</v>
      </c>
      <c r="M335" t="s">
        <v>32</v>
      </c>
      <c r="N335" t="s">
        <v>3305</v>
      </c>
      <c r="O335">
        <v>-1</v>
      </c>
      <c r="P335">
        <v>-1</v>
      </c>
      <c r="Q335">
        <f t="shared" si="60"/>
        <v>42000</v>
      </c>
      <c r="R335">
        <f t="shared" si="61"/>
        <v>74000</v>
      </c>
      <c r="S335">
        <f t="shared" si="62"/>
        <v>58000</v>
      </c>
      <c r="T335" t="str">
        <f t="shared" si="63"/>
        <v>Reliable Software Resources</v>
      </c>
      <c r="U335" t="str">
        <f t="shared" si="64"/>
        <v>New York</v>
      </c>
      <c r="V335" t="str">
        <f t="shared" si="65"/>
        <v>NY</v>
      </c>
      <c r="W335">
        <f t="shared" si="66"/>
        <v>0</v>
      </c>
      <c r="X335">
        <f t="shared" si="67"/>
        <v>1</v>
      </c>
      <c r="Y335">
        <f t="shared" si="68"/>
        <v>0</v>
      </c>
      <c r="Z335">
        <f t="shared" si="69"/>
        <v>0</v>
      </c>
      <c r="AA335">
        <f t="shared" si="70"/>
        <v>0</v>
      </c>
      <c r="AB335">
        <f t="shared" si="71"/>
        <v>1</v>
      </c>
    </row>
    <row r="336" spans="1:28" ht="34" x14ac:dyDescent="0.2">
      <c r="A336">
        <v>334</v>
      </c>
      <c r="B336" t="s">
        <v>665</v>
      </c>
      <c r="C336" t="s">
        <v>3628</v>
      </c>
      <c r="D336" t="s">
        <v>3649</v>
      </c>
      <c r="E336">
        <v>3.6</v>
      </c>
      <c r="F336" s="1" t="s">
        <v>3650</v>
      </c>
      <c r="G336" t="s">
        <v>75</v>
      </c>
      <c r="H336" t="s">
        <v>75</v>
      </c>
      <c r="I336" t="s">
        <v>18</v>
      </c>
      <c r="J336">
        <v>1982</v>
      </c>
      <c r="K336" t="s">
        <v>30</v>
      </c>
      <c r="L336" t="s">
        <v>666</v>
      </c>
      <c r="M336" t="s">
        <v>265</v>
      </c>
      <c r="N336" t="s">
        <v>3319</v>
      </c>
      <c r="O336" t="s">
        <v>3651</v>
      </c>
      <c r="P336">
        <v>-1</v>
      </c>
      <c r="Q336">
        <f t="shared" si="60"/>
        <v>42000</v>
      </c>
      <c r="R336">
        <f t="shared" si="61"/>
        <v>74000</v>
      </c>
      <c r="S336">
        <f t="shared" si="62"/>
        <v>58000</v>
      </c>
      <c r="T336" t="str">
        <f t="shared" si="63"/>
        <v>Jacson Hewitt</v>
      </c>
      <c r="U336" t="str">
        <f t="shared" si="64"/>
        <v>Jersey City</v>
      </c>
      <c r="V336" t="str">
        <f t="shared" si="65"/>
        <v>NJ</v>
      </c>
      <c r="W336">
        <f t="shared" si="66"/>
        <v>1</v>
      </c>
      <c r="X336">
        <f t="shared" si="67"/>
        <v>1</v>
      </c>
      <c r="Y336">
        <f t="shared" si="68"/>
        <v>1</v>
      </c>
      <c r="Z336">
        <f t="shared" si="69"/>
        <v>1</v>
      </c>
      <c r="AA336">
        <f t="shared" si="70"/>
        <v>1</v>
      </c>
      <c r="AB336">
        <f t="shared" si="71"/>
        <v>1</v>
      </c>
    </row>
    <row r="337" spans="1:28" ht="51" x14ac:dyDescent="0.2">
      <c r="A337">
        <v>335</v>
      </c>
      <c r="B337" t="s">
        <v>667</v>
      </c>
      <c r="C337" t="s">
        <v>3628</v>
      </c>
      <c r="D337" t="s">
        <v>3652</v>
      </c>
      <c r="E337">
        <v>4</v>
      </c>
      <c r="F337" s="1" t="s">
        <v>287</v>
      </c>
      <c r="G337" t="s">
        <v>17</v>
      </c>
      <c r="H337" t="s">
        <v>288</v>
      </c>
      <c r="I337" t="s">
        <v>41</v>
      </c>
      <c r="J337">
        <v>2004</v>
      </c>
      <c r="K337" t="s">
        <v>30</v>
      </c>
      <c r="L337" t="s">
        <v>38</v>
      </c>
      <c r="M337" t="s">
        <v>32</v>
      </c>
      <c r="N337" t="s">
        <v>3305</v>
      </c>
      <c r="O337">
        <v>-1</v>
      </c>
      <c r="P337">
        <v>-1</v>
      </c>
      <c r="Q337">
        <f t="shared" si="60"/>
        <v>42000</v>
      </c>
      <c r="R337">
        <f t="shared" si="61"/>
        <v>74000</v>
      </c>
      <c r="S337">
        <f t="shared" si="62"/>
        <v>58000</v>
      </c>
      <c r="T337" t="str">
        <f t="shared" si="63"/>
        <v>Reliable Software Resources</v>
      </c>
      <c r="U337" t="str">
        <f t="shared" si="64"/>
        <v>New York</v>
      </c>
      <c r="V337" t="str">
        <f t="shared" si="65"/>
        <v>NY</v>
      </c>
      <c r="W337">
        <f t="shared" si="66"/>
        <v>0</v>
      </c>
      <c r="X337">
        <f t="shared" si="67"/>
        <v>0</v>
      </c>
      <c r="Y337">
        <f t="shared" si="68"/>
        <v>1</v>
      </c>
      <c r="Z337">
        <f t="shared" si="69"/>
        <v>0</v>
      </c>
      <c r="AA337">
        <f t="shared" si="70"/>
        <v>0</v>
      </c>
      <c r="AB337">
        <f t="shared" si="71"/>
        <v>1</v>
      </c>
    </row>
    <row r="338" spans="1:28" ht="409.6" x14ac:dyDescent="0.2">
      <c r="A338">
        <v>336</v>
      </c>
      <c r="B338" t="s">
        <v>668</v>
      </c>
      <c r="C338" t="s">
        <v>3628</v>
      </c>
      <c r="D338" s="1" t="s">
        <v>6099</v>
      </c>
      <c r="E338">
        <v>3.2</v>
      </c>
      <c r="F338" s="1" t="s">
        <v>3653</v>
      </c>
      <c r="G338" t="s">
        <v>17</v>
      </c>
      <c r="H338" t="s">
        <v>17</v>
      </c>
      <c r="I338" t="s">
        <v>84</v>
      </c>
      <c r="J338">
        <v>1964</v>
      </c>
      <c r="K338" t="s">
        <v>19</v>
      </c>
      <c r="L338" t="s">
        <v>669</v>
      </c>
      <c r="M338" t="s">
        <v>21</v>
      </c>
      <c r="N338" t="s">
        <v>3309</v>
      </c>
      <c r="O338">
        <v>-1</v>
      </c>
      <c r="P338" t="b">
        <v>1</v>
      </c>
      <c r="Q338">
        <f t="shared" si="60"/>
        <v>42000</v>
      </c>
      <c r="R338">
        <f t="shared" si="61"/>
        <v>74000</v>
      </c>
      <c r="S338">
        <f t="shared" si="62"/>
        <v>58000</v>
      </c>
      <c r="T338" t="str">
        <f t="shared" si="63"/>
        <v>National idney Foundation</v>
      </c>
      <c r="U338" t="str">
        <f t="shared" si="64"/>
        <v>New York</v>
      </c>
      <c r="V338" t="str">
        <f t="shared" si="65"/>
        <v>NY</v>
      </c>
      <c r="W338">
        <f t="shared" si="66"/>
        <v>0</v>
      </c>
      <c r="X338">
        <f t="shared" si="67"/>
        <v>0</v>
      </c>
      <c r="Y338">
        <f t="shared" si="68"/>
        <v>1</v>
      </c>
      <c r="Z338">
        <f t="shared" si="69"/>
        <v>1</v>
      </c>
      <c r="AA338">
        <f t="shared" si="70"/>
        <v>0</v>
      </c>
      <c r="AB338">
        <f t="shared" si="71"/>
        <v>1</v>
      </c>
    </row>
    <row r="339" spans="1:28" ht="409.6" x14ac:dyDescent="0.2">
      <c r="A339">
        <v>337</v>
      </c>
      <c r="B339" t="s">
        <v>670</v>
      </c>
      <c r="C339" t="s">
        <v>3628</v>
      </c>
      <c r="D339" s="1" t="s">
        <v>6100</v>
      </c>
      <c r="E339">
        <v>2.5</v>
      </c>
      <c r="F339" s="1" t="s">
        <v>3654</v>
      </c>
      <c r="G339" t="s">
        <v>17</v>
      </c>
      <c r="H339" t="s">
        <v>225</v>
      </c>
      <c r="I339" t="s">
        <v>68</v>
      </c>
      <c r="J339">
        <v>-1</v>
      </c>
      <c r="K339" t="s">
        <v>30</v>
      </c>
      <c r="L339">
        <v>-1</v>
      </c>
      <c r="M339">
        <v>-1</v>
      </c>
      <c r="N339" t="s">
        <v>3319</v>
      </c>
      <c r="O339">
        <v>-1</v>
      </c>
      <c r="P339">
        <v>-1</v>
      </c>
      <c r="Q339">
        <f t="shared" si="60"/>
        <v>42000</v>
      </c>
      <c r="R339">
        <f t="shared" si="61"/>
        <v>74000</v>
      </c>
      <c r="S339">
        <f t="shared" si="62"/>
        <v>58000</v>
      </c>
      <c r="T339" t="str">
        <f t="shared" si="63"/>
        <v>ChecedUp</v>
      </c>
      <c r="U339" t="str">
        <f t="shared" si="64"/>
        <v>New York</v>
      </c>
      <c r="V339" t="str">
        <f t="shared" si="65"/>
        <v>NY</v>
      </c>
      <c r="W339">
        <f t="shared" si="66"/>
        <v>0</v>
      </c>
      <c r="X339">
        <f t="shared" si="67"/>
        <v>1</v>
      </c>
      <c r="Y339">
        <f t="shared" si="68"/>
        <v>0</v>
      </c>
      <c r="Z339">
        <f t="shared" si="69"/>
        <v>0</v>
      </c>
      <c r="AA339">
        <f t="shared" si="70"/>
        <v>0</v>
      </c>
      <c r="AB339">
        <f t="shared" si="71"/>
        <v>1</v>
      </c>
    </row>
    <row r="340" spans="1:28" ht="409.6" x14ac:dyDescent="0.2">
      <c r="A340">
        <v>338</v>
      </c>
      <c r="B340" t="s">
        <v>3655</v>
      </c>
      <c r="C340" t="s">
        <v>3628</v>
      </c>
      <c r="D340" s="1" t="s">
        <v>3656</v>
      </c>
      <c r="E340">
        <v>3.6</v>
      </c>
      <c r="F340" s="1" t="s">
        <v>513</v>
      </c>
      <c r="G340" t="s">
        <v>3451</v>
      </c>
      <c r="H340" t="s">
        <v>3451</v>
      </c>
      <c r="I340" t="s">
        <v>29</v>
      </c>
      <c r="J340">
        <v>1932</v>
      </c>
      <c r="K340" t="s">
        <v>19</v>
      </c>
      <c r="L340" t="s">
        <v>51</v>
      </c>
      <c r="M340" t="s">
        <v>52</v>
      </c>
      <c r="N340" t="s">
        <v>3310</v>
      </c>
      <c r="O340" t="s">
        <v>514</v>
      </c>
      <c r="P340">
        <v>-1</v>
      </c>
      <c r="Q340">
        <f t="shared" si="60"/>
        <v>42000</v>
      </c>
      <c r="R340">
        <f t="shared" si="61"/>
        <v>74000</v>
      </c>
      <c r="S340">
        <f t="shared" si="62"/>
        <v>58000</v>
      </c>
      <c r="T340" t="str">
        <f t="shared" si="63"/>
        <v>Horizon Blue Cross Blue Shield of New Jersey</v>
      </c>
      <c r="U340" t="str">
        <f t="shared" si="64"/>
        <v>Newar</v>
      </c>
      <c r="V340" t="str">
        <f t="shared" si="65"/>
        <v>NJ</v>
      </c>
      <c r="W340">
        <f t="shared" si="66"/>
        <v>1</v>
      </c>
      <c r="X340">
        <f t="shared" si="67"/>
        <v>1</v>
      </c>
      <c r="Y340">
        <f t="shared" si="68"/>
        <v>1</v>
      </c>
      <c r="Z340">
        <f t="shared" si="69"/>
        <v>0</v>
      </c>
      <c r="AA340">
        <f t="shared" si="70"/>
        <v>0</v>
      </c>
      <c r="AB340">
        <f t="shared" si="71"/>
        <v>1</v>
      </c>
    </row>
    <row r="341" spans="1:28" ht="388" x14ac:dyDescent="0.2">
      <c r="A341">
        <v>339</v>
      </c>
      <c r="B341" t="s">
        <v>671</v>
      </c>
      <c r="C341" t="s">
        <v>3628</v>
      </c>
      <c r="D341" s="1" t="s">
        <v>3657</v>
      </c>
      <c r="E341">
        <v>3</v>
      </c>
      <c r="F341" s="1" t="s">
        <v>503</v>
      </c>
      <c r="G341" t="s">
        <v>3445</v>
      </c>
      <c r="H341" t="s">
        <v>3562</v>
      </c>
      <c r="I341" t="s">
        <v>18</v>
      </c>
      <c r="J341">
        <v>1984</v>
      </c>
      <c r="K341" t="s">
        <v>19</v>
      </c>
      <c r="L341" t="s">
        <v>25</v>
      </c>
      <c r="M341" t="s">
        <v>26</v>
      </c>
      <c r="N341" t="s">
        <v>3305</v>
      </c>
      <c r="O341">
        <v>-1</v>
      </c>
      <c r="P341">
        <v>-1</v>
      </c>
      <c r="Q341">
        <f t="shared" si="60"/>
        <v>42000</v>
      </c>
      <c r="R341">
        <f t="shared" si="61"/>
        <v>74000</v>
      </c>
      <c r="S341">
        <f t="shared" si="62"/>
        <v>58000</v>
      </c>
      <c r="T341" t="str">
        <f t="shared" si="63"/>
        <v>IPRO</v>
      </c>
      <c r="U341" t="str">
        <f t="shared" si="64"/>
        <v>Lae Success</v>
      </c>
      <c r="V341" t="str">
        <f t="shared" si="65"/>
        <v>NY</v>
      </c>
      <c r="W341">
        <f t="shared" si="66"/>
        <v>0</v>
      </c>
      <c r="X341">
        <f t="shared" si="67"/>
        <v>0</v>
      </c>
      <c r="Y341">
        <f t="shared" si="68"/>
        <v>1</v>
      </c>
      <c r="Z341">
        <f t="shared" si="69"/>
        <v>1</v>
      </c>
      <c r="AA341">
        <f t="shared" si="70"/>
        <v>0</v>
      </c>
      <c r="AB341">
        <f t="shared" si="71"/>
        <v>1</v>
      </c>
    </row>
    <row r="342" spans="1:28" ht="388" x14ac:dyDescent="0.2">
      <c r="A342">
        <v>340</v>
      </c>
      <c r="B342" t="s">
        <v>672</v>
      </c>
      <c r="C342" t="s">
        <v>3658</v>
      </c>
      <c r="D342" s="1" t="s">
        <v>3659</v>
      </c>
      <c r="E342">
        <v>3.9</v>
      </c>
      <c r="F342" s="1" t="s">
        <v>196</v>
      </c>
      <c r="G342" t="s">
        <v>17</v>
      </c>
      <c r="H342" t="s">
        <v>197</v>
      </c>
      <c r="I342" t="s">
        <v>29</v>
      </c>
      <c r="J342">
        <v>2005</v>
      </c>
      <c r="K342" t="s">
        <v>56</v>
      </c>
      <c r="L342" t="s">
        <v>31</v>
      </c>
      <c r="M342" t="s">
        <v>32</v>
      </c>
      <c r="N342" t="s">
        <v>3304</v>
      </c>
      <c r="O342" t="s">
        <v>198</v>
      </c>
      <c r="P342">
        <v>-1</v>
      </c>
      <c r="Q342">
        <f t="shared" si="60"/>
        <v>77000</v>
      </c>
      <c r="R342">
        <f t="shared" si="61"/>
        <v>132000</v>
      </c>
      <c r="S342">
        <f t="shared" si="62"/>
        <v>104500</v>
      </c>
      <c r="T342" t="str">
        <f t="shared" si="63"/>
        <v>Criteo</v>
      </c>
      <c r="U342" t="str">
        <f t="shared" si="64"/>
        <v>New York</v>
      </c>
      <c r="V342" t="str">
        <f t="shared" si="65"/>
        <v>NY</v>
      </c>
      <c r="W342">
        <f t="shared" si="66"/>
        <v>1</v>
      </c>
      <c r="X342">
        <f t="shared" si="67"/>
        <v>1</v>
      </c>
      <c r="Y342">
        <f t="shared" si="68"/>
        <v>0</v>
      </c>
      <c r="Z342">
        <f t="shared" si="69"/>
        <v>0</v>
      </c>
      <c r="AA342">
        <f t="shared" si="70"/>
        <v>0</v>
      </c>
      <c r="AB342">
        <f t="shared" si="71"/>
        <v>1</v>
      </c>
    </row>
    <row r="343" spans="1:28" ht="409.6" x14ac:dyDescent="0.2">
      <c r="A343">
        <v>341</v>
      </c>
      <c r="B343" t="s">
        <v>673</v>
      </c>
      <c r="C343" t="s">
        <v>3658</v>
      </c>
      <c r="D343" s="1" t="s">
        <v>3660</v>
      </c>
      <c r="E343">
        <v>2.4</v>
      </c>
      <c r="F343" s="1" t="s">
        <v>662</v>
      </c>
      <c r="G343" t="s">
        <v>17</v>
      </c>
      <c r="H343" t="s">
        <v>17</v>
      </c>
      <c r="I343" t="s">
        <v>29</v>
      </c>
      <c r="J343">
        <v>1937</v>
      </c>
      <c r="K343" t="s">
        <v>19</v>
      </c>
      <c r="L343" t="s">
        <v>51</v>
      </c>
      <c r="M343" t="s">
        <v>52</v>
      </c>
      <c r="N343" t="s">
        <v>3307</v>
      </c>
      <c r="O343">
        <v>-1</v>
      </c>
      <c r="P343">
        <v>-1</v>
      </c>
      <c r="Q343">
        <f t="shared" si="60"/>
        <v>77000</v>
      </c>
      <c r="R343">
        <f t="shared" si="61"/>
        <v>132000</v>
      </c>
      <c r="S343">
        <f t="shared" si="62"/>
        <v>104500</v>
      </c>
      <c r="T343" t="str">
        <f t="shared" si="63"/>
        <v>EmblemHealth</v>
      </c>
      <c r="U343" t="str">
        <f t="shared" si="64"/>
        <v>New York</v>
      </c>
      <c r="V343" t="str">
        <f t="shared" si="65"/>
        <v>NY</v>
      </c>
      <c r="W343">
        <f t="shared" si="66"/>
        <v>0</v>
      </c>
      <c r="X343">
        <f t="shared" si="67"/>
        <v>0</v>
      </c>
      <c r="Y343">
        <f t="shared" si="68"/>
        <v>1</v>
      </c>
      <c r="Z343">
        <f t="shared" si="69"/>
        <v>0</v>
      </c>
      <c r="AA343">
        <f t="shared" si="70"/>
        <v>0</v>
      </c>
      <c r="AB343">
        <f t="shared" si="71"/>
        <v>1</v>
      </c>
    </row>
    <row r="344" spans="1:28" ht="409.6" x14ac:dyDescent="0.2">
      <c r="A344">
        <v>342</v>
      </c>
      <c r="B344" t="s">
        <v>3661</v>
      </c>
      <c r="C344" t="s">
        <v>3658</v>
      </c>
      <c r="D344" s="1" t="s">
        <v>3662</v>
      </c>
      <c r="E344">
        <v>2.8</v>
      </c>
      <c r="F344" s="1" t="s">
        <v>674</v>
      </c>
      <c r="G344" t="s">
        <v>17</v>
      </c>
      <c r="H344" t="s">
        <v>17</v>
      </c>
      <c r="I344" t="s">
        <v>68</v>
      </c>
      <c r="J344">
        <v>2004</v>
      </c>
      <c r="K344" t="s">
        <v>30</v>
      </c>
      <c r="L344" t="s">
        <v>3331</v>
      </c>
      <c r="M344" t="s">
        <v>61</v>
      </c>
      <c r="N344" t="s">
        <v>3319</v>
      </c>
      <c r="O344">
        <v>-1</v>
      </c>
      <c r="P344" t="b">
        <v>1</v>
      </c>
      <c r="Q344">
        <f t="shared" si="60"/>
        <v>77000</v>
      </c>
      <c r="R344">
        <f t="shared" si="61"/>
        <v>132000</v>
      </c>
      <c r="S344">
        <f t="shared" si="62"/>
        <v>104500</v>
      </c>
      <c r="T344" t="str">
        <f t="shared" si="63"/>
        <v>ERGO</v>
      </c>
      <c r="U344" t="str">
        <f t="shared" si="64"/>
        <v>New York</v>
      </c>
      <c r="V344" t="str">
        <f t="shared" si="65"/>
        <v>NY</v>
      </c>
      <c r="W344">
        <f t="shared" si="66"/>
        <v>1</v>
      </c>
      <c r="X344">
        <f t="shared" si="67"/>
        <v>1</v>
      </c>
      <c r="Y344">
        <f t="shared" si="68"/>
        <v>1</v>
      </c>
      <c r="Z344">
        <f t="shared" si="69"/>
        <v>1</v>
      </c>
      <c r="AA344">
        <f t="shared" si="70"/>
        <v>0</v>
      </c>
      <c r="AB344">
        <f t="shared" si="71"/>
        <v>1</v>
      </c>
    </row>
    <row r="345" spans="1:28" ht="409.6" x14ac:dyDescent="0.2">
      <c r="A345">
        <v>343</v>
      </c>
      <c r="B345" t="s">
        <v>671</v>
      </c>
      <c r="C345" t="s">
        <v>3658</v>
      </c>
      <c r="D345" s="1" t="s">
        <v>6101</v>
      </c>
      <c r="E345">
        <v>4.4000000000000004</v>
      </c>
      <c r="F345" s="1" t="s">
        <v>675</v>
      </c>
      <c r="G345" t="s">
        <v>17</v>
      </c>
      <c r="H345" t="s">
        <v>3325</v>
      </c>
      <c r="I345" t="s">
        <v>68</v>
      </c>
      <c r="J345">
        <v>-1</v>
      </c>
      <c r="K345" t="s">
        <v>30</v>
      </c>
      <c r="L345" t="s">
        <v>85</v>
      </c>
      <c r="M345" t="s">
        <v>61</v>
      </c>
      <c r="N345" t="s">
        <v>3319</v>
      </c>
      <c r="O345">
        <v>-1</v>
      </c>
      <c r="P345">
        <v>-1</v>
      </c>
      <c r="Q345">
        <f t="shared" si="60"/>
        <v>77000</v>
      </c>
      <c r="R345">
        <f t="shared" si="61"/>
        <v>132000</v>
      </c>
      <c r="S345">
        <f t="shared" si="62"/>
        <v>104500</v>
      </c>
      <c r="T345" t="str">
        <f t="shared" si="63"/>
        <v>ACT Consulting</v>
      </c>
      <c r="U345" t="str">
        <f t="shared" si="64"/>
        <v>New York</v>
      </c>
      <c r="V345" t="str">
        <f t="shared" si="65"/>
        <v>NY</v>
      </c>
      <c r="W345">
        <f t="shared" si="66"/>
        <v>1</v>
      </c>
      <c r="X345">
        <f t="shared" si="67"/>
        <v>1</v>
      </c>
      <c r="Y345">
        <f t="shared" si="68"/>
        <v>0</v>
      </c>
      <c r="Z345">
        <f t="shared" si="69"/>
        <v>0</v>
      </c>
      <c r="AA345">
        <f t="shared" si="70"/>
        <v>0</v>
      </c>
      <c r="AB345">
        <f t="shared" si="71"/>
        <v>1</v>
      </c>
    </row>
    <row r="346" spans="1:28" ht="409.6" x14ac:dyDescent="0.2">
      <c r="A346">
        <v>344</v>
      </c>
      <c r="B346" t="s">
        <v>584</v>
      </c>
      <c r="C346" t="s">
        <v>3658</v>
      </c>
      <c r="D346" s="1" t="s">
        <v>3663</v>
      </c>
      <c r="E346">
        <v>4.8</v>
      </c>
      <c r="F346" s="1" t="s">
        <v>3664</v>
      </c>
      <c r="G346" t="s">
        <v>17</v>
      </c>
      <c r="H346" t="s">
        <v>122</v>
      </c>
      <c r="I346" t="s">
        <v>68</v>
      </c>
      <c r="J346">
        <v>-1</v>
      </c>
      <c r="K346" t="s">
        <v>30</v>
      </c>
      <c r="L346" t="s">
        <v>38</v>
      </c>
      <c r="M346" t="s">
        <v>32</v>
      </c>
      <c r="N346" t="s">
        <v>3319</v>
      </c>
      <c r="O346">
        <v>-1</v>
      </c>
      <c r="P346">
        <v>-1</v>
      </c>
      <c r="Q346">
        <f t="shared" si="60"/>
        <v>77000</v>
      </c>
      <c r="R346">
        <f t="shared" si="61"/>
        <v>132000</v>
      </c>
      <c r="S346">
        <f t="shared" si="62"/>
        <v>104500</v>
      </c>
      <c r="T346" t="str">
        <f t="shared" si="63"/>
        <v>Tefortune Inc.</v>
      </c>
      <c r="U346" t="str">
        <f t="shared" si="64"/>
        <v>New York</v>
      </c>
      <c r="V346" t="str">
        <f t="shared" si="65"/>
        <v>NY</v>
      </c>
      <c r="W346">
        <f t="shared" si="66"/>
        <v>1</v>
      </c>
      <c r="X346">
        <f t="shared" si="67"/>
        <v>1</v>
      </c>
      <c r="Y346">
        <f t="shared" si="68"/>
        <v>1</v>
      </c>
      <c r="Z346">
        <f t="shared" si="69"/>
        <v>1</v>
      </c>
      <c r="AA346">
        <f t="shared" si="70"/>
        <v>0</v>
      </c>
      <c r="AB346">
        <f t="shared" si="71"/>
        <v>1</v>
      </c>
    </row>
    <row r="347" spans="1:28" ht="51" x14ac:dyDescent="0.2">
      <c r="A347">
        <v>345</v>
      </c>
      <c r="B347" t="s">
        <v>676</v>
      </c>
      <c r="C347" t="s">
        <v>3658</v>
      </c>
      <c r="D347" t="s">
        <v>3665</v>
      </c>
      <c r="E347">
        <v>2.8</v>
      </c>
      <c r="F347" s="1" t="s">
        <v>677</v>
      </c>
      <c r="G347" t="s">
        <v>17</v>
      </c>
      <c r="H347" t="s">
        <v>223</v>
      </c>
      <c r="I347" t="s">
        <v>29</v>
      </c>
      <c r="J347">
        <v>2000</v>
      </c>
      <c r="K347" t="s">
        <v>56</v>
      </c>
      <c r="L347" t="s">
        <v>3323</v>
      </c>
      <c r="M347" t="s">
        <v>46</v>
      </c>
      <c r="N347" t="s">
        <v>3307</v>
      </c>
      <c r="O347">
        <v>-1</v>
      </c>
      <c r="P347">
        <v>-1</v>
      </c>
      <c r="Q347">
        <f t="shared" si="60"/>
        <v>77000</v>
      </c>
      <c r="R347">
        <f t="shared" si="61"/>
        <v>132000</v>
      </c>
      <c r="S347">
        <f t="shared" si="62"/>
        <v>104500</v>
      </c>
      <c r="T347" t="str">
        <f t="shared" si="63"/>
        <v>Intercontinental Exchange, Inc.</v>
      </c>
      <c r="U347" t="str">
        <f t="shared" si="64"/>
        <v>New York</v>
      </c>
      <c r="V347" t="str">
        <f t="shared" si="65"/>
        <v>NY</v>
      </c>
      <c r="W347">
        <f t="shared" si="66"/>
        <v>0</v>
      </c>
      <c r="X347">
        <f t="shared" si="67"/>
        <v>1</v>
      </c>
      <c r="Y347">
        <f t="shared" si="68"/>
        <v>0</v>
      </c>
      <c r="Z347">
        <f t="shared" si="69"/>
        <v>0</v>
      </c>
      <c r="AA347">
        <f t="shared" si="70"/>
        <v>0</v>
      </c>
      <c r="AB347">
        <f t="shared" si="71"/>
        <v>1</v>
      </c>
    </row>
    <row r="348" spans="1:28" ht="340" x14ac:dyDescent="0.2">
      <c r="A348">
        <v>346</v>
      </c>
      <c r="B348" t="s">
        <v>678</v>
      </c>
      <c r="C348" t="s">
        <v>3658</v>
      </c>
      <c r="D348" s="1" t="s">
        <v>3666</v>
      </c>
      <c r="E348">
        <v>5</v>
      </c>
      <c r="F348" s="1" t="s">
        <v>315</v>
      </c>
      <c r="G348" t="s">
        <v>17</v>
      </c>
      <c r="H348" t="s">
        <v>316</v>
      </c>
      <c r="I348" t="s">
        <v>84</v>
      </c>
      <c r="J348">
        <v>2008</v>
      </c>
      <c r="K348" t="s">
        <v>30</v>
      </c>
      <c r="L348" t="s">
        <v>38</v>
      </c>
      <c r="M348" t="s">
        <v>32</v>
      </c>
      <c r="N348" t="s">
        <v>3305</v>
      </c>
      <c r="O348">
        <v>-1</v>
      </c>
      <c r="P348">
        <v>-1</v>
      </c>
      <c r="Q348">
        <f t="shared" si="60"/>
        <v>77000</v>
      </c>
      <c r="R348">
        <f t="shared" si="61"/>
        <v>132000</v>
      </c>
      <c r="S348">
        <f t="shared" si="62"/>
        <v>104500</v>
      </c>
      <c r="T348" t="str">
        <f t="shared" si="63"/>
        <v>Staffigo Technical Services, LLC</v>
      </c>
      <c r="U348" t="str">
        <f t="shared" si="64"/>
        <v>New York</v>
      </c>
      <c r="V348" t="str">
        <f t="shared" si="65"/>
        <v>NY</v>
      </c>
      <c r="W348">
        <f t="shared" si="66"/>
        <v>0</v>
      </c>
      <c r="X348">
        <f t="shared" si="67"/>
        <v>1</v>
      </c>
      <c r="Y348">
        <f t="shared" si="68"/>
        <v>1</v>
      </c>
      <c r="Z348">
        <f t="shared" si="69"/>
        <v>0</v>
      </c>
      <c r="AA348">
        <f t="shared" si="70"/>
        <v>0</v>
      </c>
      <c r="AB348">
        <f t="shared" si="71"/>
        <v>1</v>
      </c>
    </row>
    <row r="349" spans="1:28" ht="51" x14ac:dyDescent="0.2">
      <c r="A349">
        <v>347</v>
      </c>
      <c r="B349" t="s">
        <v>679</v>
      </c>
      <c r="C349" t="s">
        <v>3658</v>
      </c>
      <c r="D349" t="s">
        <v>3667</v>
      </c>
      <c r="E349">
        <v>3.7</v>
      </c>
      <c r="F349" s="1" t="s">
        <v>3668</v>
      </c>
      <c r="G349" t="s">
        <v>17</v>
      </c>
      <c r="H349" t="s">
        <v>586</v>
      </c>
      <c r="I349" t="s">
        <v>18</v>
      </c>
      <c r="J349">
        <v>2008</v>
      </c>
      <c r="K349" t="s">
        <v>56</v>
      </c>
      <c r="L349" t="s">
        <v>134</v>
      </c>
      <c r="M349" t="s">
        <v>32</v>
      </c>
      <c r="N349" t="s">
        <v>3308</v>
      </c>
      <c r="O349">
        <v>-1</v>
      </c>
      <c r="P349">
        <v>-1</v>
      </c>
      <c r="Q349">
        <f t="shared" si="60"/>
        <v>77000</v>
      </c>
      <c r="R349">
        <f t="shared" si="61"/>
        <v>132000</v>
      </c>
      <c r="S349">
        <f t="shared" si="62"/>
        <v>104500</v>
      </c>
      <c r="T349" t="str">
        <f t="shared" si="63"/>
        <v>8 Miles Software Services, Inc.</v>
      </c>
      <c r="U349" t="str">
        <f t="shared" si="64"/>
        <v>New York</v>
      </c>
      <c r="V349" t="str">
        <f t="shared" si="65"/>
        <v>NY</v>
      </c>
      <c r="W349">
        <f t="shared" si="66"/>
        <v>0</v>
      </c>
      <c r="X349">
        <f t="shared" si="67"/>
        <v>0</v>
      </c>
      <c r="Y349">
        <f t="shared" si="68"/>
        <v>1</v>
      </c>
      <c r="Z349">
        <f t="shared" si="69"/>
        <v>0</v>
      </c>
      <c r="AA349">
        <f t="shared" si="70"/>
        <v>1</v>
      </c>
      <c r="AB349">
        <f t="shared" si="71"/>
        <v>1</v>
      </c>
    </row>
    <row r="350" spans="1:28" ht="409.6" x14ac:dyDescent="0.2">
      <c r="A350">
        <v>348</v>
      </c>
      <c r="B350" t="s">
        <v>680</v>
      </c>
      <c r="C350" t="s">
        <v>3658</v>
      </c>
      <c r="D350" s="1" t="s">
        <v>6102</v>
      </c>
      <c r="E350">
        <v>4</v>
      </c>
      <c r="F350" s="1" t="s">
        <v>145</v>
      </c>
      <c r="G350" t="s">
        <v>17</v>
      </c>
      <c r="H350" t="s">
        <v>146</v>
      </c>
      <c r="I350" t="s">
        <v>68</v>
      </c>
      <c r="J350">
        <v>-1</v>
      </c>
      <c r="K350" t="s">
        <v>30</v>
      </c>
      <c r="L350" t="s">
        <v>147</v>
      </c>
      <c r="M350" t="s">
        <v>61</v>
      </c>
      <c r="N350" t="s">
        <v>3308</v>
      </c>
      <c r="O350">
        <v>-1</v>
      </c>
      <c r="P350">
        <v>-1</v>
      </c>
      <c r="Q350">
        <f t="shared" si="60"/>
        <v>77000</v>
      </c>
      <c r="R350">
        <f t="shared" si="61"/>
        <v>132000</v>
      </c>
      <c r="S350">
        <f t="shared" si="62"/>
        <v>104500</v>
      </c>
      <c r="T350" t="str">
        <f t="shared" si="63"/>
        <v>Two95 International Inc.</v>
      </c>
      <c r="U350" t="str">
        <f t="shared" si="64"/>
        <v>New York</v>
      </c>
      <c r="V350" t="str">
        <f t="shared" si="65"/>
        <v>NY</v>
      </c>
      <c r="W350">
        <f t="shared" si="66"/>
        <v>0</v>
      </c>
      <c r="X350">
        <f t="shared" si="67"/>
        <v>0</v>
      </c>
      <c r="Y350">
        <f t="shared" si="68"/>
        <v>0</v>
      </c>
      <c r="Z350">
        <f t="shared" si="69"/>
        <v>0</v>
      </c>
      <c r="AA350">
        <f t="shared" si="70"/>
        <v>0</v>
      </c>
      <c r="AB350">
        <f t="shared" si="71"/>
        <v>1</v>
      </c>
    </row>
    <row r="351" spans="1:28" ht="34" x14ac:dyDescent="0.2">
      <c r="A351">
        <v>349</v>
      </c>
      <c r="B351" t="s">
        <v>681</v>
      </c>
      <c r="C351" t="s">
        <v>3658</v>
      </c>
      <c r="D351" t="s">
        <v>3669</v>
      </c>
      <c r="E351">
        <v>4.2</v>
      </c>
      <c r="F351" s="1" t="s">
        <v>682</v>
      </c>
      <c r="G351" t="s">
        <v>17</v>
      </c>
      <c r="H351" t="s">
        <v>17</v>
      </c>
      <c r="I351" t="s">
        <v>18</v>
      </c>
      <c r="J351">
        <v>2011</v>
      </c>
      <c r="K351" t="s">
        <v>30</v>
      </c>
      <c r="L351" t="s">
        <v>3350</v>
      </c>
      <c r="M351" t="s">
        <v>32</v>
      </c>
      <c r="N351" t="s">
        <v>3305</v>
      </c>
      <c r="O351">
        <v>-1</v>
      </c>
      <c r="P351">
        <v>-1</v>
      </c>
      <c r="Q351">
        <f t="shared" si="60"/>
        <v>77000</v>
      </c>
      <c r="R351">
        <f t="shared" si="61"/>
        <v>132000</v>
      </c>
      <c r="S351">
        <f t="shared" si="62"/>
        <v>104500</v>
      </c>
      <c r="T351" t="str">
        <f t="shared" si="63"/>
        <v>VTS</v>
      </c>
      <c r="U351" t="str">
        <f t="shared" si="64"/>
        <v>New York</v>
      </c>
      <c r="V351" t="str">
        <f t="shared" si="65"/>
        <v>NY</v>
      </c>
      <c r="W351">
        <f t="shared" si="66"/>
        <v>0</v>
      </c>
      <c r="X351">
        <f t="shared" si="67"/>
        <v>1</v>
      </c>
      <c r="Y351">
        <f t="shared" si="68"/>
        <v>1</v>
      </c>
      <c r="Z351">
        <f t="shared" si="69"/>
        <v>0</v>
      </c>
      <c r="AA351">
        <f t="shared" si="70"/>
        <v>0</v>
      </c>
      <c r="AB351">
        <f t="shared" si="71"/>
        <v>1</v>
      </c>
    </row>
    <row r="352" spans="1:28" ht="409.6" x14ac:dyDescent="0.2">
      <c r="A352">
        <v>350</v>
      </c>
      <c r="B352" t="s">
        <v>683</v>
      </c>
      <c r="C352" t="s">
        <v>3658</v>
      </c>
      <c r="D352" s="1" t="s">
        <v>6103</v>
      </c>
      <c r="E352">
        <v>-1</v>
      </c>
      <c r="F352" t="s">
        <v>3670</v>
      </c>
      <c r="G352" t="s">
        <v>17</v>
      </c>
      <c r="H352">
        <v>-1</v>
      </c>
      <c r="I352">
        <v>-1</v>
      </c>
      <c r="J352">
        <v>-1</v>
      </c>
      <c r="K352">
        <v>-1</v>
      </c>
      <c r="L352">
        <v>-1</v>
      </c>
      <c r="M352">
        <v>-1</v>
      </c>
      <c r="N352">
        <v>-1</v>
      </c>
      <c r="O352">
        <v>-1</v>
      </c>
      <c r="P352">
        <v>-1</v>
      </c>
      <c r="Q352">
        <f t="shared" si="60"/>
        <v>77000</v>
      </c>
      <c r="R352">
        <f t="shared" si="61"/>
        <v>132000</v>
      </c>
      <c r="S352">
        <f t="shared" si="62"/>
        <v>104500</v>
      </c>
      <c r="T352" t="str">
        <f t="shared" si="63"/>
        <v>Sy I.T. Group (Sy Business Intelligence Team)</v>
      </c>
      <c r="U352" t="str">
        <f t="shared" si="64"/>
        <v>New York</v>
      </c>
      <c r="V352" t="str">
        <f t="shared" si="65"/>
        <v>NY</v>
      </c>
      <c r="W352">
        <f t="shared" si="66"/>
        <v>0</v>
      </c>
      <c r="X352">
        <f t="shared" si="67"/>
        <v>0</v>
      </c>
      <c r="Y352">
        <f t="shared" si="68"/>
        <v>0</v>
      </c>
      <c r="Z352">
        <f t="shared" si="69"/>
        <v>0</v>
      </c>
      <c r="AA352">
        <f t="shared" si="70"/>
        <v>0</v>
      </c>
      <c r="AB352">
        <f t="shared" si="71"/>
        <v>1</v>
      </c>
    </row>
    <row r="353" spans="1:28" ht="34" x14ac:dyDescent="0.2">
      <c r="A353">
        <v>351</v>
      </c>
      <c r="B353" t="s">
        <v>684</v>
      </c>
      <c r="C353" t="s">
        <v>3658</v>
      </c>
      <c r="D353" t="s">
        <v>3671</v>
      </c>
      <c r="E353">
        <v>3.5</v>
      </c>
      <c r="F353" s="1" t="s">
        <v>295</v>
      </c>
      <c r="G353" t="s">
        <v>75</v>
      </c>
      <c r="H353" t="s">
        <v>3427</v>
      </c>
      <c r="I353" t="s">
        <v>24</v>
      </c>
      <c r="J353">
        <v>1948</v>
      </c>
      <c r="K353" t="s">
        <v>56</v>
      </c>
      <c r="L353" t="s">
        <v>147</v>
      </c>
      <c r="M353" t="s">
        <v>61</v>
      </c>
      <c r="N353" t="s">
        <v>3304</v>
      </c>
      <c r="O353" t="s">
        <v>296</v>
      </c>
      <c r="P353">
        <v>-1</v>
      </c>
      <c r="Q353">
        <f t="shared" si="60"/>
        <v>77000</v>
      </c>
      <c r="R353">
        <f t="shared" si="61"/>
        <v>132000</v>
      </c>
      <c r="S353">
        <f t="shared" si="62"/>
        <v>104500</v>
      </c>
      <c r="T353" t="str">
        <f t="shared" si="63"/>
        <v>Robert Half</v>
      </c>
      <c r="U353" t="str">
        <f t="shared" si="64"/>
        <v>Jersey City</v>
      </c>
      <c r="V353" t="str">
        <f t="shared" si="65"/>
        <v>NJ</v>
      </c>
      <c r="W353">
        <f t="shared" si="66"/>
        <v>0</v>
      </c>
      <c r="X353">
        <f t="shared" si="67"/>
        <v>0</v>
      </c>
      <c r="Y353">
        <f t="shared" si="68"/>
        <v>1</v>
      </c>
      <c r="Z353">
        <f t="shared" si="69"/>
        <v>0</v>
      </c>
      <c r="AA353">
        <f t="shared" si="70"/>
        <v>1</v>
      </c>
      <c r="AB353">
        <f t="shared" si="71"/>
        <v>1</v>
      </c>
    </row>
    <row r="354" spans="1:28" ht="204" x14ac:dyDescent="0.2">
      <c r="A354">
        <v>352</v>
      </c>
      <c r="B354" t="s">
        <v>685</v>
      </c>
      <c r="C354" t="s">
        <v>3658</v>
      </c>
      <c r="D354" s="1" t="s">
        <v>3672</v>
      </c>
      <c r="E354">
        <v>2</v>
      </c>
      <c r="F354" s="1" t="s">
        <v>686</v>
      </c>
      <c r="G354" t="s">
        <v>17</v>
      </c>
      <c r="H354" t="s">
        <v>17</v>
      </c>
      <c r="I354" t="s">
        <v>41</v>
      </c>
      <c r="J354">
        <v>1977</v>
      </c>
      <c r="K354" t="s">
        <v>19</v>
      </c>
      <c r="L354" t="s">
        <v>25</v>
      </c>
      <c r="M354" t="s">
        <v>26</v>
      </c>
      <c r="N354" t="s">
        <v>3303</v>
      </c>
      <c r="O354">
        <v>-1</v>
      </c>
      <c r="P354">
        <v>-1</v>
      </c>
      <c r="Q354">
        <f t="shared" si="60"/>
        <v>77000</v>
      </c>
      <c r="R354">
        <f t="shared" si="61"/>
        <v>132000</v>
      </c>
      <c r="S354">
        <f t="shared" si="62"/>
        <v>104500</v>
      </c>
      <c r="T354" t="str">
        <f t="shared" si="63"/>
        <v>Village Care</v>
      </c>
      <c r="U354" t="str">
        <f t="shared" si="64"/>
        <v>New York</v>
      </c>
      <c r="V354" t="str">
        <f t="shared" si="65"/>
        <v>NY</v>
      </c>
      <c r="W354">
        <f t="shared" si="66"/>
        <v>0</v>
      </c>
      <c r="X354">
        <f t="shared" si="67"/>
        <v>1</v>
      </c>
      <c r="Y354">
        <f t="shared" si="68"/>
        <v>1</v>
      </c>
      <c r="Z354">
        <f t="shared" si="69"/>
        <v>0</v>
      </c>
      <c r="AA354">
        <f t="shared" si="70"/>
        <v>0</v>
      </c>
      <c r="AB354">
        <f t="shared" si="71"/>
        <v>1</v>
      </c>
    </row>
    <row r="355" spans="1:28" ht="409.6" x14ac:dyDescent="0.2">
      <c r="A355">
        <v>353</v>
      </c>
      <c r="B355" t="s">
        <v>687</v>
      </c>
      <c r="C355" t="s">
        <v>3658</v>
      </c>
      <c r="D355" s="1" t="s">
        <v>3673</v>
      </c>
      <c r="E355">
        <v>3.3</v>
      </c>
      <c r="F355" s="1" t="s">
        <v>688</v>
      </c>
      <c r="G355" t="s">
        <v>689</v>
      </c>
      <c r="H355" t="s">
        <v>689</v>
      </c>
      <c r="I355" t="s">
        <v>24</v>
      </c>
      <c r="J355">
        <v>1967</v>
      </c>
      <c r="K355" t="s">
        <v>56</v>
      </c>
      <c r="L355" t="s">
        <v>25</v>
      </c>
      <c r="M355" t="s">
        <v>26</v>
      </c>
      <c r="N355" t="s">
        <v>3307</v>
      </c>
      <c r="O355" t="s">
        <v>690</v>
      </c>
      <c r="P355">
        <v>-1</v>
      </c>
      <c r="Q355">
        <f t="shared" si="60"/>
        <v>77000</v>
      </c>
      <c r="R355">
        <f t="shared" si="61"/>
        <v>132000</v>
      </c>
      <c r="S355">
        <f t="shared" si="62"/>
        <v>104500</v>
      </c>
      <c r="T355" t="str">
        <f t="shared" si="63"/>
        <v>Quest Diagnostics</v>
      </c>
      <c r="U355" t="str">
        <f t="shared" si="64"/>
        <v>Secaucus</v>
      </c>
      <c r="V355" t="str">
        <f t="shared" si="65"/>
        <v>NJ</v>
      </c>
      <c r="W355">
        <f t="shared" si="66"/>
        <v>0</v>
      </c>
      <c r="X355">
        <f t="shared" si="67"/>
        <v>1</v>
      </c>
      <c r="Y355">
        <f t="shared" si="68"/>
        <v>1</v>
      </c>
      <c r="Z355">
        <f t="shared" si="69"/>
        <v>1</v>
      </c>
      <c r="AA355">
        <f t="shared" si="70"/>
        <v>0</v>
      </c>
      <c r="AB355">
        <f t="shared" si="71"/>
        <v>1</v>
      </c>
    </row>
    <row r="356" spans="1:28" ht="409.6" x14ac:dyDescent="0.2">
      <c r="A356">
        <v>354</v>
      </c>
      <c r="B356" t="s">
        <v>691</v>
      </c>
      <c r="C356" t="s">
        <v>3658</v>
      </c>
      <c r="D356" s="1" t="s">
        <v>6104</v>
      </c>
      <c r="E356">
        <v>-1</v>
      </c>
      <c r="F356" t="s">
        <v>692</v>
      </c>
      <c r="G356" t="s">
        <v>17</v>
      </c>
      <c r="H356" t="s">
        <v>208</v>
      </c>
      <c r="I356" t="s">
        <v>84</v>
      </c>
      <c r="J356">
        <v>2018</v>
      </c>
      <c r="K356" t="s">
        <v>56</v>
      </c>
      <c r="L356">
        <v>-1</v>
      </c>
      <c r="M356">
        <v>-1</v>
      </c>
      <c r="N356" t="s">
        <v>3308</v>
      </c>
      <c r="O356">
        <v>-1</v>
      </c>
      <c r="P356">
        <v>-1</v>
      </c>
      <c r="Q356">
        <f t="shared" si="60"/>
        <v>77000</v>
      </c>
      <c r="R356">
        <f t="shared" si="61"/>
        <v>132000</v>
      </c>
      <c r="S356">
        <f t="shared" si="62"/>
        <v>104500</v>
      </c>
      <c r="T356" t="str">
        <f t="shared" si="63"/>
        <v>Softinc</v>
      </c>
      <c r="U356" t="str">
        <f t="shared" si="64"/>
        <v>New York</v>
      </c>
      <c r="V356" t="str">
        <f t="shared" si="65"/>
        <v>NY</v>
      </c>
      <c r="W356">
        <f t="shared" si="66"/>
        <v>0</v>
      </c>
      <c r="X356">
        <f t="shared" si="67"/>
        <v>1</v>
      </c>
      <c r="Y356">
        <f t="shared" si="68"/>
        <v>1</v>
      </c>
      <c r="Z356">
        <f t="shared" si="69"/>
        <v>0</v>
      </c>
      <c r="AA356">
        <f t="shared" si="70"/>
        <v>0</v>
      </c>
      <c r="AB356">
        <f t="shared" si="71"/>
        <v>1</v>
      </c>
    </row>
    <row r="357" spans="1:28" ht="409.6" x14ac:dyDescent="0.2">
      <c r="A357">
        <v>355</v>
      </c>
      <c r="B357" t="s">
        <v>693</v>
      </c>
      <c r="C357" t="s">
        <v>3658</v>
      </c>
      <c r="D357" s="1" t="s">
        <v>3674</v>
      </c>
      <c r="E357">
        <v>-1</v>
      </c>
      <c r="F357" t="s">
        <v>3675</v>
      </c>
      <c r="G357" t="s">
        <v>17</v>
      </c>
      <c r="H357">
        <v>-1</v>
      </c>
      <c r="I357">
        <v>-1</v>
      </c>
      <c r="J357">
        <v>-1</v>
      </c>
      <c r="K357">
        <v>-1</v>
      </c>
      <c r="L357">
        <v>-1</v>
      </c>
      <c r="M357">
        <v>-1</v>
      </c>
      <c r="N357">
        <v>-1</v>
      </c>
      <c r="O357">
        <v>-1</v>
      </c>
      <c r="P357">
        <v>-1</v>
      </c>
      <c r="Q357">
        <f t="shared" si="60"/>
        <v>77000</v>
      </c>
      <c r="R357">
        <f t="shared" si="61"/>
        <v>132000</v>
      </c>
      <c r="S357">
        <f t="shared" si="62"/>
        <v>104500</v>
      </c>
      <c r="T357" t="str">
        <f t="shared" si="63"/>
        <v>nowledgePro, LLC</v>
      </c>
      <c r="U357" t="str">
        <f t="shared" si="64"/>
        <v>New York</v>
      </c>
      <c r="V357" t="str">
        <f t="shared" si="65"/>
        <v>NY</v>
      </c>
      <c r="W357">
        <f t="shared" si="66"/>
        <v>0</v>
      </c>
      <c r="X357">
        <f t="shared" si="67"/>
        <v>1</v>
      </c>
      <c r="Y357">
        <f t="shared" si="68"/>
        <v>0</v>
      </c>
      <c r="Z357">
        <f t="shared" si="69"/>
        <v>0</v>
      </c>
      <c r="AA357">
        <f t="shared" si="70"/>
        <v>0</v>
      </c>
      <c r="AB357">
        <f t="shared" si="71"/>
        <v>1</v>
      </c>
    </row>
    <row r="358" spans="1:28" ht="409.6" x14ac:dyDescent="0.2">
      <c r="A358">
        <v>356</v>
      </c>
      <c r="B358" t="s">
        <v>694</v>
      </c>
      <c r="C358" t="s">
        <v>3658</v>
      </c>
      <c r="D358" s="1" t="s">
        <v>3676</v>
      </c>
      <c r="E358">
        <v>5</v>
      </c>
      <c r="F358" s="1" t="s">
        <v>695</v>
      </c>
      <c r="G358" t="s">
        <v>17</v>
      </c>
      <c r="H358" t="s">
        <v>17</v>
      </c>
      <c r="I358" t="s">
        <v>68</v>
      </c>
      <c r="J358">
        <v>1992</v>
      </c>
      <c r="K358" t="s">
        <v>30</v>
      </c>
      <c r="L358" t="s">
        <v>147</v>
      </c>
      <c r="M358" t="s">
        <v>61</v>
      </c>
      <c r="N358" t="s">
        <v>3319</v>
      </c>
      <c r="O358">
        <v>-1</v>
      </c>
      <c r="P358">
        <v>-1</v>
      </c>
      <c r="Q358">
        <f t="shared" si="60"/>
        <v>77000</v>
      </c>
      <c r="R358">
        <f t="shared" si="61"/>
        <v>132000</v>
      </c>
      <c r="S358">
        <f t="shared" si="62"/>
        <v>104500</v>
      </c>
      <c r="T358" t="str">
        <f t="shared" si="63"/>
        <v>Creative Data Resources</v>
      </c>
      <c r="U358" t="str">
        <f t="shared" si="64"/>
        <v>New York</v>
      </c>
      <c r="V358" t="str">
        <f t="shared" si="65"/>
        <v>NY</v>
      </c>
      <c r="W358">
        <f t="shared" si="66"/>
        <v>1</v>
      </c>
      <c r="X358">
        <f t="shared" si="67"/>
        <v>0</v>
      </c>
      <c r="Y358">
        <f t="shared" si="68"/>
        <v>0</v>
      </c>
      <c r="Z358">
        <f t="shared" si="69"/>
        <v>0</v>
      </c>
      <c r="AA358">
        <f t="shared" si="70"/>
        <v>0</v>
      </c>
      <c r="AB358">
        <f t="shared" si="71"/>
        <v>1</v>
      </c>
    </row>
    <row r="359" spans="1:28" ht="409.6" x14ac:dyDescent="0.2">
      <c r="A359">
        <v>357</v>
      </c>
      <c r="B359" t="s">
        <v>3677</v>
      </c>
      <c r="C359" t="s">
        <v>3658</v>
      </c>
      <c r="D359" s="1" t="s">
        <v>3678</v>
      </c>
      <c r="E359">
        <v>3.4</v>
      </c>
      <c r="F359" s="1" t="s">
        <v>696</v>
      </c>
      <c r="G359" t="s">
        <v>17</v>
      </c>
      <c r="H359" t="s">
        <v>165</v>
      </c>
      <c r="I359" t="s">
        <v>29</v>
      </c>
      <c r="J359">
        <v>2018</v>
      </c>
      <c r="K359" t="s">
        <v>30</v>
      </c>
      <c r="L359" t="s">
        <v>304</v>
      </c>
      <c r="M359" t="s">
        <v>304</v>
      </c>
      <c r="N359" t="s">
        <v>3319</v>
      </c>
      <c r="O359">
        <v>-1</v>
      </c>
      <c r="P359">
        <v>-1</v>
      </c>
      <c r="Q359">
        <f t="shared" si="60"/>
        <v>77000</v>
      </c>
      <c r="R359">
        <f t="shared" si="61"/>
        <v>132000</v>
      </c>
      <c r="S359">
        <f t="shared" si="62"/>
        <v>104500</v>
      </c>
      <c r="T359" t="str">
        <f t="shared" si="63"/>
        <v>EVERSANA</v>
      </c>
      <c r="U359" t="str">
        <f t="shared" si="64"/>
        <v>New York</v>
      </c>
      <c r="V359" t="str">
        <f t="shared" si="65"/>
        <v>NY</v>
      </c>
      <c r="W359">
        <f t="shared" si="66"/>
        <v>1</v>
      </c>
      <c r="X359">
        <f t="shared" si="67"/>
        <v>1</v>
      </c>
      <c r="Y359">
        <f t="shared" si="68"/>
        <v>0</v>
      </c>
      <c r="Z359">
        <f t="shared" si="69"/>
        <v>1</v>
      </c>
      <c r="AA359">
        <f t="shared" si="70"/>
        <v>1</v>
      </c>
      <c r="AB359">
        <f t="shared" si="71"/>
        <v>1</v>
      </c>
    </row>
    <row r="360" spans="1:28" ht="409.6" x14ac:dyDescent="0.2">
      <c r="A360">
        <v>358</v>
      </c>
      <c r="B360" t="s">
        <v>697</v>
      </c>
      <c r="C360" t="s">
        <v>3658</v>
      </c>
      <c r="D360" s="1" t="s">
        <v>3679</v>
      </c>
      <c r="E360">
        <v>3.6</v>
      </c>
      <c r="F360" s="1" t="s">
        <v>698</v>
      </c>
      <c r="G360" t="s">
        <v>3349</v>
      </c>
      <c r="H360" t="s">
        <v>88</v>
      </c>
      <c r="I360" t="s">
        <v>24</v>
      </c>
      <c r="J360">
        <v>1990</v>
      </c>
      <c r="K360" t="s">
        <v>56</v>
      </c>
      <c r="L360" t="s">
        <v>699</v>
      </c>
      <c r="M360" t="s">
        <v>630</v>
      </c>
      <c r="N360" t="s">
        <v>3307</v>
      </c>
      <c r="O360" t="s">
        <v>700</v>
      </c>
      <c r="P360">
        <v>-1</v>
      </c>
      <c r="Q360">
        <f t="shared" si="60"/>
        <v>77000</v>
      </c>
      <c r="R360">
        <f t="shared" si="61"/>
        <v>132000</v>
      </c>
      <c r="S360">
        <f t="shared" si="62"/>
        <v>104500</v>
      </c>
      <c r="T360" t="str">
        <f t="shared" si="63"/>
        <v>National Grid USA</v>
      </c>
      <c r="U360" t="str">
        <f t="shared" si="64"/>
        <v>Broolyn</v>
      </c>
      <c r="V360" t="str">
        <f t="shared" si="65"/>
        <v>NY</v>
      </c>
      <c r="W360">
        <f t="shared" si="66"/>
        <v>1</v>
      </c>
      <c r="X360">
        <f t="shared" si="67"/>
        <v>0</v>
      </c>
      <c r="Y360">
        <f t="shared" si="68"/>
        <v>1</v>
      </c>
      <c r="Z360">
        <f t="shared" si="69"/>
        <v>1</v>
      </c>
      <c r="AA360">
        <f t="shared" si="70"/>
        <v>0</v>
      </c>
      <c r="AB360">
        <f t="shared" si="71"/>
        <v>1</v>
      </c>
    </row>
    <row r="361" spans="1:28" ht="409.6" x14ac:dyDescent="0.2">
      <c r="A361">
        <v>359</v>
      </c>
      <c r="B361" t="s">
        <v>701</v>
      </c>
      <c r="C361" t="s">
        <v>3658</v>
      </c>
      <c r="D361" s="1" t="s">
        <v>3680</v>
      </c>
      <c r="E361">
        <v>2.1</v>
      </c>
      <c r="F361" s="1" t="s">
        <v>702</v>
      </c>
      <c r="G361" t="s">
        <v>703</v>
      </c>
      <c r="H361" t="s">
        <v>704</v>
      </c>
      <c r="I361" t="s">
        <v>41</v>
      </c>
      <c r="J361">
        <v>-1</v>
      </c>
      <c r="K361" t="s">
        <v>56</v>
      </c>
      <c r="L361">
        <v>-1</v>
      </c>
      <c r="M361">
        <v>-1</v>
      </c>
      <c r="N361" t="s">
        <v>3314</v>
      </c>
      <c r="O361">
        <v>-1</v>
      </c>
      <c r="P361">
        <v>-1</v>
      </c>
      <c r="Q361">
        <f t="shared" si="60"/>
        <v>77000</v>
      </c>
      <c r="R361">
        <f t="shared" si="61"/>
        <v>132000</v>
      </c>
      <c r="S361">
        <f t="shared" si="62"/>
        <v>104500</v>
      </c>
      <c r="T361" t="str">
        <f t="shared" si="63"/>
        <v>Barnabas Health</v>
      </c>
      <c r="U361" t="str">
        <f t="shared" si="64"/>
        <v>West Orange</v>
      </c>
      <c r="V361" t="str">
        <f t="shared" si="65"/>
        <v>NJ</v>
      </c>
      <c r="W361">
        <f t="shared" si="66"/>
        <v>0</v>
      </c>
      <c r="X361">
        <f t="shared" si="67"/>
        <v>0</v>
      </c>
      <c r="Y361">
        <f t="shared" si="68"/>
        <v>1</v>
      </c>
      <c r="Z361">
        <f t="shared" si="69"/>
        <v>0</v>
      </c>
      <c r="AA361">
        <f t="shared" si="70"/>
        <v>0</v>
      </c>
      <c r="AB361">
        <f t="shared" si="71"/>
        <v>1</v>
      </c>
    </row>
    <row r="362" spans="1:28" ht="409.6" x14ac:dyDescent="0.2">
      <c r="A362">
        <v>360</v>
      </c>
      <c r="B362" t="s">
        <v>705</v>
      </c>
      <c r="C362" t="s">
        <v>3658</v>
      </c>
      <c r="D362" s="1" t="s">
        <v>6105</v>
      </c>
      <c r="E362">
        <v>2.8</v>
      </c>
      <c r="F362" s="1" t="s">
        <v>706</v>
      </c>
      <c r="G362" t="s">
        <v>17</v>
      </c>
      <c r="H362" t="s">
        <v>3325</v>
      </c>
      <c r="I362" t="s">
        <v>29</v>
      </c>
      <c r="J362">
        <v>1978</v>
      </c>
      <c r="K362" t="s">
        <v>37</v>
      </c>
      <c r="L362" t="s">
        <v>3331</v>
      </c>
      <c r="M362" t="s">
        <v>61</v>
      </c>
      <c r="N362" t="s">
        <v>3304</v>
      </c>
      <c r="O362">
        <v>-1</v>
      </c>
      <c r="P362">
        <v>-1</v>
      </c>
      <c r="Q362">
        <f t="shared" si="60"/>
        <v>77000</v>
      </c>
      <c r="R362">
        <f t="shared" si="61"/>
        <v>132000</v>
      </c>
      <c r="S362">
        <f t="shared" si="62"/>
        <v>104500</v>
      </c>
      <c r="T362" t="str">
        <f t="shared" si="63"/>
        <v>Aegis Media</v>
      </c>
      <c r="U362" t="str">
        <f t="shared" si="64"/>
        <v>New York</v>
      </c>
      <c r="V362" t="str">
        <f t="shared" si="65"/>
        <v>NY</v>
      </c>
      <c r="W362">
        <f t="shared" si="66"/>
        <v>1</v>
      </c>
      <c r="X362">
        <f t="shared" si="67"/>
        <v>1</v>
      </c>
      <c r="Y362">
        <f t="shared" si="68"/>
        <v>1</v>
      </c>
      <c r="Z362">
        <f t="shared" si="69"/>
        <v>0</v>
      </c>
      <c r="AA362">
        <f t="shared" si="70"/>
        <v>0</v>
      </c>
      <c r="AB362">
        <f t="shared" si="71"/>
        <v>1</v>
      </c>
    </row>
    <row r="363" spans="1:28" ht="51" x14ac:dyDescent="0.2">
      <c r="A363">
        <v>361</v>
      </c>
      <c r="B363" t="s">
        <v>3681</v>
      </c>
      <c r="C363" t="s">
        <v>3658</v>
      </c>
      <c r="D363" t="s">
        <v>3682</v>
      </c>
      <c r="E363">
        <v>3</v>
      </c>
      <c r="F363" s="1" t="s">
        <v>491</v>
      </c>
      <c r="G363" t="s">
        <v>75</v>
      </c>
      <c r="H363" t="s">
        <v>17</v>
      </c>
      <c r="I363" t="s">
        <v>18</v>
      </c>
      <c r="J363">
        <v>1985</v>
      </c>
      <c r="K363" t="s">
        <v>30</v>
      </c>
      <c r="L363" t="s">
        <v>134</v>
      </c>
      <c r="M363" t="s">
        <v>32</v>
      </c>
      <c r="N363" t="s">
        <v>3309</v>
      </c>
      <c r="O363">
        <v>-1</v>
      </c>
      <c r="P363">
        <v>-1</v>
      </c>
      <c r="Q363">
        <f t="shared" si="60"/>
        <v>77000</v>
      </c>
      <c r="R363">
        <f t="shared" si="61"/>
        <v>132000</v>
      </c>
      <c r="S363">
        <f t="shared" si="62"/>
        <v>104500</v>
      </c>
      <c r="T363" t="str">
        <f t="shared" si="63"/>
        <v>RMS Computer Corporation</v>
      </c>
      <c r="U363" t="str">
        <f t="shared" si="64"/>
        <v>Jersey City</v>
      </c>
      <c r="V363" t="str">
        <f t="shared" si="65"/>
        <v>NJ</v>
      </c>
      <c r="W363">
        <f t="shared" si="66"/>
        <v>0</v>
      </c>
      <c r="X363">
        <f t="shared" si="67"/>
        <v>0</v>
      </c>
      <c r="Y363">
        <f t="shared" si="68"/>
        <v>0</v>
      </c>
      <c r="Z363">
        <f t="shared" si="69"/>
        <v>0</v>
      </c>
      <c r="AA363">
        <f t="shared" si="70"/>
        <v>0</v>
      </c>
      <c r="AB363">
        <f t="shared" si="71"/>
        <v>1</v>
      </c>
    </row>
    <row r="364" spans="1:28" ht="409.6" x14ac:dyDescent="0.2">
      <c r="A364">
        <v>362</v>
      </c>
      <c r="B364" t="s">
        <v>707</v>
      </c>
      <c r="C364" t="s">
        <v>3658</v>
      </c>
      <c r="D364" s="1" t="s">
        <v>3683</v>
      </c>
      <c r="E364">
        <v>3.9</v>
      </c>
      <c r="F364" s="1" t="s">
        <v>641</v>
      </c>
      <c r="G364" t="s">
        <v>3451</v>
      </c>
      <c r="H364" t="s">
        <v>17</v>
      </c>
      <c r="I364" t="s">
        <v>24</v>
      </c>
      <c r="J364">
        <v>1799</v>
      </c>
      <c r="K364" t="s">
        <v>56</v>
      </c>
      <c r="L364" t="s">
        <v>3323</v>
      </c>
      <c r="M364" t="s">
        <v>46</v>
      </c>
      <c r="N364" t="s">
        <v>3310</v>
      </c>
      <c r="O364">
        <v>-1</v>
      </c>
      <c r="P364">
        <v>-1</v>
      </c>
      <c r="Q364">
        <f t="shared" si="60"/>
        <v>77000</v>
      </c>
      <c r="R364">
        <f t="shared" si="61"/>
        <v>132000</v>
      </c>
      <c r="S364">
        <f t="shared" si="62"/>
        <v>104500</v>
      </c>
      <c r="T364" t="str">
        <f t="shared" si="63"/>
        <v>J.P. Morgan</v>
      </c>
      <c r="U364" t="str">
        <f t="shared" si="64"/>
        <v>Newar</v>
      </c>
      <c r="V364" t="str">
        <f t="shared" si="65"/>
        <v>NJ</v>
      </c>
      <c r="W364">
        <f t="shared" si="66"/>
        <v>0</v>
      </c>
      <c r="X364">
        <f t="shared" si="67"/>
        <v>1</v>
      </c>
      <c r="Y364">
        <f t="shared" si="68"/>
        <v>1</v>
      </c>
      <c r="Z364">
        <f t="shared" si="69"/>
        <v>0</v>
      </c>
      <c r="AA364">
        <f t="shared" si="70"/>
        <v>0</v>
      </c>
      <c r="AB364">
        <f t="shared" si="71"/>
        <v>1</v>
      </c>
    </row>
    <row r="365" spans="1:28" ht="34" x14ac:dyDescent="0.2">
      <c r="A365">
        <v>363</v>
      </c>
      <c r="B365" t="s">
        <v>708</v>
      </c>
      <c r="C365" t="s">
        <v>3658</v>
      </c>
      <c r="D365" t="s">
        <v>3684</v>
      </c>
      <c r="E365">
        <v>4.5</v>
      </c>
      <c r="F365" s="1" t="s">
        <v>709</v>
      </c>
      <c r="G365" t="s">
        <v>17</v>
      </c>
      <c r="H365" t="s">
        <v>539</v>
      </c>
      <c r="I365" t="s">
        <v>84</v>
      </c>
      <c r="J365">
        <v>-1</v>
      </c>
      <c r="K365" t="s">
        <v>30</v>
      </c>
      <c r="L365" t="s">
        <v>85</v>
      </c>
      <c r="M365" t="s">
        <v>61</v>
      </c>
      <c r="N365" t="s">
        <v>3314</v>
      </c>
      <c r="O365">
        <v>-1</v>
      </c>
      <c r="P365">
        <v>-1</v>
      </c>
      <c r="Q365">
        <f t="shared" si="60"/>
        <v>77000</v>
      </c>
      <c r="R365">
        <f t="shared" si="61"/>
        <v>132000</v>
      </c>
      <c r="S365">
        <f t="shared" si="62"/>
        <v>104500</v>
      </c>
      <c r="T365" t="str">
        <f t="shared" si="63"/>
        <v>RAMPS International Inc</v>
      </c>
      <c r="U365" t="str">
        <f t="shared" si="64"/>
        <v>New York</v>
      </c>
      <c r="V365" t="str">
        <f t="shared" si="65"/>
        <v>NY</v>
      </c>
      <c r="W365">
        <f t="shared" si="66"/>
        <v>0</v>
      </c>
      <c r="X365">
        <f t="shared" si="67"/>
        <v>1</v>
      </c>
      <c r="Y365">
        <f t="shared" si="68"/>
        <v>1</v>
      </c>
      <c r="Z365">
        <f t="shared" si="69"/>
        <v>0</v>
      </c>
      <c r="AA365">
        <f t="shared" si="70"/>
        <v>0</v>
      </c>
      <c r="AB365">
        <f t="shared" si="71"/>
        <v>1</v>
      </c>
    </row>
    <row r="366" spans="1:28" ht="388" x14ac:dyDescent="0.2">
      <c r="A366">
        <v>364</v>
      </c>
      <c r="B366" t="s">
        <v>710</v>
      </c>
      <c r="C366" t="s">
        <v>3658</v>
      </c>
      <c r="D366" s="1" t="s">
        <v>3685</v>
      </c>
      <c r="E366">
        <v>-1</v>
      </c>
      <c r="F366" t="s">
        <v>711</v>
      </c>
      <c r="G366" t="s">
        <v>3686</v>
      </c>
      <c r="H366">
        <v>-1</v>
      </c>
      <c r="I366">
        <v>-1</v>
      </c>
      <c r="J366">
        <v>-1</v>
      </c>
      <c r="K366">
        <v>-1</v>
      </c>
      <c r="L366">
        <v>-1</v>
      </c>
      <c r="M366">
        <v>-1</v>
      </c>
      <c r="N366">
        <v>-1</v>
      </c>
      <c r="O366">
        <v>-1</v>
      </c>
      <c r="P366">
        <v>-1</v>
      </c>
      <c r="Q366">
        <f t="shared" si="60"/>
        <v>77000</v>
      </c>
      <c r="R366">
        <f t="shared" si="61"/>
        <v>132000</v>
      </c>
      <c r="S366">
        <f t="shared" si="62"/>
        <v>104500</v>
      </c>
      <c r="T366" t="str">
        <f t="shared" si="63"/>
        <v>Episcopal Health Services Inc.</v>
      </c>
      <c r="U366" t="str">
        <f t="shared" si="64"/>
        <v>Far Rocaway</v>
      </c>
      <c r="V366" t="str">
        <f t="shared" si="65"/>
        <v>NY</v>
      </c>
      <c r="W366">
        <f t="shared" si="66"/>
        <v>0</v>
      </c>
      <c r="X366">
        <f t="shared" si="67"/>
        <v>0</v>
      </c>
      <c r="Y366">
        <f t="shared" si="68"/>
        <v>1</v>
      </c>
      <c r="Z366">
        <f t="shared" si="69"/>
        <v>0</v>
      </c>
      <c r="AA366">
        <f t="shared" si="70"/>
        <v>0</v>
      </c>
      <c r="AB366">
        <f t="shared" si="71"/>
        <v>1</v>
      </c>
    </row>
    <row r="367" spans="1:28" ht="409.6" x14ac:dyDescent="0.2">
      <c r="A367">
        <v>365</v>
      </c>
      <c r="B367" t="s">
        <v>712</v>
      </c>
      <c r="C367" t="s">
        <v>3658</v>
      </c>
      <c r="D367" s="1" t="s">
        <v>6106</v>
      </c>
      <c r="E367">
        <v>4</v>
      </c>
      <c r="F367" s="1" t="s">
        <v>63</v>
      </c>
      <c r="G367" t="s">
        <v>17</v>
      </c>
      <c r="H367" t="s">
        <v>17</v>
      </c>
      <c r="I367" t="s">
        <v>24</v>
      </c>
      <c r="J367">
        <v>1841</v>
      </c>
      <c r="K367" t="s">
        <v>64</v>
      </c>
      <c r="L367" t="s">
        <v>25</v>
      </c>
      <c r="M367" t="s">
        <v>26</v>
      </c>
      <c r="N367" t="s">
        <v>3307</v>
      </c>
      <c r="O367" t="s">
        <v>65</v>
      </c>
      <c r="P367">
        <v>-1</v>
      </c>
      <c r="Q367">
        <f t="shared" si="60"/>
        <v>77000</v>
      </c>
      <c r="R367">
        <f t="shared" si="61"/>
        <v>132000</v>
      </c>
      <c r="S367">
        <f t="shared" si="62"/>
        <v>104500</v>
      </c>
      <c r="T367" t="str">
        <f t="shared" si="63"/>
        <v>NYU Langone Health</v>
      </c>
      <c r="U367" t="str">
        <f t="shared" si="64"/>
        <v>New York</v>
      </c>
      <c r="V367" t="str">
        <f t="shared" si="65"/>
        <v>NY</v>
      </c>
      <c r="W367">
        <f t="shared" si="66"/>
        <v>0</v>
      </c>
      <c r="X367">
        <f t="shared" si="67"/>
        <v>1</v>
      </c>
      <c r="Y367">
        <f t="shared" si="68"/>
        <v>1</v>
      </c>
      <c r="Z367">
        <f t="shared" si="69"/>
        <v>1</v>
      </c>
      <c r="AA367">
        <f t="shared" si="70"/>
        <v>0</v>
      </c>
      <c r="AB367">
        <f t="shared" si="71"/>
        <v>1</v>
      </c>
    </row>
    <row r="368" spans="1:28" ht="409.6" x14ac:dyDescent="0.2">
      <c r="A368">
        <v>366</v>
      </c>
      <c r="B368" t="s">
        <v>713</v>
      </c>
      <c r="C368" t="s">
        <v>3658</v>
      </c>
      <c r="D368" s="1" t="s">
        <v>3687</v>
      </c>
      <c r="E368">
        <v>5</v>
      </c>
      <c r="F368" s="1" t="s">
        <v>500</v>
      </c>
      <c r="G368" t="s">
        <v>3445</v>
      </c>
      <c r="H368" t="s">
        <v>501</v>
      </c>
      <c r="I368" t="s">
        <v>68</v>
      </c>
      <c r="J368">
        <v>-1</v>
      </c>
      <c r="K368" t="s">
        <v>30</v>
      </c>
      <c r="L368" t="s">
        <v>3331</v>
      </c>
      <c r="M368" t="s">
        <v>61</v>
      </c>
      <c r="N368" t="s">
        <v>3311</v>
      </c>
      <c r="O368">
        <v>-1</v>
      </c>
      <c r="P368">
        <v>-1</v>
      </c>
      <c r="Q368">
        <f t="shared" si="60"/>
        <v>77000</v>
      </c>
      <c r="R368">
        <f t="shared" si="61"/>
        <v>132000</v>
      </c>
      <c r="S368">
        <f t="shared" si="62"/>
        <v>104500</v>
      </c>
      <c r="T368" t="str">
        <f t="shared" si="63"/>
        <v>Professional Resource Group</v>
      </c>
      <c r="U368" t="str">
        <f t="shared" si="64"/>
        <v>Lae Success</v>
      </c>
      <c r="V368" t="str">
        <f t="shared" si="65"/>
        <v>NY</v>
      </c>
      <c r="W368">
        <f t="shared" si="66"/>
        <v>0</v>
      </c>
      <c r="X368">
        <f t="shared" si="67"/>
        <v>1</v>
      </c>
      <c r="Y368">
        <f t="shared" si="68"/>
        <v>1</v>
      </c>
      <c r="Z368">
        <f t="shared" si="69"/>
        <v>0</v>
      </c>
      <c r="AA368">
        <f t="shared" si="70"/>
        <v>0</v>
      </c>
      <c r="AB368">
        <f t="shared" si="71"/>
        <v>1</v>
      </c>
    </row>
    <row r="369" spans="1:28" ht="34" x14ac:dyDescent="0.2">
      <c r="A369">
        <v>367</v>
      </c>
      <c r="B369" t="s">
        <v>714</v>
      </c>
      <c r="C369" t="s">
        <v>3658</v>
      </c>
      <c r="D369" t="s">
        <v>3688</v>
      </c>
      <c r="E369">
        <v>3</v>
      </c>
      <c r="F369" s="1" t="s">
        <v>715</v>
      </c>
      <c r="G369" t="s">
        <v>281</v>
      </c>
      <c r="H369" t="s">
        <v>360</v>
      </c>
      <c r="I369" t="s">
        <v>24</v>
      </c>
      <c r="J369">
        <v>-1</v>
      </c>
      <c r="K369" t="s">
        <v>56</v>
      </c>
      <c r="L369">
        <v>-1</v>
      </c>
      <c r="M369">
        <v>-1</v>
      </c>
      <c r="N369" t="s">
        <v>3319</v>
      </c>
      <c r="O369">
        <v>-1</v>
      </c>
      <c r="P369">
        <v>-1</v>
      </c>
      <c r="Q369">
        <f t="shared" si="60"/>
        <v>77000</v>
      </c>
      <c r="R369">
        <f t="shared" si="61"/>
        <v>132000</v>
      </c>
      <c r="S369">
        <f t="shared" si="62"/>
        <v>104500</v>
      </c>
      <c r="T369" t="str">
        <f t="shared" si="63"/>
        <v>Altice USA</v>
      </c>
      <c r="U369" t="str">
        <f t="shared" si="64"/>
        <v>Long Island City</v>
      </c>
      <c r="V369" t="str">
        <f t="shared" si="65"/>
        <v>NY</v>
      </c>
      <c r="W369">
        <f t="shared" si="66"/>
        <v>0</v>
      </c>
      <c r="X369">
        <f t="shared" si="67"/>
        <v>1</v>
      </c>
      <c r="Y369">
        <f t="shared" si="68"/>
        <v>1</v>
      </c>
      <c r="Z369">
        <f t="shared" si="69"/>
        <v>1</v>
      </c>
      <c r="AA369">
        <f t="shared" si="70"/>
        <v>0</v>
      </c>
      <c r="AB369">
        <f t="shared" si="71"/>
        <v>1</v>
      </c>
    </row>
    <row r="370" spans="1:28" ht="409.6" x14ac:dyDescent="0.2">
      <c r="A370">
        <v>368</v>
      </c>
      <c r="B370" t="s">
        <v>716</v>
      </c>
      <c r="C370" t="s">
        <v>3658</v>
      </c>
      <c r="D370" s="1" t="s">
        <v>3689</v>
      </c>
      <c r="E370">
        <v>3.4</v>
      </c>
      <c r="F370" s="1" t="s">
        <v>3690</v>
      </c>
      <c r="G370" t="s">
        <v>75</v>
      </c>
      <c r="H370" t="s">
        <v>3539</v>
      </c>
      <c r="I370" t="s">
        <v>24</v>
      </c>
      <c r="J370">
        <v>1996</v>
      </c>
      <c r="K370" t="s">
        <v>56</v>
      </c>
      <c r="L370" t="s">
        <v>3323</v>
      </c>
      <c r="M370" t="s">
        <v>46</v>
      </c>
      <c r="N370" t="s">
        <v>3310</v>
      </c>
      <c r="O370" t="s">
        <v>3613</v>
      </c>
      <c r="P370">
        <v>-1</v>
      </c>
      <c r="Q370">
        <f t="shared" si="60"/>
        <v>77000</v>
      </c>
      <c r="R370">
        <f t="shared" si="61"/>
        <v>132000</v>
      </c>
      <c r="S370">
        <f t="shared" si="62"/>
        <v>104500</v>
      </c>
      <c r="T370" t="str">
        <f t="shared" si="63"/>
        <v>Sumitomo Mitsui Baning Corporation (SMBC)</v>
      </c>
      <c r="U370" t="str">
        <f t="shared" si="64"/>
        <v>Jersey City</v>
      </c>
      <c r="V370" t="str">
        <f t="shared" si="65"/>
        <v>NJ</v>
      </c>
      <c r="W370">
        <f t="shared" si="66"/>
        <v>0</v>
      </c>
      <c r="X370">
        <f t="shared" si="67"/>
        <v>1</v>
      </c>
      <c r="Y370">
        <f t="shared" si="68"/>
        <v>1</v>
      </c>
      <c r="Z370">
        <f t="shared" si="69"/>
        <v>0</v>
      </c>
      <c r="AA370">
        <f t="shared" si="70"/>
        <v>0</v>
      </c>
      <c r="AB370">
        <f t="shared" si="71"/>
        <v>1</v>
      </c>
    </row>
    <row r="371" spans="1:28" ht="409.6" x14ac:dyDescent="0.2">
      <c r="A371">
        <v>369</v>
      </c>
      <c r="B371" t="s">
        <v>717</v>
      </c>
      <c r="C371" t="s">
        <v>3691</v>
      </c>
      <c r="D371" s="1" t="s">
        <v>3692</v>
      </c>
      <c r="E371">
        <v>3.2</v>
      </c>
      <c r="F371" s="1" t="s">
        <v>718</v>
      </c>
      <c r="G371" t="s">
        <v>17</v>
      </c>
      <c r="H371" t="s">
        <v>17</v>
      </c>
      <c r="I371" t="s">
        <v>41</v>
      </c>
      <c r="J371">
        <v>1984</v>
      </c>
      <c r="K371" t="s">
        <v>30</v>
      </c>
      <c r="L371" t="s">
        <v>3323</v>
      </c>
      <c r="M371" t="s">
        <v>46</v>
      </c>
      <c r="N371" t="s">
        <v>3319</v>
      </c>
      <c r="O371">
        <v>-1</v>
      </c>
      <c r="P371">
        <v>-1</v>
      </c>
      <c r="Q371">
        <f t="shared" si="60"/>
        <v>98000</v>
      </c>
      <c r="R371">
        <f t="shared" si="61"/>
        <v>114000</v>
      </c>
      <c r="S371">
        <f t="shared" si="62"/>
        <v>106000</v>
      </c>
      <c r="T371" t="str">
        <f t="shared" si="63"/>
        <v>Geller &amp; Company</v>
      </c>
      <c r="U371" t="str">
        <f t="shared" si="64"/>
        <v>New York</v>
      </c>
      <c r="V371" t="str">
        <f t="shared" si="65"/>
        <v>NY</v>
      </c>
      <c r="W371">
        <f t="shared" si="66"/>
        <v>0</v>
      </c>
      <c r="X371">
        <f t="shared" si="67"/>
        <v>0</v>
      </c>
      <c r="Y371">
        <f t="shared" si="68"/>
        <v>1</v>
      </c>
      <c r="Z371">
        <f t="shared" si="69"/>
        <v>0</v>
      </c>
      <c r="AA371">
        <f t="shared" si="70"/>
        <v>0</v>
      </c>
      <c r="AB371">
        <f t="shared" si="71"/>
        <v>1</v>
      </c>
    </row>
    <row r="372" spans="1:28" ht="51" x14ac:dyDescent="0.2">
      <c r="A372">
        <v>370</v>
      </c>
      <c r="B372" t="s">
        <v>719</v>
      </c>
      <c r="C372" t="s">
        <v>3691</v>
      </c>
      <c r="D372" t="s">
        <v>3693</v>
      </c>
      <c r="E372">
        <v>4</v>
      </c>
      <c r="F372" s="1" t="s">
        <v>287</v>
      </c>
      <c r="G372" t="s">
        <v>3433</v>
      </c>
      <c r="H372" t="s">
        <v>288</v>
      </c>
      <c r="I372" t="s">
        <v>41</v>
      </c>
      <c r="J372">
        <v>2004</v>
      </c>
      <c r="K372" t="s">
        <v>30</v>
      </c>
      <c r="L372" t="s">
        <v>38</v>
      </c>
      <c r="M372" t="s">
        <v>32</v>
      </c>
      <c r="N372" t="s">
        <v>3305</v>
      </c>
      <c r="O372">
        <v>-1</v>
      </c>
      <c r="P372">
        <v>-1</v>
      </c>
      <c r="Q372">
        <f t="shared" si="60"/>
        <v>98000</v>
      </c>
      <c r="R372">
        <f t="shared" si="61"/>
        <v>114000</v>
      </c>
      <c r="S372">
        <f t="shared" si="62"/>
        <v>106000</v>
      </c>
      <c r="T372" t="str">
        <f t="shared" si="63"/>
        <v>Reliable Software Resources</v>
      </c>
      <c r="U372" t="str">
        <f t="shared" si="64"/>
        <v>Florham Par</v>
      </c>
      <c r="V372" t="str">
        <f t="shared" si="65"/>
        <v>NJ</v>
      </c>
      <c r="W372">
        <f t="shared" si="66"/>
        <v>0</v>
      </c>
      <c r="X372">
        <f t="shared" si="67"/>
        <v>0</v>
      </c>
      <c r="Y372">
        <f t="shared" si="68"/>
        <v>0</v>
      </c>
      <c r="Z372">
        <f t="shared" si="69"/>
        <v>0</v>
      </c>
      <c r="AA372">
        <f t="shared" si="70"/>
        <v>0</v>
      </c>
      <c r="AB372">
        <f t="shared" si="71"/>
        <v>1</v>
      </c>
    </row>
    <row r="373" spans="1:28" ht="51" x14ac:dyDescent="0.2">
      <c r="A373">
        <v>371</v>
      </c>
      <c r="B373" t="s">
        <v>3694</v>
      </c>
      <c r="C373" t="s">
        <v>3691</v>
      </c>
      <c r="D373" t="s">
        <v>3695</v>
      </c>
      <c r="E373">
        <v>2.8</v>
      </c>
      <c r="F373" s="1" t="s">
        <v>677</v>
      </c>
      <c r="G373" t="s">
        <v>17</v>
      </c>
      <c r="H373" t="s">
        <v>223</v>
      </c>
      <c r="I373" t="s">
        <v>29</v>
      </c>
      <c r="J373">
        <v>2000</v>
      </c>
      <c r="K373" t="s">
        <v>56</v>
      </c>
      <c r="L373" t="s">
        <v>3323</v>
      </c>
      <c r="M373" t="s">
        <v>46</v>
      </c>
      <c r="N373" t="s">
        <v>3307</v>
      </c>
      <c r="O373">
        <v>-1</v>
      </c>
      <c r="P373">
        <v>-1</v>
      </c>
      <c r="Q373">
        <f t="shared" si="60"/>
        <v>98000</v>
      </c>
      <c r="R373">
        <f t="shared" si="61"/>
        <v>114000</v>
      </c>
      <c r="S373">
        <f t="shared" si="62"/>
        <v>106000</v>
      </c>
      <c r="T373" t="str">
        <f t="shared" si="63"/>
        <v>Intercontinental Exchange, Inc.</v>
      </c>
      <c r="U373" t="str">
        <f t="shared" si="64"/>
        <v>New York</v>
      </c>
      <c r="V373" t="str">
        <f t="shared" si="65"/>
        <v>NY</v>
      </c>
      <c r="W373">
        <f t="shared" si="66"/>
        <v>0</v>
      </c>
      <c r="X373">
        <f t="shared" si="67"/>
        <v>0</v>
      </c>
      <c r="Y373">
        <f t="shared" si="68"/>
        <v>1</v>
      </c>
      <c r="Z373">
        <f t="shared" si="69"/>
        <v>0</v>
      </c>
      <c r="AA373">
        <f t="shared" si="70"/>
        <v>0</v>
      </c>
      <c r="AB373">
        <f t="shared" si="71"/>
        <v>1</v>
      </c>
    </row>
    <row r="374" spans="1:28" ht="51" x14ac:dyDescent="0.2">
      <c r="A374">
        <v>372</v>
      </c>
      <c r="B374" t="s">
        <v>720</v>
      </c>
      <c r="C374" t="s">
        <v>3691</v>
      </c>
      <c r="D374" t="s">
        <v>6107</v>
      </c>
      <c r="E374">
        <v>3.2</v>
      </c>
      <c r="F374" s="1" t="s">
        <v>6077</v>
      </c>
      <c r="G374" t="s">
        <v>3433</v>
      </c>
      <c r="H374" t="s">
        <v>17</v>
      </c>
      <c r="I374" t="s">
        <v>24</v>
      </c>
      <c r="J374">
        <v>1784</v>
      </c>
      <c r="K374" t="s">
        <v>56</v>
      </c>
      <c r="L374" t="s">
        <v>3323</v>
      </c>
      <c r="M374" t="s">
        <v>46</v>
      </c>
      <c r="N374" t="s">
        <v>3310</v>
      </c>
      <c r="O374" t="s">
        <v>3572</v>
      </c>
      <c r="P374">
        <v>-1</v>
      </c>
      <c r="Q374">
        <f t="shared" si="60"/>
        <v>98000</v>
      </c>
      <c r="R374">
        <f t="shared" si="61"/>
        <v>114000</v>
      </c>
      <c r="S374">
        <f t="shared" si="62"/>
        <v>106000</v>
      </c>
      <c r="T374" t="str">
        <f t="shared" si="63"/>
        <v>The Ban of New York Mellon</v>
      </c>
      <c r="U374" t="str">
        <f t="shared" si="64"/>
        <v>Florham Par</v>
      </c>
      <c r="V374" t="str">
        <f t="shared" si="65"/>
        <v>NJ</v>
      </c>
      <c r="W374">
        <f t="shared" si="66"/>
        <v>0</v>
      </c>
      <c r="X374">
        <f t="shared" si="67"/>
        <v>0</v>
      </c>
      <c r="Y374">
        <f t="shared" si="68"/>
        <v>1</v>
      </c>
      <c r="Z374">
        <f t="shared" si="69"/>
        <v>0</v>
      </c>
      <c r="AA374">
        <f t="shared" si="70"/>
        <v>0</v>
      </c>
      <c r="AB374">
        <f t="shared" si="71"/>
        <v>1</v>
      </c>
    </row>
    <row r="375" spans="1:28" ht="409.6" x14ac:dyDescent="0.2">
      <c r="A375">
        <v>373</v>
      </c>
      <c r="B375" t="s">
        <v>721</v>
      </c>
      <c r="C375" t="s">
        <v>3691</v>
      </c>
      <c r="D375" s="1" t="s">
        <v>3696</v>
      </c>
      <c r="E375">
        <v>3.4</v>
      </c>
      <c r="F375" s="1" t="s">
        <v>3697</v>
      </c>
      <c r="G375" t="s">
        <v>722</v>
      </c>
      <c r="H375" t="s">
        <v>723</v>
      </c>
      <c r="I375" t="s">
        <v>29</v>
      </c>
      <c r="J375">
        <v>1982</v>
      </c>
      <c r="K375" t="s">
        <v>30</v>
      </c>
      <c r="L375" t="s">
        <v>51</v>
      </c>
      <c r="M375" t="s">
        <v>52</v>
      </c>
      <c r="N375" t="s">
        <v>3312</v>
      </c>
      <c r="O375" t="s">
        <v>724</v>
      </c>
      <c r="P375">
        <v>-1</v>
      </c>
      <c r="Q375">
        <f t="shared" si="60"/>
        <v>98000</v>
      </c>
      <c r="R375">
        <f t="shared" si="61"/>
        <v>114000</v>
      </c>
      <c r="S375">
        <f t="shared" si="62"/>
        <v>106000</v>
      </c>
      <c r="T375" t="str">
        <f t="shared" si="63"/>
        <v>Plymouth Roc Assurance</v>
      </c>
      <c r="U375" t="str">
        <f t="shared" si="64"/>
        <v>Woodbridge</v>
      </c>
      <c r="V375" t="str">
        <f t="shared" si="65"/>
        <v>NJ</v>
      </c>
      <c r="W375">
        <f t="shared" si="66"/>
        <v>0</v>
      </c>
      <c r="X375">
        <f t="shared" si="67"/>
        <v>1</v>
      </c>
      <c r="Y375">
        <f t="shared" si="68"/>
        <v>1</v>
      </c>
      <c r="Z375">
        <f t="shared" si="69"/>
        <v>1</v>
      </c>
      <c r="AA375">
        <f t="shared" si="70"/>
        <v>0</v>
      </c>
      <c r="AB375">
        <f t="shared" si="71"/>
        <v>1</v>
      </c>
    </row>
    <row r="376" spans="1:28" ht="409.6" x14ac:dyDescent="0.2">
      <c r="A376">
        <v>374</v>
      </c>
      <c r="B376" t="s">
        <v>725</v>
      </c>
      <c r="C376" t="s">
        <v>3691</v>
      </c>
      <c r="D376" s="1" t="s">
        <v>6108</v>
      </c>
      <c r="E376">
        <v>3.4</v>
      </c>
      <c r="F376" s="1" t="s">
        <v>376</v>
      </c>
      <c r="G376" t="s">
        <v>17</v>
      </c>
      <c r="H376" t="s">
        <v>17</v>
      </c>
      <c r="I376" t="s">
        <v>24</v>
      </c>
      <c r="J376">
        <v>2013</v>
      </c>
      <c r="K376" t="s">
        <v>64</v>
      </c>
      <c r="L376" t="s">
        <v>25</v>
      </c>
      <c r="M376" t="s">
        <v>26</v>
      </c>
      <c r="N376" t="s">
        <v>3306</v>
      </c>
      <c r="O376">
        <v>-1</v>
      </c>
      <c r="P376">
        <v>-1</v>
      </c>
      <c r="Q376">
        <f t="shared" si="60"/>
        <v>98000</v>
      </c>
      <c r="R376">
        <f t="shared" si="61"/>
        <v>114000</v>
      </c>
      <c r="S376">
        <f t="shared" si="62"/>
        <v>106000</v>
      </c>
      <c r="T376" t="str">
        <f t="shared" si="63"/>
        <v>Mount Sinai Health System</v>
      </c>
      <c r="U376" t="str">
        <f t="shared" si="64"/>
        <v>New York</v>
      </c>
      <c r="V376" t="str">
        <f t="shared" si="65"/>
        <v>NY</v>
      </c>
      <c r="W376">
        <f t="shared" si="66"/>
        <v>0</v>
      </c>
      <c r="X376">
        <f t="shared" si="67"/>
        <v>0</v>
      </c>
      <c r="Y376">
        <f t="shared" si="68"/>
        <v>1</v>
      </c>
      <c r="Z376">
        <f t="shared" si="69"/>
        <v>0</v>
      </c>
      <c r="AA376">
        <f t="shared" si="70"/>
        <v>0</v>
      </c>
      <c r="AB376">
        <f t="shared" si="71"/>
        <v>1</v>
      </c>
    </row>
    <row r="377" spans="1:28" ht="409.6" x14ac:dyDescent="0.2">
      <c r="A377">
        <v>375</v>
      </c>
      <c r="B377" t="s">
        <v>645</v>
      </c>
      <c r="C377" t="s">
        <v>3691</v>
      </c>
      <c r="D377" s="1" t="s">
        <v>6109</v>
      </c>
      <c r="E377">
        <v>3.5</v>
      </c>
      <c r="F377" s="1" t="s">
        <v>585</v>
      </c>
      <c r="G377" t="s">
        <v>17</v>
      </c>
      <c r="H377" t="s">
        <v>586</v>
      </c>
      <c r="I377" t="s">
        <v>18</v>
      </c>
      <c r="J377">
        <v>2002</v>
      </c>
      <c r="K377" t="s">
        <v>30</v>
      </c>
      <c r="L377" t="s">
        <v>25</v>
      </c>
      <c r="M377" t="s">
        <v>26</v>
      </c>
      <c r="N377" t="s">
        <v>3305</v>
      </c>
      <c r="O377">
        <v>-1</v>
      </c>
      <c r="P377">
        <v>-1</v>
      </c>
      <c r="Q377">
        <f t="shared" si="60"/>
        <v>98000</v>
      </c>
      <c r="R377">
        <f t="shared" si="61"/>
        <v>114000</v>
      </c>
      <c r="S377">
        <f t="shared" si="62"/>
        <v>106000</v>
      </c>
      <c r="T377" t="str">
        <f t="shared" si="63"/>
        <v>SAT Healthcare</v>
      </c>
      <c r="U377" t="str">
        <f t="shared" si="64"/>
        <v>New York</v>
      </c>
      <c r="V377" t="str">
        <f t="shared" si="65"/>
        <v>NY</v>
      </c>
      <c r="W377">
        <f t="shared" si="66"/>
        <v>1</v>
      </c>
      <c r="X377">
        <f t="shared" si="67"/>
        <v>1</v>
      </c>
      <c r="Y377">
        <f t="shared" si="68"/>
        <v>1</v>
      </c>
      <c r="Z377">
        <f t="shared" si="69"/>
        <v>1</v>
      </c>
      <c r="AA377">
        <f t="shared" si="70"/>
        <v>0</v>
      </c>
      <c r="AB377">
        <f t="shared" si="71"/>
        <v>1</v>
      </c>
    </row>
    <row r="378" spans="1:28" ht="409.6" x14ac:dyDescent="0.2">
      <c r="A378">
        <v>376</v>
      </c>
      <c r="B378" t="s">
        <v>34</v>
      </c>
      <c r="C378" t="s">
        <v>3691</v>
      </c>
      <c r="D378" s="1" t="s">
        <v>3698</v>
      </c>
      <c r="E378">
        <v>3.3</v>
      </c>
      <c r="F378" s="1" t="s">
        <v>726</v>
      </c>
      <c r="G378" t="s">
        <v>727</v>
      </c>
      <c r="H378" t="s">
        <v>17</v>
      </c>
      <c r="I378" t="s">
        <v>84</v>
      </c>
      <c r="J378">
        <v>1995</v>
      </c>
      <c r="K378" t="s">
        <v>30</v>
      </c>
      <c r="L378" t="s">
        <v>147</v>
      </c>
      <c r="M378" t="s">
        <v>61</v>
      </c>
      <c r="N378" t="s">
        <v>3319</v>
      </c>
      <c r="O378" t="s">
        <v>3699</v>
      </c>
      <c r="P378">
        <v>-1</v>
      </c>
      <c r="Q378">
        <f t="shared" si="60"/>
        <v>98000</v>
      </c>
      <c r="R378">
        <f t="shared" si="61"/>
        <v>114000</v>
      </c>
      <c r="S378">
        <f t="shared" si="62"/>
        <v>106000</v>
      </c>
      <c r="T378" t="str">
        <f t="shared" si="63"/>
        <v>Atrium Staffing</v>
      </c>
      <c r="U378" t="str">
        <f t="shared" si="64"/>
        <v>Parsippany</v>
      </c>
      <c r="V378" t="str">
        <f t="shared" si="65"/>
        <v>NJ</v>
      </c>
      <c r="W378">
        <f t="shared" si="66"/>
        <v>0</v>
      </c>
      <c r="X378">
        <f t="shared" si="67"/>
        <v>0</v>
      </c>
      <c r="Y378">
        <f t="shared" si="68"/>
        <v>1</v>
      </c>
      <c r="Z378">
        <f t="shared" si="69"/>
        <v>0</v>
      </c>
      <c r="AA378">
        <f t="shared" si="70"/>
        <v>0</v>
      </c>
      <c r="AB378">
        <f t="shared" si="71"/>
        <v>1</v>
      </c>
    </row>
    <row r="379" spans="1:28" ht="153" x14ac:dyDescent="0.2">
      <c r="A379">
        <v>377</v>
      </c>
      <c r="B379" t="s">
        <v>3700</v>
      </c>
      <c r="C379" t="s">
        <v>3691</v>
      </c>
      <c r="D379" s="1" t="s">
        <v>3701</v>
      </c>
      <c r="E379">
        <v>3.7</v>
      </c>
      <c r="F379" s="1" t="s">
        <v>207</v>
      </c>
      <c r="G379" t="s">
        <v>17</v>
      </c>
      <c r="H379" t="s">
        <v>208</v>
      </c>
      <c r="I379" t="s">
        <v>84</v>
      </c>
      <c r="J379">
        <v>1999</v>
      </c>
      <c r="K379" t="s">
        <v>30</v>
      </c>
      <c r="L379" t="s">
        <v>147</v>
      </c>
      <c r="M379" t="s">
        <v>61</v>
      </c>
      <c r="N379" t="s">
        <v>3305</v>
      </c>
      <c r="O379" t="s">
        <v>209</v>
      </c>
      <c r="P379">
        <v>-1</v>
      </c>
      <c r="Q379">
        <f t="shared" si="60"/>
        <v>98000</v>
      </c>
      <c r="R379">
        <f t="shared" si="61"/>
        <v>114000</v>
      </c>
      <c r="S379">
        <f t="shared" si="62"/>
        <v>106000</v>
      </c>
      <c r="T379" t="str">
        <f t="shared" si="63"/>
        <v>eTeam Inc.</v>
      </c>
      <c r="U379" t="str">
        <f t="shared" si="64"/>
        <v>New York</v>
      </c>
      <c r="V379" t="str">
        <f t="shared" si="65"/>
        <v>NY</v>
      </c>
      <c r="W379">
        <f t="shared" si="66"/>
        <v>0</v>
      </c>
      <c r="X379">
        <f t="shared" si="67"/>
        <v>1</v>
      </c>
      <c r="Y379">
        <f t="shared" si="68"/>
        <v>1</v>
      </c>
      <c r="Z379">
        <f t="shared" si="69"/>
        <v>0</v>
      </c>
      <c r="AA379">
        <f t="shared" si="70"/>
        <v>0</v>
      </c>
      <c r="AB379">
        <f t="shared" si="71"/>
        <v>1</v>
      </c>
    </row>
    <row r="380" spans="1:28" ht="409.6" x14ac:dyDescent="0.2">
      <c r="A380">
        <v>378</v>
      </c>
      <c r="B380" t="s">
        <v>728</v>
      </c>
      <c r="C380" t="s">
        <v>3691</v>
      </c>
      <c r="D380" s="1" t="s">
        <v>6110</v>
      </c>
      <c r="E380">
        <v>3.6</v>
      </c>
      <c r="F380" s="1" t="s">
        <v>595</v>
      </c>
      <c r="G380" t="s">
        <v>17</v>
      </c>
      <c r="H380" t="s">
        <v>596</v>
      </c>
      <c r="I380" t="s">
        <v>24</v>
      </c>
      <c r="J380">
        <v>1977</v>
      </c>
      <c r="K380" t="s">
        <v>56</v>
      </c>
      <c r="L380" t="s">
        <v>3350</v>
      </c>
      <c r="M380" t="s">
        <v>32</v>
      </c>
      <c r="N380" t="s">
        <v>3310</v>
      </c>
      <c r="O380" t="s">
        <v>597</v>
      </c>
      <c r="P380">
        <v>-1</v>
      </c>
      <c r="Q380">
        <f t="shared" si="60"/>
        <v>98000</v>
      </c>
      <c r="R380">
        <f t="shared" si="61"/>
        <v>114000</v>
      </c>
      <c r="S380">
        <f t="shared" si="62"/>
        <v>106000</v>
      </c>
      <c r="T380" t="str">
        <f t="shared" si="63"/>
        <v>Oracle</v>
      </c>
      <c r="U380" t="str">
        <f t="shared" si="64"/>
        <v>New York</v>
      </c>
      <c r="V380" t="str">
        <f t="shared" si="65"/>
        <v>NY</v>
      </c>
      <c r="W380">
        <f t="shared" si="66"/>
        <v>0</v>
      </c>
      <c r="X380">
        <f t="shared" si="67"/>
        <v>0</v>
      </c>
      <c r="Y380">
        <f t="shared" si="68"/>
        <v>1</v>
      </c>
      <c r="Z380">
        <f t="shared" si="69"/>
        <v>0</v>
      </c>
      <c r="AA380">
        <f t="shared" si="70"/>
        <v>0</v>
      </c>
      <c r="AB380">
        <f t="shared" si="71"/>
        <v>1</v>
      </c>
    </row>
    <row r="381" spans="1:28" ht="409.6" x14ac:dyDescent="0.2">
      <c r="A381">
        <v>379</v>
      </c>
      <c r="B381" t="s">
        <v>729</v>
      </c>
      <c r="C381" t="s">
        <v>3691</v>
      </c>
      <c r="D381" s="1" t="s">
        <v>6111</v>
      </c>
      <c r="E381">
        <v>2.7</v>
      </c>
      <c r="F381" s="1" t="s">
        <v>730</v>
      </c>
      <c r="G381" t="s">
        <v>17</v>
      </c>
      <c r="H381" t="s">
        <v>17</v>
      </c>
      <c r="I381" t="s">
        <v>29</v>
      </c>
      <c r="J381">
        <v>1985</v>
      </c>
      <c r="K381" t="s">
        <v>19</v>
      </c>
      <c r="L381" t="s">
        <v>25</v>
      </c>
      <c r="M381" t="s">
        <v>26</v>
      </c>
      <c r="N381" t="s">
        <v>3304</v>
      </c>
      <c r="O381">
        <v>-1</v>
      </c>
      <c r="P381">
        <v>-1</v>
      </c>
      <c r="Q381">
        <f t="shared" si="60"/>
        <v>98000</v>
      </c>
      <c r="R381">
        <f t="shared" si="61"/>
        <v>114000</v>
      </c>
      <c r="S381">
        <f t="shared" si="62"/>
        <v>106000</v>
      </c>
      <c r="T381" t="str">
        <f t="shared" si="63"/>
        <v>Metroplus Health Plan</v>
      </c>
      <c r="U381" t="str">
        <f t="shared" si="64"/>
        <v>New York</v>
      </c>
      <c r="V381" t="str">
        <f t="shared" si="65"/>
        <v>NY</v>
      </c>
      <c r="W381">
        <f t="shared" si="66"/>
        <v>0</v>
      </c>
      <c r="X381">
        <f t="shared" si="67"/>
        <v>1</v>
      </c>
      <c r="Y381">
        <f t="shared" si="68"/>
        <v>1</v>
      </c>
      <c r="Z381">
        <f t="shared" si="69"/>
        <v>0</v>
      </c>
      <c r="AA381">
        <f t="shared" si="70"/>
        <v>0</v>
      </c>
      <c r="AB381">
        <f t="shared" si="71"/>
        <v>1</v>
      </c>
    </row>
    <row r="382" spans="1:28" ht="409.6" x14ac:dyDescent="0.2">
      <c r="A382">
        <v>380</v>
      </c>
      <c r="B382" t="s">
        <v>731</v>
      </c>
      <c r="C382" t="s">
        <v>3691</v>
      </c>
      <c r="D382" s="1" t="s">
        <v>3702</v>
      </c>
      <c r="E382">
        <v>4.5</v>
      </c>
      <c r="F382" s="1" t="s">
        <v>544</v>
      </c>
      <c r="G382" t="s">
        <v>732</v>
      </c>
      <c r="H382" t="s">
        <v>545</v>
      </c>
      <c r="I382" t="s">
        <v>41</v>
      </c>
      <c r="J382">
        <v>2008</v>
      </c>
      <c r="K382" t="s">
        <v>30</v>
      </c>
      <c r="L382" t="s">
        <v>38</v>
      </c>
      <c r="M382" t="s">
        <v>32</v>
      </c>
      <c r="N382" t="s">
        <v>3305</v>
      </c>
      <c r="O382">
        <v>-1</v>
      </c>
      <c r="P382">
        <v>-1</v>
      </c>
      <c r="Q382">
        <f t="shared" si="60"/>
        <v>98000</v>
      </c>
      <c r="R382">
        <f t="shared" si="61"/>
        <v>114000</v>
      </c>
      <c r="S382">
        <f t="shared" si="62"/>
        <v>106000</v>
      </c>
      <c r="T382" t="str">
        <f t="shared" si="63"/>
        <v>Avani Technology Solutions</v>
      </c>
      <c r="U382" t="str">
        <f t="shared" si="64"/>
        <v>Whippany</v>
      </c>
      <c r="V382" t="str">
        <f t="shared" si="65"/>
        <v>NJ</v>
      </c>
      <c r="W382">
        <f t="shared" si="66"/>
        <v>0</v>
      </c>
      <c r="X382">
        <f t="shared" si="67"/>
        <v>0</v>
      </c>
      <c r="Y382">
        <f t="shared" si="68"/>
        <v>0</v>
      </c>
      <c r="Z382">
        <f t="shared" si="69"/>
        <v>1</v>
      </c>
      <c r="AA382">
        <f t="shared" si="70"/>
        <v>0</v>
      </c>
      <c r="AB382">
        <f t="shared" si="71"/>
        <v>1</v>
      </c>
    </row>
    <row r="383" spans="1:28" ht="409.6" x14ac:dyDescent="0.2">
      <c r="A383">
        <v>381</v>
      </c>
      <c r="B383" t="s">
        <v>733</v>
      </c>
      <c r="C383" t="s">
        <v>3691</v>
      </c>
      <c r="D383" s="1" t="s">
        <v>3703</v>
      </c>
      <c r="E383">
        <v>2.5</v>
      </c>
      <c r="F383" s="1" t="s">
        <v>734</v>
      </c>
      <c r="G383" t="s">
        <v>17</v>
      </c>
      <c r="H383" t="s">
        <v>735</v>
      </c>
      <c r="I383" t="s">
        <v>68</v>
      </c>
      <c r="J383">
        <v>-1</v>
      </c>
      <c r="K383" t="s">
        <v>30</v>
      </c>
      <c r="L383" t="s">
        <v>38</v>
      </c>
      <c r="M383" t="s">
        <v>32</v>
      </c>
      <c r="N383" t="s">
        <v>3311</v>
      </c>
      <c r="O383">
        <v>-1</v>
      </c>
      <c r="P383">
        <v>-1</v>
      </c>
      <c r="Q383">
        <f t="shared" si="60"/>
        <v>98000</v>
      </c>
      <c r="R383">
        <f t="shared" si="61"/>
        <v>114000</v>
      </c>
      <c r="S383">
        <f t="shared" si="62"/>
        <v>106000</v>
      </c>
      <c r="T383" t="str">
        <f t="shared" si="63"/>
        <v>Primesoft</v>
      </c>
      <c r="U383" t="str">
        <f t="shared" si="64"/>
        <v>New York</v>
      </c>
      <c r="V383" t="str">
        <f t="shared" si="65"/>
        <v>NY</v>
      </c>
      <c r="W383">
        <f t="shared" si="66"/>
        <v>0</v>
      </c>
      <c r="X383">
        <f t="shared" si="67"/>
        <v>0</v>
      </c>
      <c r="Y383">
        <f t="shared" si="68"/>
        <v>1</v>
      </c>
      <c r="Z383">
        <f t="shared" si="69"/>
        <v>0</v>
      </c>
      <c r="AA383">
        <f t="shared" si="70"/>
        <v>0</v>
      </c>
      <c r="AB383">
        <f t="shared" si="71"/>
        <v>1</v>
      </c>
    </row>
    <row r="384" spans="1:28" ht="409.6" x14ac:dyDescent="0.2">
      <c r="A384">
        <v>382</v>
      </c>
      <c r="B384" t="s">
        <v>736</v>
      </c>
      <c r="C384" t="s">
        <v>3691</v>
      </c>
      <c r="D384" s="1" t="s">
        <v>6112</v>
      </c>
      <c r="E384">
        <v>4.4000000000000004</v>
      </c>
      <c r="F384" s="1" t="s">
        <v>3326</v>
      </c>
      <c r="G384" t="s">
        <v>17</v>
      </c>
      <c r="H384" t="s">
        <v>17</v>
      </c>
      <c r="I384" t="s">
        <v>41</v>
      </c>
      <c r="J384">
        <v>2013</v>
      </c>
      <c r="K384" t="s">
        <v>30</v>
      </c>
      <c r="L384" t="s">
        <v>60</v>
      </c>
      <c r="M384" t="s">
        <v>61</v>
      </c>
      <c r="N384" t="s">
        <v>3319</v>
      </c>
      <c r="O384" t="s">
        <v>62</v>
      </c>
      <c r="P384">
        <v>-1</v>
      </c>
      <c r="Q384">
        <f t="shared" si="60"/>
        <v>98000</v>
      </c>
      <c r="R384">
        <f t="shared" si="61"/>
        <v>114000</v>
      </c>
      <c r="S384">
        <f t="shared" si="62"/>
        <v>106000</v>
      </c>
      <c r="T384" t="str">
        <f t="shared" si="63"/>
        <v>Risified</v>
      </c>
      <c r="U384" t="str">
        <f t="shared" si="64"/>
        <v>New York</v>
      </c>
      <c r="V384" t="str">
        <f t="shared" si="65"/>
        <v>NY</v>
      </c>
      <c r="W384">
        <f t="shared" si="66"/>
        <v>1</v>
      </c>
      <c r="X384">
        <f t="shared" si="67"/>
        <v>1</v>
      </c>
      <c r="Y384">
        <f t="shared" si="68"/>
        <v>0</v>
      </c>
      <c r="Z384">
        <f t="shared" si="69"/>
        <v>0</v>
      </c>
      <c r="AA384">
        <f t="shared" si="70"/>
        <v>0</v>
      </c>
      <c r="AB384">
        <f t="shared" si="71"/>
        <v>1</v>
      </c>
    </row>
    <row r="385" spans="1:28" x14ac:dyDescent="0.2">
      <c r="A385">
        <v>383</v>
      </c>
      <c r="B385" t="s">
        <v>737</v>
      </c>
      <c r="C385" t="s">
        <v>3691</v>
      </c>
      <c r="D385" t="s">
        <v>3704</v>
      </c>
      <c r="E385">
        <v>-1</v>
      </c>
      <c r="F385" t="s">
        <v>738</v>
      </c>
      <c r="G385" t="s">
        <v>3705</v>
      </c>
      <c r="H385">
        <v>-1</v>
      </c>
      <c r="I385">
        <v>-1</v>
      </c>
      <c r="J385">
        <v>-1</v>
      </c>
      <c r="K385">
        <v>-1</v>
      </c>
      <c r="L385">
        <v>-1</v>
      </c>
      <c r="M385">
        <v>-1</v>
      </c>
      <c r="N385">
        <v>-1</v>
      </c>
      <c r="O385">
        <v>-1</v>
      </c>
      <c r="P385">
        <v>-1</v>
      </c>
      <c r="Q385">
        <f t="shared" si="60"/>
        <v>98000</v>
      </c>
      <c r="R385">
        <f t="shared" si="61"/>
        <v>114000</v>
      </c>
      <c r="S385">
        <f t="shared" si="62"/>
        <v>106000</v>
      </c>
      <c r="T385" t="str">
        <f t="shared" si="63"/>
        <v>IPro.org</v>
      </c>
      <c r="U385" t="str">
        <f t="shared" si="64"/>
        <v>Great Nec</v>
      </c>
      <c r="V385" t="str">
        <f t="shared" si="65"/>
        <v>NY</v>
      </c>
      <c r="W385">
        <f t="shared" si="66"/>
        <v>0</v>
      </c>
      <c r="X385">
        <f t="shared" si="67"/>
        <v>1</v>
      </c>
      <c r="Y385">
        <f t="shared" si="68"/>
        <v>0</v>
      </c>
      <c r="Z385">
        <f t="shared" si="69"/>
        <v>0</v>
      </c>
      <c r="AA385">
        <f t="shared" si="70"/>
        <v>0</v>
      </c>
      <c r="AB385">
        <f t="shared" si="71"/>
        <v>1</v>
      </c>
    </row>
    <row r="386" spans="1:28" ht="409.6" x14ac:dyDescent="0.2">
      <c r="A386">
        <v>384</v>
      </c>
      <c r="B386" t="s">
        <v>708</v>
      </c>
      <c r="C386" t="s">
        <v>3691</v>
      </c>
      <c r="D386" s="1" t="s">
        <v>6113</v>
      </c>
      <c r="E386">
        <v>4.3</v>
      </c>
      <c r="F386" s="1" t="s">
        <v>739</v>
      </c>
      <c r="G386" t="s">
        <v>17</v>
      </c>
      <c r="H386" t="s">
        <v>17</v>
      </c>
      <c r="I386" t="s">
        <v>84</v>
      </c>
      <c r="J386">
        <v>2009</v>
      </c>
      <c r="K386" t="s">
        <v>30</v>
      </c>
      <c r="L386" t="s">
        <v>25</v>
      </c>
      <c r="M386" t="s">
        <v>26</v>
      </c>
      <c r="N386" t="s">
        <v>3319</v>
      </c>
      <c r="O386">
        <v>-1</v>
      </c>
      <c r="P386">
        <v>-1</v>
      </c>
      <c r="Q386">
        <f t="shared" si="60"/>
        <v>98000</v>
      </c>
      <c r="R386">
        <f t="shared" si="61"/>
        <v>114000</v>
      </c>
      <c r="S386">
        <f t="shared" si="62"/>
        <v>106000</v>
      </c>
      <c r="T386" t="str">
        <f t="shared" si="63"/>
        <v>Cecelia Health</v>
      </c>
      <c r="U386" t="str">
        <f t="shared" si="64"/>
        <v>New York</v>
      </c>
      <c r="V386" t="str">
        <f t="shared" si="65"/>
        <v>NY</v>
      </c>
      <c r="W386">
        <f t="shared" si="66"/>
        <v>0</v>
      </c>
      <c r="X386">
        <f t="shared" si="67"/>
        <v>0</v>
      </c>
      <c r="Y386">
        <f t="shared" si="68"/>
        <v>1</v>
      </c>
      <c r="Z386">
        <f t="shared" si="69"/>
        <v>1</v>
      </c>
      <c r="AA386">
        <f t="shared" si="70"/>
        <v>0</v>
      </c>
      <c r="AB386">
        <f t="shared" si="71"/>
        <v>1</v>
      </c>
    </row>
    <row r="387" spans="1:28" ht="34" x14ac:dyDescent="0.2">
      <c r="A387">
        <v>385</v>
      </c>
      <c r="B387" t="s">
        <v>3706</v>
      </c>
      <c r="C387" t="s">
        <v>3691</v>
      </c>
      <c r="D387" t="s">
        <v>3707</v>
      </c>
      <c r="E387">
        <v>5</v>
      </c>
      <c r="F387" s="1" t="s">
        <v>695</v>
      </c>
      <c r="G387" t="s">
        <v>17</v>
      </c>
      <c r="H387" t="s">
        <v>17</v>
      </c>
      <c r="I387" t="s">
        <v>68</v>
      </c>
      <c r="J387">
        <v>1992</v>
      </c>
      <c r="K387" t="s">
        <v>30</v>
      </c>
      <c r="L387" t="s">
        <v>147</v>
      </c>
      <c r="M387" t="s">
        <v>61</v>
      </c>
      <c r="N387" t="s">
        <v>3319</v>
      </c>
      <c r="O387">
        <v>-1</v>
      </c>
      <c r="P387">
        <v>-1</v>
      </c>
      <c r="Q387">
        <f t="shared" ref="Q387:Q450" si="72">LEFT(C387,FIND("-",C387)-1)*1000</f>
        <v>98000</v>
      </c>
      <c r="R387">
        <f t="shared" ref="R387:R450" si="73">MID(C387,FIND("-",C387)+1,LEN(C387))*1000</f>
        <v>114000</v>
      </c>
      <c r="S387">
        <f t="shared" ref="S387:S450" si="74">(Q387+R387)/2</f>
        <v>106000</v>
      </c>
      <c r="T387" t="str">
        <f t="shared" ref="T387:T450" si="75">TRIM(LEFT(F387, FIND(CHAR(10), F387&amp;CHAR(10))-1))</f>
        <v>Creative Data Resources</v>
      </c>
      <c r="U387" t="str">
        <f t="shared" ref="U387:U450" si="76">TRIM(LEFT(G387, FIND(",",G387)-1))</f>
        <v>New York</v>
      </c>
      <c r="V387" t="str">
        <f t="shared" ref="V387:V450" si="77">TRIM(MID(G387,FIND(",",G387)+1,LEN((G387))))</f>
        <v>NY</v>
      </c>
      <c r="W387">
        <f t="shared" ref="W387:W450" si="78">IF(ISNUMBER(SEARCH("python",D387)),1,0)</f>
        <v>0</v>
      </c>
      <c r="X387">
        <f t="shared" ref="X387:X450" si="79">IF(ISNUMBER(SEARCH("sql",D387)),1,0)</f>
        <v>0</v>
      </c>
      <c r="Y387">
        <f t="shared" ref="Y387:Y450" si="80">IF(ISNUMBER(SEARCH("excel",D387)),1,0)</f>
        <v>1</v>
      </c>
      <c r="Z387">
        <f t="shared" ref="Z387:Z450" si="81">IF(ISNUMBER(SEARCH("tableau",D387)),1,0)</f>
        <v>0</v>
      </c>
      <c r="AA387">
        <f t="shared" ref="AA387:AA450" si="82">IF(ISNUMBER(SEARCH("power bi",D387)),1,0)</f>
        <v>0</v>
      </c>
      <c r="AB387">
        <f t="shared" ref="AB387:AB450" si="83">IF(ISNUMBER(SEARCH("r",D387)),1,0)</f>
        <v>1</v>
      </c>
    </row>
    <row r="388" spans="1:28" ht="34" x14ac:dyDescent="0.2">
      <c r="A388">
        <v>386</v>
      </c>
      <c r="B388" t="s">
        <v>645</v>
      </c>
      <c r="C388" t="s">
        <v>3691</v>
      </c>
      <c r="D388" t="s">
        <v>6114</v>
      </c>
      <c r="E388">
        <v>4.4000000000000004</v>
      </c>
      <c r="F388" s="1" t="s">
        <v>740</v>
      </c>
      <c r="G388" t="s">
        <v>17</v>
      </c>
      <c r="H388" t="s">
        <v>727</v>
      </c>
      <c r="I388" t="s">
        <v>68</v>
      </c>
      <c r="J388">
        <v>-1</v>
      </c>
      <c r="K388" t="s">
        <v>30</v>
      </c>
      <c r="L388" t="s">
        <v>134</v>
      </c>
      <c r="M388" t="s">
        <v>32</v>
      </c>
      <c r="N388" t="s">
        <v>3308</v>
      </c>
      <c r="O388">
        <v>-1</v>
      </c>
      <c r="P388">
        <v>-1</v>
      </c>
      <c r="Q388">
        <f t="shared" si="72"/>
        <v>98000</v>
      </c>
      <c r="R388">
        <f t="shared" si="73"/>
        <v>114000</v>
      </c>
      <c r="S388">
        <f t="shared" si="74"/>
        <v>106000</v>
      </c>
      <c r="T388" t="str">
        <f t="shared" si="75"/>
        <v>Systemart LLC</v>
      </c>
      <c r="U388" t="str">
        <f t="shared" si="76"/>
        <v>New York</v>
      </c>
      <c r="V388" t="str">
        <f t="shared" si="77"/>
        <v>NY</v>
      </c>
      <c r="W388">
        <f t="shared" si="78"/>
        <v>1</v>
      </c>
      <c r="X388">
        <f t="shared" si="79"/>
        <v>1</v>
      </c>
      <c r="Y388">
        <f t="shared" si="80"/>
        <v>1</v>
      </c>
      <c r="Z388">
        <f t="shared" si="81"/>
        <v>1</v>
      </c>
      <c r="AA388">
        <f t="shared" si="82"/>
        <v>0</v>
      </c>
      <c r="AB388">
        <f t="shared" si="83"/>
        <v>1</v>
      </c>
    </row>
    <row r="389" spans="1:28" ht="51" x14ac:dyDescent="0.2">
      <c r="A389">
        <v>387</v>
      </c>
      <c r="B389" t="s">
        <v>741</v>
      </c>
      <c r="C389" t="s">
        <v>3691</v>
      </c>
      <c r="D389" t="s">
        <v>3708</v>
      </c>
      <c r="E389">
        <v>3.2</v>
      </c>
      <c r="F389" s="1" t="s">
        <v>6077</v>
      </c>
      <c r="G389" t="s">
        <v>3433</v>
      </c>
      <c r="H389" t="s">
        <v>17</v>
      </c>
      <c r="I389" t="s">
        <v>24</v>
      </c>
      <c r="J389">
        <v>1784</v>
      </c>
      <c r="K389" t="s">
        <v>56</v>
      </c>
      <c r="L389" t="s">
        <v>3323</v>
      </c>
      <c r="M389" t="s">
        <v>46</v>
      </c>
      <c r="N389" t="s">
        <v>3310</v>
      </c>
      <c r="O389" t="s">
        <v>3572</v>
      </c>
      <c r="P389">
        <v>-1</v>
      </c>
      <c r="Q389">
        <f t="shared" si="72"/>
        <v>98000</v>
      </c>
      <c r="R389">
        <f t="shared" si="73"/>
        <v>114000</v>
      </c>
      <c r="S389">
        <f t="shared" si="74"/>
        <v>106000</v>
      </c>
      <c r="T389" t="str">
        <f t="shared" si="75"/>
        <v>The Ban of New York Mellon</v>
      </c>
      <c r="U389" t="str">
        <f t="shared" si="76"/>
        <v>Florham Par</v>
      </c>
      <c r="V389" t="str">
        <f t="shared" si="77"/>
        <v>NJ</v>
      </c>
      <c r="W389">
        <f t="shared" si="78"/>
        <v>0</v>
      </c>
      <c r="X389">
        <f t="shared" si="79"/>
        <v>0</v>
      </c>
      <c r="Y389">
        <f t="shared" si="80"/>
        <v>1</v>
      </c>
      <c r="Z389">
        <f t="shared" si="81"/>
        <v>0</v>
      </c>
      <c r="AA389">
        <f t="shared" si="82"/>
        <v>0</v>
      </c>
      <c r="AB389">
        <f t="shared" si="83"/>
        <v>1</v>
      </c>
    </row>
    <row r="390" spans="1:28" ht="409.6" x14ac:dyDescent="0.2">
      <c r="A390">
        <v>388</v>
      </c>
      <c r="B390" t="s">
        <v>742</v>
      </c>
      <c r="C390" t="s">
        <v>3691</v>
      </c>
      <c r="D390" s="1" t="s">
        <v>3709</v>
      </c>
      <c r="E390">
        <v>4.8</v>
      </c>
      <c r="F390" s="1" t="s">
        <v>490</v>
      </c>
      <c r="G390" t="s">
        <v>75</v>
      </c>
      <c r="H390" t="s">
        <v>3414</v>
      </c>
      <c r="I390" t="s">
        <v>68</v>
      </c>
      <c r="J390">
        <v>2011</v>
      </c>
      <c r="K390" t="s">
        <v>30</v>
      </c>
      <c r="L390" t="s">
        <v>38</v>
      </c>
      <c r="M390" t="s">
        <v>32</v>
      </c>
      <c r="N390" t="s">
        <v>3319</v>
      </c>
      <c r="O390">
        <v>-1</v>
      </c>
      <c r="P390">
        <v>-1</v>
      </c>
      <c r="Q390">
        <f t="shared" si="72"/>
        <v>98000</v>
      </c>
      <c r="R390">
        <f t="shared" si="73"/>
        <v>114000</v>
      </c>
      <c r="S390">
        <f t="shared" si="74"/>
        <v>106000</v>
      </c>
      <c r="T390" t="str">
        <f t="shared" si="75"/>
        <v>TechProjects</v>
      </c>
      <c r="U390" t="str">
        <f t="shared" si="76"/>
        <v>Jersey City</v>
      </c>
      <c r="V390" t="str">
        <f t="shared" si="77"/>
        <v>NJ</v>
      </c>
      <c r="W390">
        <f t="shared" si="78"/>
        <v>0</v>
      </c>
      <c r="X390">
        <f t="shared" si="79"/>
        <v>1</v>
      </c>
      <c r="Y390">
        <f t="shared" si="80"/>
        <v>1</v>
      </c>
      <c r="Z390">
        <f t="shared" si="81"/>
        <v>0</v>
      </c>
      <c r="AA390">
        <f t="shared" si="82"/>
        <v>0</v>
      </c>
      <c r="AB390">
        <f t="shared" si="83"/>
        <v>1</v>
      </c>
    </row>
    <row r="391" spans="1:28" ht="289" x14ac:dyDescent="0.2">
      <c r="A391">
        <v>389</v>
      </c>
      <c r="B391" t="s">
        <v>737</v>
      </c>
      <c r="C391" t="s">
        <v>3691</v>
      </c>
      <c r="D391" s="1" t="s">
        <v>3710</v>
      </c>
      <c r="E391">
        <v>3</v>
      </c>
      <c r="F391" s="1" t="s">
        <v>503</v>
      </c>
      <c r="G391" t="s">
        <v>3445</v>
      </c>
      <c r="H391" t="s">
        <v>3562</v>
      </c>
      <c r="I391" t="s">
        <v>18</v>
      </c>
      <c r="J391">
        <v>1984</v>
      </c>
      <c r="K391" t="s">
        <v>19</v>
      </c>
      <c r="L391" t="s">
        <v>25</v>
      </c>
      <c r="M391" t="s">
        <v>26</v>
      </c>
      <c r="N391" t="s">
        <v>3305</v>
      </c>
      <c r="O391">
        <v>-1</v>
      </c>
      <c r="P391">
        <v>-1</v>
      </c>
      <c r="Q391">
        <f t="shared" si="72"/>
        <v>98000</v>
      </c>
      <c r="R391">
        <f t="shared" si="73"/>
        <v>114000</v>
      </c>
      <c r="S391">
        <f t="shared" si="74"/>
        <v>106000</v>
      </c>
      <c r="T391" t="str">
        <f t="shared" si="75"/>
        <v>IPRO</v>
      </c>
      <c r="U391" t="str">
        <f t="shared" si="76"/>
        <v>Lae Success</v>
      </c>
      <c r="V391" t="str">
        <f t="shared" si="77"/>
        <v>NY</v>
      </c>
      <c r="W391">
        <f t="shared" si="78"/>
        <v>0</v>
      </c>
      <c r="X391">
        <f t="shared" si="79"/>
        <v>1</v>
      </c>
      <c r="Y391">
        <f t="shared" si="80"/>
        <v>0</v>
      </c>
      <c r="Z391">
        <f t="shared" si="81"/>
        <v>0</v>
      </c>
      <c r="AA391">
        <f t="shared" si="82"/>
        <v>0</v>
      </c>
      <c r="AB391">
        <f t="shared" si="83"/>
        <v>1</v>
      </c>
    </row>
    <row r="392" spans="1:28" ht="34" x14ac:dyDescent="0.2">
      <c r="A392">
        <v>390</v>
      </c>
      <c r="B392" t="s">
        <v>743</v>
      </c>
      <c r="C392" t="s">
        <v>3691</v>
      </c>
      <c r="D392" t="s">
        <v>3711</v>
      </c>
      <c r="E392">
        <v>5</v>
      </c>
      <c r="F392" s="1" t="s">
        <v>744</v>
      </c>
      <c r="G392" t="s">
        <v>17</v>
      </c>
      <c r="H392" t="s">
        <v>3712</v>
      </c>
      <c r="I392" t="s">
        <v>84</v>
      </c>
      <c r="J392">
        <v>-1</v>
      </c>
      <c r="K392" t="s">
        <v>56</v>
      </c>
      <c r="L392">
        <v>-1</v>
      </c>
      <c r="M392">
        <v>-1</v>
      </c>
      <c r="N392" t="s">
        <v>3319</v>
      </c>
      <c r="O392">
        <v>-1</v>
      </c>
      <c r="P392">
        <v>-1</v>
      </c>
      <c r="Q392">
        <f t="shared" si="72"/>
        <v>98000</v>
      </c>
      <c r="R392">
        <f t="shared" si="73"/>
        <v>114000</v>
      </c>
      <c r="S392">
        <f t="shared" si="74"/>
        <v>106000</v>
      </c>
      <c r="T392" t="str">
        <f t="shared" si="75"/>
        <v>ITech Recruiting</v>
      </c>
      <c r="U392" t="str">
        <f t="shared" si="76"/>
        <v>New York</v>
      </c>
      <c r="V392" t="str">
        <f t="shared" si="77"/>
        <v>NY</v>
      </c>
      <c r="W392">
        <f t="shared" si="78"/>
        <v>0</v>
      </c>
      <c r="X392">
        <f t="shared" si="79"/>
        <v>1</v>
      </c>
      <c r="Y392">
        <f t="shared" si="80"/>
        <v>0</v>
      </c>
      <c r="Z392">
        <f t="shared" si="81"/>
        <v>0</v>
      </c>
      <c r="AA392">
        <f t="shared" si="82"/>
        <v>0</v>
      </c>
      <c r="AB392">
        <f t="shared" si="83"/>
        <v>1</v>
      </c>
    </row>
    <row r="393" spans="1:28" ht="388" x14ac:dyDescent="0.2">
      <c r="A393">
        <v>391</v>
      </c>
      <c r="B393" t="s">
        <v>584</v>
      </c>
      <c r="C393" t="s">
        <v>3691</v>
      </c>
      <c r="D393" s="1" t="s">
        <v>3713</v>
      </c>
      <c r="E393">
        <v>3.4</v>
      </c>
      <c r="F393" s="1" t="s">
        <v>745</v>
      </c>
      <c r="G393" t="s">
        <v>17</v>
      </c>
      <c r="H393" t="s">
        <v>746</v>
      </c>
      <c r="I393" t="s">
        <v>3341</v>
      </c>
      <c r="J393">
        <v>-1</v>
      </c>
      <c r="K393" t="s">
        <v>3341</v>
      </c>
      <c r="L393" t="s">
        <v>147</v>
      </c>
      <c r="M393" t="s">
        <v>61</v>
      </c>
      <c r="N393" t="s">
        <v>3319</v>
      </c>
      <c r="O393">
        <v>-1</v>
      </c>
      <c r="P393">
        <v>-1</v>
      </c>
      <c r="Q393">
        <f t="shared" si="72"/>
        <v>98000</v>
      </c>
      <c r="R393">
        <f t="shared" si="73"/>
        <v>114000</v>
      </c>
      <c r="S393">
        <f t="shared" si="74"/>
        <v>106000</v>
      </c>
      <c r="T393" t="str">
        <f t="shared" si="75"/>
        <v>RN Staff</v>
      </c>
      <c r="U393" t="str">
        <f t="shared" si="76"/>
        <v>New York</v>
      </c>
      <c r="V393" t="str">
        <f t="shared" si="77"/>
        <v>NY</v>
      </c>
      <c r="W393">
        <f t="shared" si="78"/>
        <v>1</v>
      </c>
      <c r="X393">
        <f t="shared" si="79"/>
        <v>1</v>
      </c>
      <c r="Y393">
        <f t="shared" si="80"/>
        <v>1</v>
      </c>
      <c r="Z393">
        <f t="shared" si="81"/>
        <v>1</v>
      </c>
      <c r="AA393">
        <f t="shared" si="82"/>
        <v>0</v>
      </c>
      <c r="AB393">
        <f t="shared" si="83"/>
        <v>1</v>
      </c>
    </row>
    <row r="394" spans="1:28" ht="409.6" x14ac:dyDescent="0.2">
      <c r="A394">
        <v>392</v>
      </c>
      <c r="B394" t="s">
        <v>645</v>
      </c>
      <c r="C394" t="s">
        <v>3691</v>
      </c>
      <c r="D394" s="1" t="s">
        <v>6115</v>
      </c>
      <c r="E394">
        <v>4.2</v>
      </c>
      <c r="F394" s="1" t="s">
        <v>747</v>
      </c>
      <c r="G394" t="s">
        <v>17</v>
      </c>
      <c r="H394" t="s">
        <v>748</v>
      </c>
      <c r="I394" t="s">
        <v>41</v>
      </c>
      <c r="J394">
        <v>2004</v>
      </c>
      <c r="K394" t="s">
        <v>30</v>
      </c>
      <c r="L394" t="s">
        <v>147</v>
      </c>
      <c r="M394" t="s">
        <v>61</v>
      </c>
      <c r="N394" t="s">
        <v>3319</v>
      </c>
      <c r="O394">
        <v>-1</v>
      </c>
      <c r="P394">
        <v>-1</v>
      </c>
      <c r="Q394">
        <f t="shared" si="72"/>
        <v>98000</v>
      </c>
      <c r="R394">
        <f t="shared" si="73"/>
        <v>114000</v>
      </c>
      <c r="S394">
        <f t="shared" si="74"/>
        <v>106000</v>
      </c>
      <c r="T394" t="str">
        <f t="shared" si="75"/>
        <v>Abacus Service Corporation</v>
      </c>
      <c r="U394" t="str">
        <f t="shared" si="76"/>
        <v>New York</v>
      </c>
      <c r="V394" t="str">
        <f t="shared" si="77"/>
        <v>NY</v>
      </c>
      <c r="W394">
        <f t="shared" si="78"/>
        <v>1</v>
      </c>
      <c r="X394">
        <f t="shared" si="79"/>
        <v>1</v>
      </c>
      <c r="Y394">
        <f t="shared" si="80"/>
        <v>1</v>
      </c>
      <c r="Z394">
        <f t="shared" si="81"/>
        <v>1</v>
      </c>
      <c r="AA394">
        <f t="shared" si="82"/>
        <v>0</v>
      </c>
      <c r="AB394">
        <f t="shared" si="83"/>
        <v>1</v>
      </c>
    </row>
    <row r="395" spans="1:28" ht="221" x14ac:dyDescent="0.2">
      <c r="A395">
        <v>393</v>
      </c>
      <c r="B395" t="s">
        <v>749</v>
      </c>
      <c r="C395" t="s">
        <v>3691</v>
      </c>
      <c r="D395" s="1" t="s">
        <v>3714</v>
      </c>
      <c r="E395">
        <v>4.2</v>
      </c>
      <c r="F395" s="1" t="s">
        <v>750</v>
      </c>
      <c r="G395" t="s">
        <v>3715</v>
      </c>
      <c r="H395" t="s">
        <v>254</v>
      </c>
      <c r="I395" t="s">
        <v>18</v>
      </c>
      <c r="J395">
        <v>1999</v>
      </c>
      <c r="K395" t="s">
        <v>37</v>
      </c>
      <c r="L395" t="s">
        <v>147</v>
      </c>
      <c r="M395" t="s">
        <v>61</v>
      </c>
      <c r="N395" t="s">
        <v>3303</v>
      </c>
      <c r="O395">
        <v>-1</v>
      </c>
      <c r="P395">
        <v>-1</v>
      </c>
      <c r="Q395">
        <f t="shared" si="72"/>
        <v>98000</v>
      </c>
      <c r="R395">
        <f t="shared" si="73"/>
        <v>114000</v>
      </c>
      <c r="S395">
        <f t="shared" si="74"/>
        <v>106000</v>
      </c>
      <c r="T395" t="str">
        <f t="shared" si="75"/>
        <v>CyberCoders</v>
      </c>
      <c r="U395" t="str">
        <f t="shared" si="76"/>
        <v>Hoboen</v>
      </c>
      <c r="V395" t="str">
        <f t="shared" si="77"/>
        <v>NJ</v>
      </c>
      <c r="W395">
        <f t="shared" si="78"/>
        <v>0</v>
      </c>
      <c r="X395">
        <f t="shared" si="79"/>
        <v>0</v>
      </c>
      <c r="Y395">
        <f t="shared" si="80"/>
        <v>0</v>
      </c>
      <c r="Z395">
        <f t="shared" si="81"/>
        <v>1</v>
      </c>
      <c r="AA395">
        <f t="shared" si="82"/>
        <v>0</v>
      </c>
      <c r="AB395">
        <f t="shared" si="83"/>
        <v>1</v>
      </c>
    </row>
    <row r="396" spans="1:28" ht="409.6" x14ac:dyDescent="0.2">
      <c r="A396">
        <v>394</v>
      </c>
      <c r="B396" t="s">
        <v>751</v>
      </c>
      <c r="C396" t="s">
        <v>3691</v>
      </c>
      <c r="D396" s="1" t="s">
        <v>3716</v>
      </c>
      <c r="E396">
        <v>3.4</v>
      </c>
      <c r="F396" s="1" t="s">
        <v>752</v>
      </c>
      <c r="G396" t="s">
        <v>17</v>
      </c>
      <c r="H396" t="s">
        <v>753</v>
      </c>
      <c r="I396" t="s">
        <v>68</v>
      </c>
      <c r="J396">
        <v>-1</v>
      </c>
      <c r="K396" t="s">
        <v>30</v>
      </c>
      <c r="L396" t="s">
        <v>3331</v>
      </c>
      <c r="M396" t="s">
        <v>61</v>
      </c>
      <c r="N396" t="s">
        <v>3308</v>
      </c>
      <c r="O396">
        <v>-1</v>
      </c>
      <c r="P396">
        <v>-1</v>
      </c>
      <c r="Q396">
        <f t="shared" si="72"/>
        <v>98000</v>
      </c>
      <c r="R396">
        <f t="shared" si="73"/>
        <v>114000</v>
      </c>
      <c r="S396">
        <f t="shared" si="74"/>
        <v>106000</v>
      </c>
      <c r="T396" t="str">
        <f t="shared" si="75"/>
        <v>TECHNOCRAFT Solutions</v>
      </c>
      <c r="U396" t="str">
        <f t="shared" si="76"/>
        <v>New York</v>
      </c>
      <c r="V396" t="str">
        <f t="shared" si="77"/>
        <v>NY</v>
      </c>
      <c r="W396">
        <f t="shared" si="78"/>
        <v>0</v>
      </c>
      <c r="X396">
        <f t="shared" si="79"/>
        <v>1</v>
      </c>
      <c r="Y396">
        <f t="shared" si="80"/>
        <v>1</v>
      </c>
      <c r="Z396">
        <f t="shared" si="81"/>
        <v>0</v>
      </c>
      <c r="AA396">
        <f t="shared" si="82"/>
        <v>0</v>
      </c>
      <c r="AB396">
        <f t="shared" si="83"/>
        <v>1</v>
      </c>
    </row>
    <row r="397" spans="1:28" ht="34" x14ac:dyDescent="0.2">
      <c r="A397">
        <v>395</v>
      </c>
      <c r="B397" t="s">
        <v>754</v>
      </c>
      <c r="C397" t="s">
        <v>3691</v>
      </c>
      <c r="D397" t="s">
        <v>3717</v>
      </c>
      <c r="E397">
        <v>3.1</v>
      </c>
      <c r="F397" s="1" t="s">
        <v>245</v>
      </c>
      <c r="G397" t="s">
        <v>17</v>
      </c>
      <c r="H397" t="s">
        <v>246</v>
      </c>
      <c r="I397" t="s">
        <v>84</v>
      </c>
      <c r="J397">
        <v>2011</v>
      </c>
      <c r="K397" t="s">
        <v>30</v>
      </c>
      <c r="L397" t="s">
        <v>85</v>
      </c>
      <c r="M397" t="s">
        <v>61</v>
      </c>
      <c r="N397" t="s">
        <v>3312</v>
      </c>
      <c r="O397">
        <v>-1</v>
      </c>
      <c r="P397">
        <v>-1</v>
      </c>
      <c r="Q397">
        <f t="shared" si="72"/>
        <v>98000</v>
      </c>
      <c r="R397">
        <f t="shared" si="73"/>
        <v>114000</v>
      </c>
      <c r="S397">
        <f t="shared" si="74"/>
        <v>106000</v>
      </c>
      <c r="T397" t="str">
        <f t="shared" si="75"/>
        <v>Praescient Analytics</v>
      </c>
      <c r="U397" t="str">
        <f t="shared" si="76"/>
        <v>New York</v>
      </c>
      <c r="V397" t="str">
        <f t="shared" si="77"/>
        <v>NY</v>
      </c>
      <c r="W397">
        <f t="shared" si="78"/>
        <v>1</v>
      </c>
      <c r="X397">
        <f t="shared" si="79"/>
        <v>1</v>
      </c>
      <c r="Y397">
        <f t="shared" si="80"/>
        <v>1</v>
      </c>
      <c r="Z397">
        <f t="shared" si="81"/>
        <v>1</v>
      </c>
      <c r="AA397">
        <f t="shared" si="82"/>
        <v>0</v>
      </c>
      <c r="AB397">
        <f t="shared" si="83"/>
        <v>1</v>
      </c>
    </row>
    <row r="398" spans="1:28" ht="409.6" x14ac:dyDescent="0.2">
      <c r="A398">
        <v>396</v>
      </c>
      <c r="B398" t="s">
        <v>755</v>
      </c>
      <c r="C398" t="s">
        <v>3691</v>
      </c>
      <c r="D398" s="1" t="s">
        <v>3718</v>
      </c>
      <c r="E398">
        <v>-1</v>
      </c>
      <c r="F398" t="s">
        <v>756</v>
      </c>
      <c r="G398" t="s">
        <v>3715</v>
      </c>
      <c r="H398">
        <v>-1</v>
      </c>
      <c r="I398">
        <v>-1</v>
      </c>
      <c r="J398">
        <v>-1</v>
      </c>
      <c r="K398">
        <v>-1</v>
      </c>
      <c r="L398">
        <v>-1</v>
      </c>
      <c r="M398">
        <v>-1</v>
      </c>
      <c r="N398">
        <v>-1</v>
      </c>
      <c r="O398">
        <v>-1</v>
      </c>
      <c r="P398">
        <v>-1</v>
      </c>
      <c r="Q398">
        <f t="shared" si="72"/>
        <v>98000</v>
      </c>
      <c r="R398">
        <f t="shared" si="73"/>
        <v>114000</v>
      </c>
      <c r="S398">
        <f t="shared" si="74"/>
        <v>106000</v>
      </c>
      <c r="T398" t="str">
        <f t="shared" si="75"/>
        <v>C&amp;G Consulting Services</v>
      </c>
      <c r="U398" t="str">
        <f t="shared" si="76"/>
        <v>Hoboen</v>
      </c>
      <c r="V398" t="str">
        <f t="shared" si="77"/>
        <v>NJ</v>
      </c>
      <c r="W398">
        <f t="shared" si="78"/>
        <v>0</v>
      </c>
      <c r="X398">
        <f t="shared" si="79"/>
        <v>1</v>
      </c>
      <c r="Y398">
        <f t="shared" si="80"/>
        <v>1</v>
      </c>
      <c r="Z398">
        <f t="shared" si="81"/>
        <v>0</v>
      </c>
      <c r="AA398">
        <f t="shared" si="82"/>
        <v>0</v>
      </c>
      <c r="AB398">
        <f t="shared" si="83"/>
        <v>1</v>
      </c>
    </row>
    <row r="399" spans="1:28" ht="409.6" x14ac:dyDescent="0.2">
      <c r="A399">
        <v>397</v>
      </c>
      <c r="B399" t="s">
        <v>701</v>
      </c>
      <c r="C399" t="s">
        <v>3691</v>
      </c>
      <c r="D399" s="1" t="s">
        <v>3719</v>
      </c>
      <c r="E399">
        <v>3.7</v>
      </c>
      <c r="F399" s="1" t="s">
        <v>757</v>
      </c>
      <c r="G399" t="s">
        <v>703</v>
      </c>
      <c r="H399" t="s">
        <v>703</v>
      </c>
      <c r="I399" t="s">
        <v>24</v>
      </c>
      <c r="J399">
        <v>1982</v>
      </c>
      <c r="K399" t="s">
        <v>19</v>
      </c>
      <c r="L399" t="s">
        <v>25</v>
      </c>
      <c r="M399" t="s">
        <v>26</v>
      </c>
      <c r="N399" t="s">
        <v>3306</v>
      </c>
      <c r="O399" t="s">
        <v>758</v>
      </c>
      <c r="P399">
        <v>-1</v>
      </c>
      <c r="Q399">
        <f t="shared" si="72"/>
        <v>98000</v>
      </c>
      <c r="R399">
        <f t="shared" si="73"/>
        <v>114000</v>
      </c>
      <c r="S399">
        <f t="shared" si="74"/>
        <v>106000</v>
      </c>
      <c r="T399" t="str">
        <f t="shared" si="75"/>
        <v>RWJBarnabas Health</v>
      </c>
      <c r="U399" t="str">
        <f t="shared" si="76"/>
        <v>West Orange</v>
      </c>
      <c r="V399" t="str">
        <f t="shared" si="77"/>
        <v>NJ</v>
      </c>
      <c r="W399">
        <f t="shared" si="78"/>
        <v>0</v>
      </c>
      <c r="X399">
        <f t="shared" si="79"/>
        <v>0</v>
      </c>
      <c r="Y399">
        <f t="shared" si="80"/>
        <v>1</v>
      </c>
      <c r="Z399">
        <f t="shared" si="81"/>
        <v>0</v>
      </c>
      <c r="AA399">
        <f t="shared" si="82"/>
        <v>0</v>
      </c>
      <c r="AB399">
        <f t="shared" si="83"/>
        <v>1</v>
      </c>
    </row>
    <row r="400" spans="1:28" ht="51" x14ac:dyDescent="0.2">
      <c r="A400">
        <v>398</v>
      </c>
      <c r="B400" t="s">
        <v>759</v>
      </c>
      <c r="C400" t="s">
        <v>3691</v>
      </c>
      <c r="D400" t="s">
        <v>6116</v>
      </c>
      <c r="E400">
        <v>4</v>
      </c>
      <c r="F400" s="1" t="s">
        <v>287</v>
      </c>
      <c r="G400" t="s">
        <v>17</v>
      </c>
      <c r="H400" t="s">
        <v>288</v>
      </c>
      <c r="I400" t="s">
        <v>41</v>
      </c>
      <c r="J400">
        <v>2004</v>
      </c>
      <c r="K400" t="s">
        <v>30</v>
      </c>
      <c r="L400" t="s">
        <v>38</v>
      </c>
      <c r="M400" t="s">
        <v>32</v>
      </c>
      <c r="N400" t="s">
        <v>3305</v>
      </c>
      <c r="O400">
        <v>-1</v>
      </c>
      <c r="P400">
        <v>-1</v>
      </c>
      <c r="Q400">
        <f t="shared" si="72"/>
        <v>98000</v>
      </c>
      <c r="R400">
        <f t="shared" si="73"/>
        <v>114000</v>
      </c>
      <c r="S400">
        <f t="shared" si="74"/>
        <v>106000</v>
      </c>
      <c r="T400" t="str">
        <f t="shared" si="75"/>
        <v>Reliable Software Resources</v>
      </c>
      <c r="U400" t="str">
        <f t="shared" si="76"/>
        <v>New York</v>
      </c>
      <c r="V400" t="str">
        <f t="shared" si="77"/>
        <v>NY</v>
      </c>
      <c r="W400">
        <f t="shared" si="78"/>
        <v>0</v>
      </c>
      <c r="X400">
        <f t="shared" si="79"/>
        <v>0</v>
      </c>
      <c r="Y400">
        <f t="shared" si="80"/>
        <v>0</v>
      </c>
      <c r="Z400">
        <f t="shared" si="81"/>
        <v>0</v>
      </c>
      <c r="AA400">
        <f t="shared" si="82"/>
        <v>0</v>
      </c>
      <c r="AB400">
        <f t="shared" si="83"/>
        <v>1</v>
      </c>
    </row>
    <row r="401" spans="1:28" ht="409.6" x14ac:dyDescent="0.2">
      <c r="A401">
        <v>399</v>
      </c>
      <c r="B401" t="s">
        <v>760</v>
      </c>
      <c r="C401" t="s">
        <v>3720</v>
      </c>
      <c r="D401" s="1" t="s">
        <v>3721</v>
      </c>
      <c r="E401">
        <v>4.3</v>
      </c>
      <c r="F401" s="1" t="s">
        <v>761</v>
      </c>
      <c r="G401" t="s">
        <v>17</v>
      </c>
      <c r="H401" t="s">
        <v>762</v>
      </c>
      <c r="I401" t="s">
        <v>18</v>
      </c>
      <c r="J401">
        <v>-1</v>
      </c>
      <c r="K401" t="s">
        <v>30</v>
      </c>
      <c r="L401" t="s">
        <v>763</v>
      </c>
      <c r="M401" t="s">
        <v>764</v>
      </c>
      <c r="N401" t="s">
        <v>3314</v>
      </c>
      <c r="O401">
        <v>-1</v>
      </c>
      <c r="P401">
        <v>-1</v>
      </c>
      <c r="Q401">
        <f t="shared" si="72"/>
        <v>48000</v>
      </c>
      <c r="R401">
        <f t="shared" si="73"/>
        <v>96000</v>
      </c>
      <c r="S401">
        <f t="shared" si="74"/>
        <v>72000</v>
      </c>
      <c r="T401" t="str">
        <f t="shared" si="75"/>
        <v>MVP Consulting Plus Inc</v>
      </c>
      <c r="U401" t="str">
        <f t="shared" si="76"/>
        <v>New York</v>
      </c>
      <c r="V401" t="str">
        <f t="shared" si="77"/>
        <v>NY</v>
      </c>
      <c r="W401">
        <f t="shared" si="78"/>
        <v>0</v>
      </c>
      <c r="X401">
        <f t="shared" si="79"/>
        <v>1</v>
      </c>
      <c r="Y401">
        <f t="shared" si="80"/>
        <v>1</v>
      </c>
      <c r="Z401">
        <f t="shared" si="81"/>
        <v>0</v>
      </c>
      <c r="AA401">
        <f t="shared" si="82"/>
        <v>0</v>
      </c>
      <c r="AB401">
        <f t="shared" si="83"/>
        <v>1</v>
      </c>
    </row>
    <row r="402" spans="1:28" ht="409.6" x14ac:dyDescent="0.2">
      <c r="A402">
        <v>400</v>
      </c>
      <c r="B402" t="s">
        <v>765</v>
      </c>
      <c r="C402" t="s">
        <v>3720</v>
      </c>
      <c r="D402" s="1" t="s">
        <v>3722</v>
      </c>
      <c r="E402">
        <v>3.8</v>
      </c>
      <c r="F402" s="1" t="s">
        <v>299</v>
      </c>
      <c r="G402" t="s">
        <v>75</v>
      </c>
      <c r="H402" t="s">
        <v>197</v>
      </c>
      <c r="I402" t="s">
        <v>24</v>
      </c>
      <c r="J402">
        <v>1967</v>
      </c>
      <c r="K402" t="s">
        <v>56</v>
      </c>
      <c r="L402" t="s">
        <v>3350</v>
      </c>
      <c r="M402" t="s">
        <v>32</v>
      </c>
      <c r="N402" t="s">
        <v>3310</v>
      </c>
      <c r="O402" t="s">
        <v>300</v>
      </c>
      <c r="P402">
        <v>-1</v>
      </c>
      <c r="Q402">
        <f t="shared" si="72"/>
        <v>48000</v>
      </c>
      <c r="R402">
        <f t="shared" si="73"/>
        <v>96000</v>
      </c>
      <c r="S402">
        <f t="shared" si="74"/>
        <v>72000</v>
      </c>
      <c r="T402" t="str">
        <f t="shared" si="75"/>
        <v>Capgemini</v>
      </c>
      <c r="U402" t="str">
        <f t="shared" si="76"/>
        <v>Jersey City</v>
      </c>
      <c r="V402" t="str">
        <f t="shared" si="77"/>
        <v>NJ</v>
      </c>
      <c r="W402">
        <f t="shared" si="78"/>
        <v>0</v>
      </c>
      <c r="X402">
        <f t="shared" si="79"/>
        <v>1</v>
      </c>
      <c r="Y402">
        <f t="shared" si="80"/>
        <v>0</v>
      </c>
      <c r="Z402">
        <f t="shared" si="81"/>
        <v>0</v>
      </c>
      <c r="AA402">
        <f t="shared" si="82"/>
        <v>0</v>
      </c>
      <c r="AB402">
        <f t="shared" si="83"/>
        <v>1</v>
      </c>
    </row>
    <row r="403" spans="1:28" ht="409.6" x14ac:dyDescent="0.2">
      <c r="A403">
        <v>401</v>
      </c>
      <c r="B403" t="s">
        <v>766</v>
      </c>
      <c r="C403" t="s">
        <v>3720</v>
      </c>
      <c r="D403" s="1" t="s">
        <v>3723</v>
      </c>
      <c r="E403">
        <v>2.4</v>
      </c>
      <c r="F403" s="1" t="s">
        <v>767</v>
      </c>
      <c r="G403" t="s">
        <v>768</v>
      </c>
      <c r="H403" t="s">
        <v>768</v>
      </c>
      <c r="I403" t="s">
        <v>41</v>
      </c>
      <c r="J403">
        <v>-1</v>
      </c>
      <c r="K403" t="s">
        <v>30</v>
      </c>
      <c r="L403" t="s">
        <v>25</v>
      </c>
      <c r="M403" t="s">
        <v>26</v>
      </c>
      <c r="N403" t="s">
        <v>3319</v>
      </c>
      <c r="O403">
        <v>-1</v>
      </c>
      <c r="P403">
        <v>-1</v>
      </c>
      <c r="Q403">
        <f t="shared" si="72"/>
        <v>48000</v>
      </c>
      <c r="R403">
        <f t="shared" si="73"/>
        <v>96000</v>
      </c>
      <c r="S403">
        <f t="shared" si="74"/>
        <v>72000</v>
      </c>
      <c r="T403" t="str">
        <f t="shared" si="75"/>
        <v>Centers Plan for Healthy Living</v>
      </c>
      <c r="U403" t="str">
        <f t="shared" si="76"/>
        <v>Staten Island</v>
      </c>
      <c r="V403" t="str">
        <f t="shared" si="77"/>
        <v>NY</v>
      </c>
      <c r="W403">
        <f t="shared" si="78"/>
        <v>0</v>
      </c>
      <c r="X403">
        <f t="shared" si="79"/>
        <v>1</v>
      </c>
      <c r="Y403">
        <f t="shared" si="80"/>
        <v>1</v>
      </c>
      <c r="Z403">
        <f t="shared" si="81"/>
        <v>0</v>
      </c>
      <c r="AA403">
        <f t="shared" si="82"/>
        <v>0</v>
      </c>
      <c r="AB403">
        <f t="shared" si="83"/>
        <v>1</v>
      </c>
    </row>
    <row r="404" spans="1:28" ht="388" x14ac:dyDescent="0.2">
      <c r="A404">
        <v>402</v>
      </c>
      <c r="B404" t="s">
        <v>645</v>
      </c>
      <c r="C404" t="s">
        <v>3720</v>
      </c>
      <c r="D404" s="1" t="s">
        <v>6117</v>
      </c>
      <c r="E404">
        <v>3.4</v>
      </c>
      <c r="F404" s="1" t="s">
        <v>745</v>
      </c>
      <c r="G404" t="s">
        <v>17</v>
      </c>
      <c r="H404" t="s">
        <v>746</v>
      </c>
      <c r="I404" t="s">
        <v>3341</v>
      </c>
      <c r="J404">
        <v>-1</v>
      </c>
      <c r="K404" t="s">
        <v>3341</v>
      </c>
      <c r="L404" t="s">
        <v>147</v>
      </c>
      <c r="M404" t="s">
        <v>61</v>
      </c>
      <c r="N404" t="s">
        <v>3319</v>
      </c>
      <c r="O404">
        <v>-1</v>
      </c>
      <c r="P404">
        <v>-1</v>
      </c>
      <c r="Q404">
        <f t="shared" si="72"/>
        <v>48000</v>
      </c>
      <c r="R404">
        <f t="shared" si="73"/>
        <v>96000</v>
      </c>
      <c r="S404">
        <f t="shared" si="74"/>
        <v>72000</v>
      </c>
      <c r="T404" t="str">
        <f t="shared" si="75"/>
        <v>RN Staff</v>
      </c>
      <c r="U404" t="str">
        <f t="shared" si="76"/>
        <v>New York</v>
      </c>
      <c r="V404" t="str">
        <f t="shared" si="77"/>
        <v>NY</v>
      </c>
      <c r="W404">
        <f t="shared" si="78"/>
        <v>1</v>
      </c>
      <c r="X404">
        <f t="shared" si="79"/>
        <v>1</v>
      </c>
      <c r="Y404">
        <f t="shared" si="80"/>
        <v>1</v>
      </c>
      <c r="Z404">
        <f t="shared" si="81"/>
        <v>1</v>
      </c>
      <c r="AA404">
        <f t="shared" si="82"/>
        <v>0</v>
      </c>
      <c r="AB404">
        <f t="shared" si="83"/>
        <v>1</v>
      </c>
    </row>
    <row r="405" spans="1:28" ht="221" x14ac:dyDescent="0.2">
      <c r="A405">
        <v>403</v>
      </c>
      <c r="B405" t="s">
        <v>685</v>
      </c>
      <c r="C405" t="s">
        <v>3720</v>
      </c>
      <c r="D405" s="1" t="s">
        <v>3724</v>
      </c>
      <c r="E405">
        <v>-1</v>
      </c>
      <c r="F405" t="s">
        <v>769</v>
      </c>
      <c r="G405" t="s">
        <v>17</v>
      </c>
      <c r="H405" t="s">
        <v>3725</v>
      </c>
      <c r="I405" t="s">
        <v>3341</v>
      </c>
      <c r="J405">
        <v>-1</v>
      </c>
      <c r="K405" t="s">
        <v>30</v>
      </c>
      <c r="L405">
        <v>-1</v>
      </c>
      <c r="M405">
        <v>-1</v>
      </c>
      <c r="N405" t="s">
        <v>3319</v>
      </c>
      <c r="O405">
        <v>-1</v>
      </c>
      <c r="P405">
        <v>-1</v>
      </c>
      <c r="Q405">
        <f t="shared" si="72"/>
        <v>48000</v>
      </c>
      <c r="R405">
        <f t="shared" si="73"/>
        <v>96000</v>
      </c>
      <c r="S405">
        <f t="shared" si="74"/>
        <v>72000</v>
      </c>
      <c r="T405" t="str">
        <f t="shared" si="75"/>
        <v>Village Care</v>
      </c>
      <c r="U405" t="str">
        <f t="shared" si="76"/>
        <v>New York</v>
      </c>
      <c r="V405" t="str">
        <f t="shared" si="77"/>
        <v>NY</v>
      </c>
      <c r="W405">
        <f t="shared" si="78"/>
        <v>0</v>
      </c>
      <c r="X405">
        <f t="shared" si="79"/>
        <v>1</v>
      </c>
      <c r="Y405">
        <f t="shared" si="80"/>
        <v>1</v>
      </c>
      <c r="Z405">
        <f t="shared" si="81"/>
        <v>0</v>
      </c>
      <c r="AA405">
        <f t="shared" si="82"/>
        <v>0</v>
      </c>
      <c r="AB405">
        <f t="shared" si="83"/>
        <v>1</v>
      </c>
    </row>
    <row r="406" spans="1:28" ht="289" x14ac:dyDescent="0.2">
      <c r="A406">
        <v>404</v>
      </c>
      <c r="B406" t="s">
        <v>3726</v>
      </c>
      <c r="C406" t="s">
        <v>3720</v>
      </c>
      <c r="D406" s="1" t="s">
        <v>6118</v>
      </c>
      <c r="E406">
        <v>-1</v>
      </c>
      <c r="F406" t="s">
        <v>770</v>
      </c>
      <c r="G406" t="s">
        <v>17</v>
      </c>
      <c r="H406">
        <v>-1</v>
      </c>
      <c r="I406">
        <v>-1</v>
      </c>
      <c r="J406">
        <v>-1</v>
      </c>
      <c r="K406">
        <v>-1</v>
      </c>
      <c r="L406">
        <v>-1</v>
      </c>
      <c r="M406">
        <v>-1</v>
      </c>
      <c r="N406">
        <v>-1</v>
      </c>
      <c r="O406">
        <v>-1</v>
      </c>
      <c r="P406">
        <v>-1</v>
      </c>
      <c r="Q406">
        <f t="shared" si="72"/>
        <v>48000</v>
      </c>
      <c r="R406">
        <f t="shared" si="73"/>
        <v>96000</v>
      </c>
      <c r="S406">
        <f t="shared" si="74"/>
        <v>72000</v>
      </c>
      <c r="T406" t="str">
        <f t="shared" si="75"/>
        <v>Clear Technology Consulting</v>
      </c>
      <c r="U406" t="str">
        <f t="shared" si="76"/>
        <v>New York</v>
      </c>
      <c r="V406" t="str">
        <f t="shared" si="77"/>
        <v>NY</v>
      </c>
      <c r="W406">
        <f t="shared" si="78"/>
        <v>0</v>
      </c>
      <c r="X406">
        <f t="shared" si="79"/>
        <v>1</v>
      </c>
      <c r="Y406">
        <f t="shared" si="80"/>
        <v>0</v>
      </c>
      <c r="Z406">
        <f t="shared" si="81"/>
        <v>0</v>
      </c>
      <c r="AA406">
        <f t="shared" si="82"/>
        <v>0</v>
      </c>
      <c r="AB406">
        <f t="shared" si="83"/>
        <v>1</v>
      </c>
    </row>
    <row r="407" spans="1:28" ht="170" x14ac:dyDescent="0.2">
      <c r="A407">
        <v>405</v>
      </c>
      <c r="B407" t="s">
        <v>771</v>
      </c>
      <c r="C407" t="s">
        <v>3720</v>
      </c>
      <c r="D407" s="1" t="s">
        <v>3727</v>
      </c>
      <c r="E407">
        <v>4</v>
      </c>
      <c r="F407" s="1" t="s">
        <v>237</v>
      </c>
      <c r="G407" t="s">
        <v>772</v>
      </c>
      <c r="H407" t="s">
        <v>238</v>
      </c>
      <c r="I407" t="s">
        <v>68</v>
      </c>
      <c r="J407">
        <v>-1</v>
      </c>
      <c r="K407" t="s">
        <v>30</v>
      </c>
      <c r="L407" t="s">
        <v>239</v>
      </c>
      <c r="M407" t="s">
        <v>181</v>
      </c>
      <c r="N407" t="s">
        <v>3311</v>
      </c>
      <c r="O407">
        <v>-1</v>
      </c>
      <c r="P407">
        <v>-1</v>
      </c>
      <c r="Q407">
        <f t="shared" si="72"/>
        <v>48000</v>
      </c>
      <c r="R407">
        <f t="shared" si="73"/>
        <v>96000</v>
      </c>
      <c r="S407">
        <f t="shared" si="74"/>
        <v>72000</v>
      </c>
      <c r="T407" t="str">
        <f t="shared" si="75"/>
        <v>Lorven Technologies Inc</v>
      </c>
      <c r="U407" t="str">
        <f t="shared" si="76"/>
        <v>Harrison</v>
      </c>
      <c r="V407" t="str">
        <f t="shared" si="77"/>
        <v>NY</v>
      </c>
      <c r="W407">
        <f t="shared" si="78"/>
        <v>0</v>
      </c>
      <c r="X407">
        <f t="shared" si="79"/>
        <v>1</v>
      </c>
      <c r="Y407">
        <f t="shared" si="80"/>
        <v>1</v>
      </c>
      <c r="Z407">
        <f t="shared" si="81"/>
        <v>0</v>
      </c>
      <c r="AA407">
        <f t="shared" si="82"/>
        <v>0</v>
      </c>
      <c r="AB407">
        <f t="shared" si="83"/>
        <v>1</v>
      </c>
    </row>
    <row r="408" spans="1:28" ht="409.6" x14ac:dyDescent="0.2">
      <c r="A408">
        <v>406</v>
      </c>
      <c r="B408" t="s">
        <v>773</v>
      </c>
      <c r="C408" t="s">
        <v>3720</v>
      </c>
      <c r="D408" s="1" t="s">
        <v>3728</v>
      </c>
      <c r="E408">
        <v>3.2</v>
      </c>
      <c r="F408" s="1" t="s">
        <v>774</v>
      </c>
      <c r="G408" t="s">
        <v>3433</v>
      </c>
      <c r="H408" t="s">
        <v>17</v>
      </c>
      <c r="I408" t="s">
        <v>24</v>
      </c>
      <c r="J408">
        <v>1784</v>
      </c>
      <c r="K408" t="s">
        <v>56</v>
      </c>
      <c r="L408" t="s">
        <v>3323</v>
      </c>
      <c r="M408" t="s">
        <v>46</v>
      </c>
      <c r="N408" t="s">
        <v>3310</v>
      </c>
      <c r="O408" t="s">
        <v>3572</v>
      </c>
      <c r="P408">
        <v>-1</v>
      </c>
      <c r="Q408">
        <f t="shared" si="72"/>
        <v>48000</v>
      </c>
      <c r="R408">
        <f t="shared" si="73"/>
        <v>96000</v>
      </c>
      <c r="S408">
        <f t="shared" si="74"/>
        <v>72000</v>
      </c>
      <c r="T408" t="str">
        <f t="shared" si="75"/>
        <v>BNY Mellon</v>
      </c>
      <c r="U408" t="str">
        <f t="shared" si="76"/>
        <v>Florham Par</v>
      </c>
      <c r="V408" t="str">
        <f t="shared" si="77"/>
        <v>NJ</v>
      </c>
      <c r="W408">
        <f t="shared" si="78"/>
        <v>0</v>
      </c>
      <c r="X408">
        <f t="shared" si="79"/>
        <v>0</v>
      </c>
      <c r="Y408">
        <f t="shared" si="80"/>
        <v>1</v>
      </c>
      <c r="Z408">
        <f t="shared" si="81"/>
        <v>0</v>
      </c>
      <c r="AA408">
        <f t="shared" si="82"/>
        <v>0</v>
      </c>
      <c r="AB408">
        <f t="shared" si="83"/>
        <v>1</v>
      </c>
    </row>
    <row r="409" spans="1:28" ht="34" x14ac:dyDescent="0.2">
      <c r="A409">
        <v>407</v>
      </c>
      <c r="B409" t="s">
        <v>775</v>
      </c>
      <c r="C409" t="s">
        <v>3720</v>
      </c>
      <c r="D409" t="s">
        <v>3729</v>
      </c>
      <c r="E409">
        <v>3.3</v>
      </c>
      <c r="F409" s="1" t="s">
        <v>776</v>
      </c>
      <c r="G409" t="s">
        <v>75</v>
      </c>
      <c r="H409" t="s">
        <v>777</v>
      </c>
      <c r="I409" t="s">
        <v>84</v>
      </c>
      <c r="J409">
        <v>1993</v>
      </c>
      <c r="K409" t="s">
        <v>30</v>
      </c>
      <c r="L409" t="s">
        <v>147</v>
      </c>
      <c r="M409" t="s">
        <v>61</v>
      </c>
      <c r="N409" t="s">
        <v>3312</v>
      </c>
      <c r="O409">
        <v>-1</v>
      </c>
      <c r="P409">
        <v>-1</v>
      </c>
      <c r="Q409">
        <f t="shared" si="72"/>
        <v>48000</v>
      </c>
      <c r="R409">
        <f t="shared" si="73"/>
        <v>96000</v>
      </c>
      <c r="S409">
        <f t="shared" si="74"/>
        <v>72000</v>
      </c>
      <c r="T409" t="str">
        <f t="shared" si="75"/>
        <v>Norgate Technology Inc</v>
      </c>
      <c r="U409" t="str">
        <f t="shared" si="76"/>
        <v>Jersey City</v>
      </c>
      <c r="V409" t="str">
        <f t="shared" si="77"/>
        <v>NJ</v>
      </c>
      <c r="W409">
        <f t="shared" si="78"/>
        <v>0</v>
      </c>
      <c r="X409">
        <f t="shared" si="79"/>
        <v>1</v>
      </c>
      <c r="Y409">
        <f t="shared" si="80"/>
        <v>1</v>
      </c>
      <c r="Z409">
        <f t="shared" si="81"/>
        <v>0</v>
      </c>
      <c r="AA409">
        <f t="shared" si="82"/>
        <v>0</v>
      </c>
      <c r="AB409">
        <f t="shared" si="83"/>
        <v>1</v>
      </c>
    </row>
    <row r="410" spans="1:28" ht="409.6" x14ac:dyDescent="0.2">
      <c r="A410">
        <v>408</v>
      </c>
      <c r="B410" t="s">
        <v>712</v>
      </c>
      <c r="C410" t="s">
        <v>3720</v>
      </c>
      <c r="D410" s="1" t="s">
        <v>6119</v>
      </c>
      <c r="E410">
        <v>-1</v>
      </c>
      <c r="F410" t="s">
        <v>778</v>
      </c>
      <c r="G410" t="s">
        <v>3349</v>
      </c>
      <c r="H410">
        <v>-1</v>
      </c>
      <c r="I410">
        <v>-1</v>
      </c>
      <c r="J410">
        <v>-1</v>
      </c>
      <c r="K410">
        <v>-1</v>
      </c>
      <c r="L410">
        <v>-1</v>
      </c>
      <c r="M410">
        <v>-1</v>
      </c>
      <c r="N410">
        <v>-1</v>
      </c>
      <c r="O410">
        <v>-1</v>
      </c>
      <c r="P410">
        <v>-1</v>
      </c>
      <c r="Q410">
        <f t="shared" si="72"/>
        <v>48000</v>
      </c>
      <c r="R410">
        <f t="shared" si="73"/>
        <v>96000</v>
      </c>
      <c r="S410">
        <f t="shared" si="74"/>
        <v>72000</v>
      </c>
      <c r="T410" t="str">
        <f t="shared" si="75"/>
        <v>NYU Family Health Centers</v>
      </c>
      <c r="U410" t="str">
        <f t="shared" si="76"/>
        <v>Broolyn</v>
      </c>
      <c r="V410" t="str">
        <f t="shared" si="77"/>
        <v>NY</v>
      </c>
      <c r="W410">
        <f t="shared" si="78"/>
        <v>0</v>
      </c>
      <c r="X410">
        <f t="shared" si="79"/>
        <v>1</v>
      </c>
      <c r="Y410">
        <f t="shared" si="80"/>
        <v>1</v>
      </c>
      <c r="Z410">
        <f t="shared" si="81"/>
        <v>1</v>
      </c>
      <c r="AA410">
        <f t="shared" si="82"/>
        <v>0</v>
      </c>
      <c r="AB410">
        <f t="shared" si="83"/>
        <v>1</v>
      </c>
    </row>
    <row r="411" spans="1:28" ht="289" x14ac:dyDescent="0.2">
      <c r="A411">
        <v>409</v>
      </c>
      <c r="B411" t="s">
        <v>779</v>
      </c>
      <c r="C411" t="s">
        <v>3720</v>
      </c>
      <c r="D411" s="1" t="s">
        <v>3730</v>
      </c>
      <c r="E411">
        <v>5</v>
      </c>
      <c r="F411" s="1" t="s">
        <v>315</v>
      </c>
      <c r="G411" t="s">
        <v>17</v>
      </c>
      <c r="H411" t="s">
        <v>316</v>
      </c>
      <c r="I411" t="s">
        <v>84</v>
      </c>
      <c r="J411">
        <v>2008</v>
      </c>
      <c r="K411" t="s">
        <v>30</v>
      </c>
      <c r="L411" t="s">
        <v>38</v>
      </c>
      <c r="M411" t="s">
        <v>32</v>
      </c>
      <c r="N411" t="s">
        <v>3305</v>
      </c>
      <c r="O411">
        <v>-1</v>
      </c>
      <c r="P411">
        <v>-1</v>
      </c>
      <c r="Q411">
        <f t="shared" si="72"/>
        <v>48000</v>
      </c>
      <c r="R411">
        <f t="shared" si="73"/>
        <v>96000</v>
      </c>
      <c r="S411">
        <f t="shared" si="74"/>
        <v>72000</v>
      </c>
      <c r="T411" t="str">
        <f t="shared" si="75"/>
        <v>Staffigo Technical Services, LLC</v>
      </c>
      <c r="U411" t="str">
        <f t="shared" si="76"/>
        <v>New York</v>
      </c>
      <c r="V411" t="str">
        <f t="shared" si="77"/>
        <v>NY</v>
      </c>
      <c r="W411">
        <f t="shared" si="78"/>
        <v>0</v>
      </c>
      <c r="X411">
        <f t="shared" si="79"/>
        <v>1</v>
      </c>
      <c r="Y411">
        <f t="shared" si="80"/>
        <v>1</v>
      </c>
      <c r="Z411">
        <f t="shared" si="81"/>
        <v>0</v>
      </c>
      <c r="AA411">
        <f t="shared" si="82"/>
        <v>0</v>
      </c>
      <c r="AB411">
        <f t="shared" si="83"/>
        <v>1</v>
      </c>
    </row>
    <row r="412" spans="1:28" ht="51" x14ac:dyDescent="0.2">
      <c r="A412">
        <v>410</v>
      </c>
      <c r="B412" t="s">
        <v>780</v>
      </c>
      <c r="C412" t="s">
        <v>3720</v>
      </c>
      <c r="D412" t="s">
        <v>6120</v>
      </c>
      <c r="E412">
        <v>3.2</v>
      </c>
      <c r="F412" s="1" t="s">
        <v>6077</v>
      </c>
      <c r="G412" t="s">
        <v>17</v>
      </c>
      <c r="H412" t="s">
        <v>17</v>
      </c>
      <c r="I412" t="s">
        <v>24</v>
      </c>
      <c r="J412">
        <v>1784</v>
      </c>
      <c r="K412" t="s">
        <v>56</v>
      </c>
      <c r="L412" t="s">
        <v>3323</v>
      </c>
      <c r="M412" t="s">
        <v>46</v>
      </c>
      <c r="N412" t="s">
        <v>3310</v>
      </c>
      <c r="O412" t="s">
        <v>3572</v>
      </c>
      <c r="P412">
        <v>-1</v>
      </c>
      <c r="Q412">
        <f t="shared" si="72"/>
        <v>48000</v>
      </c>
      <c r="R412">
        <f t="shared" si="73"/>
        <v>96000</v>
      </c>
      <c r="S412">
        <f t="shared" si="74"/>
        <v>72000</v>
      </c>
      <c r="T412" t="str">
        <f t="shared" si="75"/>
        <v>The Ban of New York Mellon</v>
      </c>
      <c r="U412" t="str">
        <f t="shared" si="76"/>
        <v>New York</v>
      </c>
      <c r="V412" t="str">
        <f t="shared" si="77"/>
        <v>NY</v>
      </c>
      <c r="W412">
        <f t="shared" si="78"/>
        <v>0</v>
      </c>
      <c r="X412">
        <f t="shared" si="79"/>
        <v>0</v>
      </c>
      <c r="Y412">
        <f t="shared" si="80"/>
        <v>0</v>
      </c>
      <c r="Z412">
        <f t="shared" si="81"/>
        <v>0</v>
      </c>
      <c r="AA412">
        <f t="shared" si="82"/>
        <v>0</v>
      </c>
      <c r="AB412">
        <f t="shared" si="83"/>
        <v>1</v>
      </c>
    </row>
    <row r="413" spans="1:28" ht="409.6" x14ac:dyDescent="0.2">
      <c r="A413">
        <v>411</v>
      </c>
      <c r="B413" t="s">
        <v>781</v>
      </c>
      <c r="C413" t="s">
        <v>3720</v>
      </c>
      <c r="D413" s="1" t="s">
        <v>3731</v>
      </c>
      <c r="E413">
        <v>3.1</v>
      </c>
      <c r="F413" s="1" t="s">
        <v>782</v>
      </c>
      <c r="G413" t="s">
        <v>622</v>
      </c>
      <c r="H413" t="s">
        <v>622</v>
      </c>
      <c r="I413" t="s">
        <v>29</v>
      </c>
      <c r="J413">
        <v>1989</v>
      </c>
      <c r="K413" t="s">
        <v>30</v>
      </c>
      <c r="L413" t="s">
        <v>125</v>
      </c>
      <c r="M413" t="s">
        <v>46</v>
      </c>
      <c r="N413" t="s">
        <v>3310</v>
      </c>
      <c r="O413">
        <v>-1</v>
      </c>
      <c r="P413">
        <v>-1</v>
      </c>
      <c r="Q413">
        <f t="shared" si="72"/>
        <v>48000</v>
      </c>
      <c r="R413">
        <f t="shared" si="73"/>
        <v>96000</v>
      </c>
      <c r="S413">
        <f t="shared" si="74"/>
        <v>72000</v>
      </c>
      <c r="T413" t="str">
        <f t="shared" si="75"/>
        <v>HomeBridge Financial Services</v>
      </c>
      <c r="U413" t="str">
        <f t="shared" si="76"/>
        <v>Iselin</v>
      </c>
      <c r="V413" t="str">
        <f t="shared" si="77"/>
        <v>NJ</v>
      </c>
      <c r="W413">
        <f t="shared" si="78"/>
        <v>0</v>
      </c>
      <c r="X413">
        <f t="shared" si="79"/>
        <v>0</v>
      </c>
      <c r="Y413">
        <f t="shared" si="80"/>
        <v>1</v>
      </c>
      <c r="Z413">
        <f t="shared" si="81"/>
        <v>0</v>
      </c>
      <c r="AA413">
        <f t="shared" si="82"/>
        <v>0</v>
      </c>
      <c r="AB413">
        <f t="shared" si="83"/>
        <v>1</v>
      </c>
    </row>
    <row r="414" spans="1:28" ht="409.6" x14ac:dyDescent="0.2">
      <c r="A414">
        <v>412</v>
      </c>
      <c r="B414" t="s">
        <v>783</v>
      </c>
      <c r="C414" t="s">
        <v>3720</v>
      </c>
      <c r="D414" s="1" t="s">
        <v>3732</v>
      </c>
      <c r="E414">
        <v>3.9</v>
      </c>
      <c r="F414" s="1" t="s">
        <v>784</v>
      </c>
      <c r="G414" t="s">
        <v>785</v>
      </c>
      <c r="H414" t="s">
        <v>785</v>
      </c>
      <c r="I414" t="s">
        <v>29</v>
      </c>
      <c r="J414">
        <v>1962</v>
      </c>
      <c r="K414" t="s">
        <v>56</v>
      </c>
      <c r="L414" t="s">
        <v>38</v>
      </c>
      <c r="M414" t="s">
        <v>32</v>
      </c>
      <c r="N414" t="s">
        <v>3306</v>
      </c>
      <c r="O414">
        <v>-1</v>
      </c>
      <c r="P414">
        <v>-1</v>
      </c>
      <c r="Q414">
        <f t="shared" si="72"/>
        <v>48000</v>
      </c>
      <c r="R414">
        <f t="shared" si="73"/>
        <v>96000</v>
      </c>
      <c r="S414">
        <f t="shared" si="74"/>
        <v>72000</v>
      </c>
      <c r="T414" t="str">
        <f t="shared" si="75"/>
        <v>Sharp Electronics Corporation</v>
      </c>
      <c r="U414" t="str">
        <f t="shared" si="76"/>
        <v>Montvale</v>
      </c>
      <c r="V414" t="str">
        <f t="shared" si="77"/>
        <v>NJ</v>
      </c>
      <c r="W414">
        <f t="shared" si="78"/>
        <v>0</v>
      </c>
      <c r="X414">
        <f t="shared" si="79"/>
        <v>1</v>
      </c>
      <c r="Y414">
        <f t="shared" si="80"/>
        <v>1</v>
      </c>
      <c r="Z414">
        <f t="shared" si="81"/>
        <v>0</v>
      </c>
      <c r="AA414">
        <f t="shared" si="82"/>
        <v>0</v>
      </c>
      <c r="AB414">
        <f t="shared" si="83"/>
        <v>1</v>
      </c>
    </row>
    <row r="415" spans="1:28" ht="409.6" x14ac:dyDescent="0.2">
      <c r="A415">
        <v>413</v>
      </c>
      <c r="B415" t="s">
        <v>3733</v>
      </c>
      <c r="C415" t="s">
        <v>3720</v>
      </c>
      <c r="D415" s="1" t="s">
        <v>3734</v>
      </c>
      <c r="E415">
        <v>-1</v>
      </c>
      <c r="F415" t="s">
        <v>786</v>
      </c>
      <c r="G415" t="s">
        <v>732</v>
      </c>
      <c r="H415">
        <v>-1</v>
      </c>
      <c r="I415">
        <v>-1</v>
      </c>
      <c r="J415">
        <v>-1</v>
      </c>
      <c r="K415">
        <v>-1</v>
      </c>
      <c r="L415">
        <v>-1</v>
      </c>
      <c r="M415">
        <v>-1</v>
      </c>
      <c r="N415">
        <v>-1</v>
      </c>
      <c r="O415">
        <v>-1</v>
      </c>
      <c r="P415">
        <v>-1</v>
      </c>
      <c r="Q415">
        <f t="shared" si="72"/>
        <v>48000</v>
      </c>
      <c r="R415">
        <f t="shared" si="73"/>
        <v>96000</v>
      </c>
      <c r="S415">
        <f t="shared" si="74"/>
        <v>72000</v>
      </c>
      <c r="T415" t="str">
        <f t="shared" si="75"/>
        <v>JR Cigar/MC Management</v>
      </c>
      <c r="U415" t="str">
        <f t="shared" si="76"/>
        <v>Whippany</v>
      </c>
      <c r="V415" t="str">
        <f t="shared" si="77"/>
        <v>NJ</v>
      </c>
      <c r="W415">
        <f t="shared" si="78"/>
        <v>1</v>
      </c>
      <c r="X415">
        <f t="shared" si="79"/>
        <v>1</v>
      </c>
      <c r="Y415">
        <f t="shared" si="80"/>
        <v>0</v>
      </c>
      <c r="Z415">
        <f t="shared" si="81"/>
        <v>0</v>
      </c>
      <c r="AA415">
        <f t="shared" si="82"/>
        <v>0</v>
      </c>
      <c r="AB415">
        <f t="shared" si="83"/>
        <v>1</v>
      </c>
    </row>
    <row r="416" spans="1:28" ht="409.6" x14ac:dyDescent="0.2">
      <c r="A416">
        <v>414</v>
      </c>
      <c r="B416" t="s">
        <v>787</v>
      </c>
      <c r="C416" t="s">
        <v>3720</v>
      </c>
      <c r="D416" s="1" t="s">
        <v>3735</v>
      </c>
      <c r="E416">
        <v>2.5</v>
      </c>
      <c r="F416" s="1" t="s">
        <v>788</v>
      </c>
      <c r="G416" t="s">
        <v>3736</v>
      </c>
      <c r="H416" t="s">
        <v>651</v>
      </c>
      <c r="I416" t="s">
        <v>84</v>
      </c>
      <c r="J416">
        <v>-1</v>
      </c>
      <c r="K416" t="s">
        <v>30</v>
      </c>
      <c r="L416" t="s">
        <v>147</v>
      </c>
      <c r="M416" t="s">
        <v>61</v>
      </c>
      <c r="N416" t="s">
        <v>3319</v>
      </c>
      <c r="O416">
        <v>-1</v>
      </c>
      <c r="P416">
        <v>-1</v>
      </c>
      <c r="Q416">
        <f t="shared" si="72"/>
        <v>48000</v>
      </c>
      <c r="R416">
        <f t="shared" si="73"/>
        <v>96000</v>
      </c>
      <c r="S416">
        <f t="shared" si="74"/>
        <v>72000</v>
      </c>
      <c r="T416" t="str">
        <f t="shared" si="75"/>
        <v>Avacend, Inc.</v>
      </c>
      <c r="U416" t="str">
        <f t="shared" si="76"/>
        <v>Woodcliff Lae</v>
      </c>
      <c r="V416" t="str">
        <f t="shared" si="77"/>
        <v>NJ</v>
      </c>
      <c r="W416">
        <f t="shared" si="78"/>
        <v>0</v>
      </c>
      <c r="X416">
        <f t="shared" si="79"/>
        <v>0</v>
      </c>
      <c r="Y416">
        <f t="shared" si="80"/>
        <v>1</v>
      </c>
      <c r="Z416">
        <f t="shared" si="81"/>
        <v>0</v>
      </c>
      <c r="AA416">
        <f t="shared" si="82"/>
        <v>0</v>
      </c>
      <c r="AB416">
        <f t="shared" si="83"/>
        <v>1</v>
      </c>
    </row>
    <row r="417" spans="1:28" ht="34" x14ac:dyDescent="0.2">
      <c r="A417">
        <v>415</v>
      </c>
      <c r="B417" t="s">
        <v>789</v>
      </c>
      <c r="C417" t="s">
        <v>3720</v>
      </c>
      <c r="D417" t="s">
        <v>3737</v>
      </c>
      <c r="E417">
        <v>3.1</v>
      </c>
      <c r="F417" s="1" t="s">
        <v>245</v>
      </c>
      <c r="G417" t="s">
        <v>17</v>
      </c>
      <c r="H417" t="s">
        <v>246</v>
      </c>
      <c r="I417" t="s">
        <v>84</v>
      </c>
      <c r="J417">
        <v>2011</v>
      </c>
      <c r="K417" t="s">
        <v>30</v>
      </c>
      <c r="L417" t="s">
        <v>85</v>
      </c>
      <c r="M417" t="s">
        <v>61</v>
      </c>
      <c r="N417" t="s">
        <v>3312</v>
      </c>
      <c r="O417">
        <v>-1</v>
      </c>
      <c r="P417">
        <v>-1</v>
      </c>
      <c r="Q417">
        <f t="shared" si="72"/>
        <v>48000</v>
      </c>
      <c r="R417">
        <f t="shared" si="73"/>
        <v>96000</v>
      </c>
      <c r="S417">
        <f t="shared" si="74"/>
        <v>72000</v>
      </c>
      <c r="T417" t="str">
        <f t="shared" si="75"/>
        <v>Praescient Analytics</v>
      </c>
      <c r="U417" t="str">
        <f t="shared" si="76"/>
        <v>New York</v>
      </c>
      <c r="V417" t="str">
        <f t="shared" si="77"/>
        <v>NY</v>
      </c>
      <c r="W417">
        <f t="shared" si="78"/>
        <v>1</v>
      </c>
      <c r="X417">
        <f t="shared" si="79"/>
        <v>1</v>
      </c>
      <c r="Y417">
        <f t="shared" si="80"/>
        <v>1</v>
      </c>
      <c r="Z417">
        <f t="shared" si="81"/>
        <v>1</v>
      </c>
      <c r="AA417">
        <f t="shared" si="82"/>
        <v>0</v>
      </c>
      <c r="AB417">
        <f t="shared" si="83"/>
        <v>1</v>
      </c>
    </row>
    <row r="418" spans="1:28" ht="221" x14ac:dyDescent="0.2">
      <c r="A418">
        <v>416</v>
      </c>
      <c r="B418" t="s">
        <v>790</v>
      </c>
      <c r="C418" t="s">
        <v>3720</v>
      </c>
      <c r="D418" s="1" t="s">
        <v>3738</v>
      </c>
      <c r="E418">
        <v>4.5</v>
      </c>
      <c r="F418" s="1" t="s">
        <v>544</v>
      </c>
      <c r="G418" t="s">
        <v>3349</v>
      </c>
      <c r="H418" t="s">
        <v>545</v>
      </c>
      <c r="I418" t="s">
        <v>41</v>
      </c>
      <c r="J418">
        <v>2008</v>
      </c>
      <c r="K418" t="s">
        <v>30</v>
      </c>
      <c r="L418" t="s">
        <v>38</v>
      </c>
      <c r="M418" t="s">
        <v>32</v>
      </c>
      <c r="N418" t="s">
        <v>3305</v>
      </c>
      <c r="O418">
        <v>-1</v>
      </c>
      <c r="P418">
        <v>-1</v>
      </c>
      <c r="Q418">
        <f t="shared" si="72"/>
        <v>48000</v>
      </c>
      <c r="R418">
        <f t="shared" si="73"/>
        <v>96000</v>
      </c>
      <c r="S418">
        <f t="shared" si="74"/>
        <v>72000</v>
      </c>
      <c r="T418" t="str">
        <f t="shared" si="75"/>
        <v>Avani Technology Solutions</v>
      </c>
      <c r="U418" t="str">
        <f t="shared" si="76"/>
        <v>Broolyn</v>
      </c>
      <c r="V418" t="str">
        <f t="shared" si="77"/>
        <v>NY</v>
      </c>
      <c r="W418">
        <f t="shared" si="78"/>
        <v>0</v>
      </c>
      <c r="X418">
        <f t="shared" si="79"/>
        <v>1</v>
      </c>
      <c r="Y418">
        <f t="shared" si="80"/>
        <v>0</v>
      </c>
      <c r="Z418">
        <f t="shared" si="81"/>
        <v>0</v>
      </c>
      <c r="AA418">
        <f t="shared" si="82"/>
        <v>0</v>
      </c>
      <c r="AB418">
        <f t="shared" si="83"/>
        <v>1</v>
      </c>
    </row>
    <row r="419" spans="1:28" ht="409.6" x14ac:dyDescent="0.2">
      <c r="A419">
        <v>417</v>
      </c>
      <c r="B419" t="s">
        <v>791</v>
      </c>
      <c r="C419" t="s">
        <v>3720</v>
      </c>
      <c r="D419" s="1" t="s">
        <v>3739</v>
      </c>
      <c r="E419">
        <v>3.2</v>
      </c>
      <c r="F419" s="1" t="s">
        <v>792</v>
      </c>
      <c r="G419" t="s">
        <v>71</v>
      </c>
      <c r="H419" t="s">
        <v>762</v>
      </c>
      <c r="I419" t="s">
        <v>29</v>
      </c>
      <c r="J419">
        <v>2018</v>
      </c>
      <c r="K419" t="s">
        <v>19</v>
      </c>
      <c r="L419" t="s">
        <v>25</v>
      </c>
      <c r="M419" t="s">
        <v>26</v>
      </c>
      <c r="N419" t="s">
        <v>3319</v>
      </c>
      <c r="O419">
        <v>-1</v>
      </c>
      <c r="P419">
        <v>-1</v>
      </c>
      <c r="Q419">
        <f t="shared" si="72"/>
        <v>48000</v>
      </c>
      <c r="R419">
        <f t="shared" si="73"/>
        <v>96000</v>
      </c>
      <c r="S419">
        <f t="shared" si="74"/>
        <v>72000</v>
      </c>
      <c r="T419" t="str">
        <f t="shared" si="75"/>
        <v>Care Design New York</v>
      </c>
      <c r="U419" t="str">
        <f t="shared" si="76"/>
        <v>Bronx</v>
      </c>
      <c r="V419" t="str">
        <f t="shared" si="77"/>
        <v>NY</v>
      </c>
      <c r="W419">
        <f t="shared" si="78"/>
        <v>0</v>
      </c>
      <c r="X419">
        <f t="shared" si="79"/>
        <v>1</v>
      </c>
      <c r="Y419">
        <f t="shared" si="80"/>
        <v>1</v>
      </c>
      <c r="Z419">
        <f t="shared" si="81"/>
        <v>0</v>
      </c>
      <c r="AA419">
        <f t="shared" si="82"/>
        <v>0</v>
      </c>
      <c r="AB419">
        <f t="shared" si="83"/>
        <v>1</v>
      </c>
    </row>
    <row r="420" spans="1:28" ht="409.6" x14ac:dyDescent="0.2">
      <c r="A420">
        <v>418</v>
      </c>
      <c r="B420" t="s">
        <v>793</v>
      </c>
      <c r="C420" t="s">
        <v>3720</v>
      </c>
      <c r="D420" s="1" t="s">
        <v>3740</v>
      </c>
      <c r="E420">
        <v>4.4000000000000004</v>
      </c>
      <c r="F420" s="1" t="s">
        <v>675</v>
      </c>
      <c r="G420" t="s">
        <v>727</v>
      </c>
      <c r="H420" t="s">
        <v>3325</v>
      </c>
      <c r="I420" t="s">
        <v>68</v>
      </c>
      <c r="J420">
        <v>-1</v>
      </c>
      <c r="K420" t="s">
        <v>30</v>
      </c>
      <c r="L420" t="s">
        <v>85</v>
      </c>
      <c r="M420" t="s">
        <v>61</v>
      </c>
      <c r="N420" t="s">
        <v>3319</v>
      </c>
      <c r="O420">
        <v>-1</v>
      </c>
      <c r="P420">
        <v>-1</v>
      </c>
      <c r="Q420">
        <f t="shared" si="72"/>
        <v>48000</v>
      </c>
      <c r="R420">
        <f t="shared" si="73"/>
        <v>96000</v>
      </c>
      <c r="S420">
        <f t="shared" si="74"/>
        <v>72000</v>
      </c>
      <c r="T420" t="str">
        <f t="shared" si="75"/>
        <v>ACT Consulting</v>
      </c>
      <c r="U420" t="str">
        <f t="shared" si="76"/>
        <v>Parsippany</v>
      </c>
      <c r="V420" t="str">
        <f t="shared" si="77"/>
        <v>NJ</v>
      </c>
      <c r="W420">
        <f t="shared" si="78"/>
        <v>0</v>
      </c>
      <c r="X420">
        <f t="shared" si="79"/>
        <v>0</v>
      </c>
      <c r="Y420">
        <f t="shared" si="80"/>
        <v>1</v>
      </c>
      <c r="Z420">
        <f t="shared" si="81"/>
        <v>0</v>
      </c>
      <c r="AA420">
        <f t="shared" si="82"/>
        <v>0</v>
      </c>
      <c r="AB420">
        <f t="shared" si="83"/>
        <v>1</v>
      </c>
    </row>
    <row r="421" spans="1:28" ht="34" x14ac:dyDescent="0.2">
      <c r="A421">
        <v>419</v>
      </c>
      <c r="B421" t="s">
        <v>469</v>
      </c>
      <c r="C421" t="s">
        <v>3720</v>
      </c>
      <c r="D421" t="s">
        <v>3741</v>
      </c>
      <c r="E421">
        <v>3.8</v>
      </c>
      <c r="F421" s="1" t="s">
        <v>3742</v>
      </c>
      <c r="G421" t="s">
        <v>3627</v>
      </c>
      <c r="H421" t="s">
        <v>794</v>
      </c>
      <c r="I421" t="s">
        <v>68</v>
      </c>
      <c r="J421">
        <v>-1</v>
      </c>
      <c r="K421" t="s">
        <v>123</v>
      </c>
      <c r="L421">
        <v>-1</v>
      </c>
      <c r="M421">
        <v>-1</v>
      </c>
      <c r="N421" t="s">
        <v>3319</v>
      </c>
      <c r="O421">
        <v>-1</v>
      </c>
      <c r="P421">
        <v>-1</v>
      </c>
      <c r="Q421">
        <f t="shared" si="72"/>
        <v>48000</v>
      </c>
      <c r="R421">
        <f t="shared" si="73"/>
        <v>96000</v>
      </c>
      <c r="S421">
        <f t="shared" si="74"/>
        <v>72000</v>
      </c>
      <c r="T421" t="str">
        <f t="shared" si="75"/>
        <v>TeniSMart Solutions</v>
      </c>
      <c r="U421" t="str">
        <f t="shared" si="76"/>
        <v>Franlin Laes</v>
      </c>
      <c r="V421" t="str">
        <f t="shared" si="77"/>
        <v>NJ</v>
      </c>
      <c r="W421">
        <f t="shared" si="78"/>
        <v>1</v>
      </c>
      <c r="X421">
        <f t="shared" si="79"/>
        <v>1</v>
      </c>
      <c r="Y421">
        <f t="shared" si="80"/>
        <v>0</v>
      </c>
      <c r="Z421">
        <f t="shared" si="81"/>
        <v>1</v>
      </c>
      <c r="AA421">
        <f t="shared" si="82"/>
        <v>0</v>
      </c>
      <c r="AB421">
        <f t="shared" si="83"/>
        <v>1</v>
      </c>
    </row>
    <row r="422" spans="1:28" ht="409.6" x14ac:dyDescent="0.2">
      <c r="A422">
        <v>420</v>
      </c>
      <c r="B422" t="s">
        <v>795</v>
      </c>
      <c r="C422" t="s">
        <v>3720</v>
      </c>
      <c r="D422" s="1" t="s">
        <v>3743</v>
      </c>
      <c r="E422">
        <v>3.4</v>
      </c>
      <c r="F422" s="1" t="s">
        <v>696</v>
      </c>
      <c r="G422" t="s">
        <v>17</v>
      </c>
      <c r="H422" t="s">
        <v>165</v>
      </c>
      <c r="I422" t="s">
        <v>29</v>
      </c>
      <c r="J422">
        <v>2018</v>
      </c>
      <c r="K422" t="s">
        <v>30</v>
      </c>
      <c r="L422" t="s">
        <v>304</v>
      </c>
      <c r="M422" t="s">
        <v>304</v>
      </c>
      <c r="N422" t="s">
        <v>3319</v>
      </c>
      <c r="O422">
        <v>-1</v>
      </c>
      <c r="P422">
        <v>-1</v>
      </c>
      <c r="Q422">
        <f t="shared" si="72"/>
        <v>48000</v>
      </c>
      <c r="R422">
        <f t="shared" si="73"/>
        <v>96000</v>
      </c>
      <c r="S422">
        <f t="shared" si="74"/>
        <v>72000</v>
      </c>
      <c r="T422" t="str">
        <f t="shared" si="75"/>
        <v>EVERSANA</v>
      </c>
      <c r="U422" t="str">
        <f t="shared" si="76"/>
        <v>New York</v>
      </c>
      <c r="V422" t="str">
        <f t="shared" si="77"/>
        <v>NY</v>
      </c>
      <c r="W422">
        <f t="shared" si="78"/>
        <v>1</v>
      </c>
      <c r="X422">
        <f t="shared" si="79"/>
        <v>1</v>
      </c>
      <c r="Y422">
        <f t="shared" si="80"/>
        <v>0</v>
      </c>
      <c r="Z422">
        <f t="shared" si="81"/>
        <v>1</v>
      </c>
      <c r="AA422">
        <f t="shared" si="82"/>
        <v>1</v>
      </c>
      <c r="AB422">
        <f t="shared" si="83"/>
        <v>1</v>
      </c>
    </row>
    <row r="423" spans="1:28" x14ac:dyDescent="0.2">
      <c r="A423">
        <v>421</v>
      </c>
      <c r="B423" t="s">
        <v>34</v>
      </c>
      <c r="C423" t="s">
        <v>3744</v>
      </c>
      <c r="D423" t="s">
        <v>3745</v>
      </c>
      <c r="E423">
        <v>-1</v>
      </c>
      <c r="F423" t="s">
        <v>3746</v>
      </c>
      <c r="G423" t="s">
        <v>3747</v>
      </c>
      <c r="H423" t="s">
        <v>3748</v>
      </c>
      <c r="I423" t="s">
        <v>84</v>
      </c>
      <c r="J423">
        <v>-1</v>
      </c>
      <c r="K423" t="s">
        <v>218</v>
      </c>
      <c r="L423" t="s">
        <v>796</v>
      </c>
      <c r="M423" t="s">
        <v>218</v>
      </c>
      <c r="N423" t="s">
        <v>3319</v>
      </c>
      <c r="O423">
        <v>-1</v>
      </c>
      <c r="P423">
        <v>-1</v>
      </c>
      <c r="Q423">
        <f t="shared" si="72"/>
        <v>26000</v>
      </c>
      <c r="R423">
        <f t="shared" si="73"/>
        <v>47000</v>
      </c>
      <c r="S423">
        <f t="shared" si="74"/>
        <v>36500</v>
      </c>
      <c r="T423" t="str">
        <f t="shared" si="75"/>
        <v>HOUSING AUTHORITY OF THE COUNTY OF SALT LAE</v>
      </c>
      <c r="U423" t="str">
        <f t="shared" si="76"/>
        <v>Salt Lae City</v>
      </c>
      <c r="V423" t="str">
        <f t="shared" si="77"/>
        <v>UT</v>
      </c>
      <c r="W423">
        <f t="shared" si="78"/>
        <v>1</v>
      </c>
      <c r="X423">
        <f t="shared" si="79"/>
        <v>1</v>
      </c>
      <c r="Y423">
        <f t="shared" si="80"/>
        <v>1</v>
      </c>
      <c r="Z423">
        <f t="shared" si="81"/>
        <v>1</v>
      </c>
      <c r="AA423">
        <f t="shared" si="82"/>
        <v>0</v>
      </c>
      <c r="AB423">
        <f t="shared" si="83"/>
        <v>1</v>
      </c>
    </row>
    <row r="424" spans="1:28" ht="204" x14ac:dyDescent="0.2">
      <c r="A424">
        <v>422</v>
      </c>
      <c r="B424" t="s">
        <v>34</v>
      </c>
      <c r="C424" t="s">
        <v>3744</v>
      </c>
      <c r="D424" s="1" t="s">
        <v>3749</v>
      </c>
      <c r="E424">
        <v>2</v>
      </c>
      <c r="F424" s="1" t="s">
        <v>797</v>
      </c>
      <c r="G424" t="s">
        <v>798</v>
      </c>
      <c r="H424" t="s">
        <v>798</v>
      </c>
      <c r="I424" t="s">
        <v>84</v>
      </c>
      <c r="J424">
        <v>-1</v>
      </c>
      <c r="K424" t="s">
        <v>30</v>
      </c>
      <c r="L424" t="s">
        <v>799</v>
      </c>
      <c r="M424" t="s">
        <v>764</v>
      </c>
      <c r="N424" t="s">
        <v>3314</v>
      </c>
      <c r="O424">
        <v>-1</v>
      </c>
      <c r="P424">
        <v>-1</v>
      </c>
      <c r="Q424">
        <f t="shared" si="72"/>
        <v>26000</v>
      </c>
      <c r="R424">
        <f t="shared" si="73"/>
        <v>47000</v>
      </c>
      <c r="S424">
        <f t="shared" si="74"/>
        <v>36500</v>
      </c>
      <c r="T424" t="str">
        <f t="shared" si="75"/>
        <v>CAO Group, INC</v>
      </c>
      <c r="U424" t="str">
        <f t="shared" si="76"/>
        <v>West Jordan</v>
      </c>
      <c r="V424" t="str">
        <f t="shared" si="77"/>
        <v>UT</v>
      </c>
      <c r="W424">
        <f t="shared" si="78"/>
        <v>0</v>
      </c>
      <c r="X424">
        <f t="shared" si="79"/>
        <v>0</v>
      </c>
      <c r="Y424">
        <f t="shared" si="80"/>
        <v>0</v>
      </c>
      <c r="Z424">
        <f t="shared" si="81"/>
        <v>0</v>
      </c>
      <c r="AA424">
        <f t="shared" si="82"/>
        <v>0</v>
      </c>
      <c r="AB424">
        <f t="shared" si="83"/>
        <v>1</v>
      </c>
    </row>
    <row r="425" spans="1:28" ht="34" x14ac:dyDescent="0.2">
      <c r="A425">
        <v>423</v>
      </c>
      <c r="B425" t="s">
        <v>34</v>
      </c>
      <c r="C425" t="s">
        <v>3744</v>
      </c>
      <c r="D425" t="s">
        <v>3750</v>
      </c>
      <c r="E425">
        <v>4.2</v>
      </c>
      <c r="F425" s="1" t="s">
        <v>800</v>
      </c>
      <c r="G425" t="s">
        <v>3747</v>
      </c>
      <c r="H425" t="s">
        <v>3747</v>
      </c>
      <c r="I425" t="s">
        <v>24</v>
      </c>
      <c r="J425">
        <v>1850</v>
      </c>
      <c r="K425" t="s">
        <v>354</v>
      </c>
      <c r="L425" t="s">
        <v>355</v>
      </c>
      <c r="M425" t="s">
        <v>356</v>
      </c>
      <c r="N425" t="s">
        <v>3304</v>
      </c>
      <c r="O425">
        <v>-1</v>
      </c>
      <c r="P425">
        <v>-1</v>
      </c>
      <c r="Q425">
        <f t="shared" si="72"/>
        <v>26000</v>
      </c>
      <c r="R425">
        <f t="shared" si="73"/>
        <v>47000</v>
      </c>
      <c r="S425">
        <f t="shared" si="74"/>
        <v>36500</v>
      </c>
      <c r="T425" t="str">
        <f t="shared" si="75"/>
        <v>University of Utah</v>
      </c>
      <c r="U425" t="str">
        <f t="shared" si="76"/>
        <v>Salt Lae City</v>
      </c>
      <c r="V425" t="str">
        <f t="shared" si="77"/>
        <v>UT</v>
      </c>
      <c r="W425">
        <f t="shared" si="78"/>
        <v>0</v>
      </c>
      <c r="X425">
        <f t="shared" si="79"/>
        <v>0</v>
      </c>
      <c r="Y425">
        <f t="shared" si="80"/>
        <v>0</v>
      </c>
      <c r="Z425">
        <f t="shared" si="81"/>
        <v>0</v>
      </c>
      <c r="AA425">
        <f t="shared" si="82"/>
        <v>0</v>
      </c>
      <c r="AB425">
        <f t="shared" si="83"/>
        <v>1</v>
      </c>
    </row>
    <row r="426" spans="1:28" ht="409.6" x14ac:dyDescent="0.2">
      <c r="A426">
        <v>424</v>
      </c>
      <c r="B426" t="s">
        <v>34</v>
      </c>
      <c r="C426" t="s">
        <v>3744</v>
      </c>
      <c r="D426" s="1" t="s">
        <v>3751</v>
      </c>
      <c r="E426">
        <v>3.6</v>
      </c>
      <c r="F426" s="1" t="s">
        <v>801</v>
      </c>
      <c r="G426" t="s">
        <v>3747</v>
      </c>
      <c r="H426" t="s">
        <v>802</v>
      </c>
      <c r="I426" t="s">
        <v>41</v>
      </c>
      <c r="J426">
        <v>1983</v>
      </c>
      <c r="K426" t="s">
        <v>30</v>
      </c>
      <c r="L426" t="s">
        <v>134</v>
      </c>
      <c r="M426" t="s">
        <v>32</v>
      </c>
      <c r="N426" t="s">
        <v>3303</v>
      </c>
      <c r="O426" t="s">
        <v>3752</v>
      </c>
      <c r="P426">
        <v>-1</v>
      </c>
      <c r="Q426">
        <f t="shared" si="72"/>
        <v>26000</v>
      </c>
      <c r="R426">
        <f t="shared" si="73"/>
        <v>47000</v>
      </c>
      <c r="S426">
        <f t="shared" si="74"/>
        <v>36500</v>
      </c>
      <c r="T426" t="str">
        <f t="shared" si="75"/>
        <v>Paladin Consulting Inc</v>
      </c>
      <c r="U426" t="str">
        <f t="shared" si="76"/>
        <v>Salt Lae City</v>
      </c>
      <c r="V426" t="str">
        <f t="shared" si="77"/>
        <v>UT</v>
      </c>
      <c r="W426">
        <f t="shared" si="78"/>
        <v>0</v>
      </c>
      <c r="X426">
        <f t="shared" si="79"/>
        <v>0</v>
      </c>
      <c r="Y426">
        <f t="shared" si="80"/>
        <v>1</v>
      </c>
      <c r="Z426">
        <f t="shared" si="81"/>
        <v>0</v>
      </c>
      <c r="AA426">
        <f t="shared" si="82"/>
        <v>0</v>
      </c>
      <c r="AB426">
        <f t="shared" si="83"/>
        <v>1</v>
      </c>
    </row>
    <row r="427" spans="1:28" ht="221" x14ac:dyDescent="0.2">
      <c r="A427">
        <v>425</v>
      </c>
      <c r="B427" t="s">
        <v>34</v>
      </c>
      <c r="C427" t="s">
        <v>3744</v>
      </c>
      <c r="D427" s="1" t="s">
        <v>3753</v>
      </c>
      <c r="E427">
        <v>4.3</v>
      </c>
      <c r="F427" s="1" t="s">
        <v>803</v>
      </c>
      <c r="G427" t="s">
        <v>3747</v>
      </c>
      <c r="H427" t="s">
        <v>804</v>
      </c>
      <c r="I427" t="s">
        <v>68</v>
      </c>
      <c r="J427">
        <v>-1</v>
      </c>
      <c r="K427" t="s">
        <v>30</v>
      </c>
      <c r="L427" t="s">
        <v>85</v>
      </c>
      <c r="M427" t="s">
        <v>61</v>
      </c>
      <c r="N427" t="s">
        <v>3308</v>
      </c>
      <c r="O427">
        <v>-1</v>
      </c>
      <c r="P427">
        <v>-1</v>
      </c>
      <c r="Q427">
        <f t="shared" si="72"/>
        <v>26000</v>
      </c>
      <c r="R427">
        <f t="shared" si="73"/>
        <v>47000</v>
      </c>
      <c r="S427">
        <f t="shared" si="74"/>
        <v>36500</v>
      </c>
      <c r="T427" t="str">
        <f t="shared" si="75"/>
        <v>SunTechPros, Inc.</v>
      </c>
      <c r="U427" t="str">
        <f t="shared" si="76"/>
        <v>Salt Lae City</v>
      </c>
      <c r="V427" t="str">
        <f t="shared" si="77"/>
        <v>UT</v>
      </c>
      <c r="W427">
        <f t="shared" si="78"/>
        <v>1</v>
      </c>
      <c r="X427">
        <f t="shared" si="79"/>
        <v>1</v>
      </c>
      <c r="Y427">
        <f t="shared" si="80"/>
        <v>0</v>
      </c>
      <c r="Z427">
        <f t="shared" si="81"/>
        <v>0</v>
      </c>
      <c r="AA427">
        <f t="shared" si="82"/>
        <v>0</v>
      </c>
      <c r="AB427">
        <f t="shared" si="83"/>
        <v>1</v>
      </c>
    </row>
    <row r="428" spans="1:28" ht="409.6" x14ac:dyDescent="0.2">
      <c r="A428">
        <v>426</v>
      </c>
      <c r="B428" t="s">
        <v>34</v>
      </c>
      <c r="C428" t="s">
        <v>3744</v>
      </c>
      <c r="D428" s="1" t="s">
        <v>3754</v>
      </c>
      <c r="E428">
        <v>4</v>
      </c>
      <c r="F428" s="1" t="s">
        <v>805</v>
      </c>
      <c r="G428" t="s">
        <v>3747</v>
      </c>
      <c r="H428" t="s">
        <v>246</v>
      </c>
      <c r="I428" t="s">
        <v>41</v>
      </c>
      <c r="J428">
        <v>-1</v>
      </c>
      <c r="K428" t="s">
        <v>56</v>
      </c>
      <c r="L428">
        <v>-1</v>
      </c>
      <c r="M428">
        <v>-1</v>
      </c>
      <c r="N428" t="s">
        <v>3319</v>
      </c>
      <c r="O428">
        <v>-1</v>
      </c>
      <c r="P428">
        <v>-1</v>
      </c>
      <c r="Q428">
        <f t="shared" si="72"/>
        <v>26000</v>
      </c>
      <c r="R428">
        <f t="shared" si="73"/>
        <v>47000</v>
      </c>
      <c r="S428">
        <f t="shared" si="74"/>
        <v>36500</v>
      </c>
      <c r="T428" t="str">
        <f t="shared" si="75"/>
        <v>SGI Global, LLC</v>
      </c>
      <c r="U428" t="str">
        <f t="shared" si="76"/>
        <v>Salt Lae City</v>
      </c>
      <c r="V428" t="str">
        <f t="shared" si="77"/>
        <v>UT</v>
      </c>
      <c r="W428">
        <f t="shared" si="78"/>
        <v>0</v>
      </c>
      <c r="X428">
        <f t="shared" si="79"/>
        <v>0</v>
      </c>
      <c r="Y428">
        <f t="shared" si="80"/>
        <v>1</v>
      </c>
      <c r="Z428">
        <f t="shared" si="81"/>
        <v>0</v>
      </c>
      <c r="AA428">
        <f t="shared" si="82"/>
        <v>0</v>
      </c>
      <c r="AB428">
        <f t="shared" si="83"/>
        <v>1</v>
      </c>
    </row>
    <row r="429" spans="1:28" ht="34" x14ac:dyDescent="0.2">
      <c r="A429">
        <v>427</v>
      </c>
      <c r="B429" t="s">
        <v>806</v>
      </c>
      <c r="C429" t="s">
        <v>3744</v>
      </c>
      <c r="D429" t="s">
        <v>3755</v>
      </c>
      <c r="E429">
        <v>4.3</v>
      </c>
      <c r="F429" s="1" t="s">
        <v>807</v>
      </c>
      <c r="G429" t="s">
        <v>3747</v>
      </c>
      <c r="H429" t="s">
        <v>808</v>
      </c>
      <c r="I429" t="s">
        <v>24</v>
      </c>
      <c r="J429">
        <v>-1</v>
      </c>
      <c r="K429" t="s">
        <v>30</v>
      </c>
      <c r="L429" t="s">
        <v>85</v>
      </c>
      <c r="M429" t="s">
        <v>61</v>
      </c>
      <c r="N429" t="s">
        <v>3305</v>
      </c>
      <c r="O429">
        <v>-1</v>
      </c>
      <c r="P429">
        <v>-1</v>
      </c>
      <c r="Q429">
        <f t="shared" si="72"/>
        <v>26000</v>
      </c>
      <c r="R429">
        <f t="shared" si="73"/>
        <v>47000</v>
      </c>
      <c r="S429">
        <f t="shared" si="74"/>
        <v>36500</v>
      </c>
      <c r="T429" t="str">
        <f t="shared" si="75"/>
        <v>HCL Global Systems</v>
      </c>
      <c r="U429" t="str">
        <f t="shared" si="76"/>
        <v>Salt Lae City</v>
      </c>
      <c r="V429" t="str">
        <f t="shared" si="77"/>
        <v>UT</v>
      </c>
      <c r="W429">
        <f t="shared" si="78"/>
        <v>1</v>
      </c>
      <c r="X429">
        <f t="shared" si="79"/>
        <v>1</v>
      </c>
      <c r="Y429">
        <f t="shared" si="80"/>
        <v>0</v>
      </c>
      <c r="Z429">
        <f t="shared" si="81"/>
        <v>0</v>
      </c>
      <c r="AA429">
        <f t="shared" si="82"/>
        <v>0</v>
      </c>
      <c r="AB429">
        <f t="shared" si="83"/>
        <v>1</v>
      </c>
    </row>
    <row r="430" spans="1:28" ht="409.6" x14ac:dyDescent="0.2">
      <c r="A430">
        <v>428</v>
      </c>
      <c r="B430" t="s">
        <v>193</v>
      </c>
      <c r="C430" t="s">
        <v>3744</v>
      </c>
      <c r="D430" s="1" t="s">
        <v>6121</v>
      </c>
      <c r="E430">
        <v>4.0999999999999996</v>
      </c>
      <c r="F430" s="1" t="s">
        <v>809</v>
      </c>
      <c r="G430" t="s">
        <v>810</v>
      </c>
      <c r="H430" t="s">
        <v>106</v>
      </c>
      <c r="I430" t="s">
        <v>84</v>
      </c>
      <c r="J430">
        <v>2018</v>
      </c>
      <c r="K430" t="s">
        <v>30</v>
      </c>
      <c r="L430" t="s">
        <v>3350</v>
      </c>
      <c r="M430" t="s">
        <v>32</v>
      </c>
      <c r="N430" t="s">
        <v>3319</v>
      </c>
      <c r="O430">
        <v>-1</v>
      </c>
      <c r="P430">
        <v>-1</v>
      </c>
      <c r="Q430">
        <f t="shared" si="72"/>
        <v>26000</v>
      </c>
      <c r="R430">
        <f t="shared" si="73"/>
        <v>47000</v>
      </c>
      <c r="S430">
        <f t="shared" si="74"/>
        <v>36500</v>
      </c>
      <c r="T430" t="str">
        <f t="shared" si="75"/>
        <v>Abnormal Security</v>
      </c>
      <c r="U430" t="str">
        <f t="shared" si="76"/>
        <v>Lehi</v>
      </c>
      <c r="V430" t="str">
        <f t="shared" si="77"/>
        <v>UT</v>
      </c>
      <c r="W430">
        <f t="shared" si="78"/>
        <v>0</v>
      </c>
      <c r="X430">
        <f t="shared" si="79"/>
        <v>0</v>
      </c>
      <c r="Y430">
        <f t="shared" si="80"/>
        <v>1</v>
      </c>
      <c r="Z430">
        <f t="shared" si="81"/>
        <v>0</v>
      </c>
      <c r="AA430">
        <f t="shared" si="82"/>
        <v>0</v>
      </c>
      <c r="AB430">
        <f t="shared" si="83"/>
        <v>1</v>
      </c>
    </row>
    <row r="431" spans="1:28" ht="409.6" x14ac:dyDescent="0.2">
      <c r="A431">
        <v>429</v>
      </c>
      <c r="B431" t="s">
        <v>34</v>
      </c>
      <c r="C431" t="s">
        <v>3744</v>
      </c>
      <c r="D431" s="1" t="s">
        <v>3756</v>
      </c>
      <c r="E431">
        <v>4.5</v>
      </c>
      <c r="F431" s="1" t="s">
        <v>811</v>
      </c>
      <c r="G431" t="s">
        <v>3747</v>
      </c>
      <c r="H431" t="s">
        <v>812</v>
      </c>
      <c r="I431" t="s">
        <v>84</v>
      </c>
      <c r="J431">
        <v>2011</v>
      </c>
      <c r="K431" t="s">
        <v>30</v>
      </c>
      <c r="L431">
        <v>-1</v>
      </c>
      <c r="M431">
        <v>-1</v>
      </c>
      <c r="N431" t="s">
        <v>3319</v>
      </c>
      <c r="O431">
        <v>-1</v>
      </c>
      <c r="P431">
        <v>-1</v>
      </c>
      <c r="Q431">
        <f t="shared" si="72"/>
        <v>26000</v>
      </c>
      <c r="R431">
        <f t="shared" si="73"/>
        <v>47000</v>
      </c>
      <c r="S431">
        <f t="shared" si="74"/>
        <v>36500</v>
      </c>
      <c r="T431" t="str">
        <f t="shared" si="75"/>
        <v>Vimerse</v>
      </c>
      <c r="U431" t="str">
        <f t="shared" si="76"/>
        <v>Salt Lae City</v>
      </c>
      <c r="V431" t="str">
        <f t="shared" si="77"/>
        <v>UT</v>
      </c>
      <c r="W431">
        <f t="shared" si="78"/>
        <v>0</v>
      </c>
      <c r="X431">
        <f t="shared" si="79"/>
        <v>0</v>
      </c>
      <c r="Y431">
        <f t="shared" si="80"/>
        <v>1</v>
      </c>
      <c r="Z431">
        <f t="shared" si="81"/>
        <v>0</v>
      </c>
      <c r="AA431">
        <f t="shared" si="82"/>
        <v>1</v>
      </c>
      <c r="AB431">
        <f t="shared" si="83"/>
        <v>1</v>
      </c>
    </row>
    <row r="432" spans="1:28" ht="388" x14ac:dyDescent="0.2">
      <c r="A432">
        <v>430</v>
      </c>
      <c r="B432" t="s">
        <v>813</v>
      </c>
      <c r="C432" t="s">
        <v>3744</v>
      </c>
      <c r="D432" s="1" t="s">
        <v>3757</v>
      </c>
      <c r="E432">
        <v>4.5999999999999996</v>
      </c>
      <c r="F432" s="1" t="s">
        <v>3758</v>
      </c>
      <c r="G432" t="s">
        <v>3747</v>
      </c>
      <c r="H432" t="s">
        <v>586</v>
      </c>
      <c r="I432" t="s">
        <v>84</v>
      </c>
      <c r="J432">
        <v>2001</v>
      </c>
      <c r="K432" t="s">
        <v>30</v>
      </c>
      <c r="L432" t="s">
        <v>147</v>
      </c>
      <c r="M432" t="s">
        <v>61</v>
      </c>
      <c r="N432" t="s">
        <v>3309</v>
      </c>
      <c r="O432" t="s">
        <v>3759</v>
      </c>
      <c r="P432">
        <v>-1</v>
      </c>
      <c r="Q432">
        <f t="shared" si="72"/>
        <v>26000</v>
      </c>
      <c r="R432">
        <f t="shared" si="73"/>
        <v>47000</v>
      </c>
      <c r="S432">
        <f t="shared" si="74"/>
        <v>36500</v>
      </c>
      <c r="T432" t="str">
        <f t="shared" si="75"/>
        <v>Araya Inc.</v>
      </c>
      <c r="U432" t="str">
        <f t="shared" si="76"/>
        <v>Salt Lae City</v>
      </c>
      <c r="V432" t="str">
        <f t="shared" si="77"/>
        <v>UT</v>
      </c>
      <c r="W432">
        <f t="shared" si="78"/>
        <v>0</v>
      </c>
      <c r="X432">
        <f t="shared" si="79"/>
        <v>0</v>
      </c>
      <c r="Y432">
        <f t="shared" si="80"/>
        <v>1</v>
      </c>
      <c r="Z432">
        <f t="shared" si="81"/>
        <v>0</v>
      </c>
      <c r="AA432">
        <f t="shared" si="82"/>
        <v>1</v>
      </c>
      <c r="AB432">
        <f t="shared" si="83"/>
        <v>1</v>
      </c>
    </row>
    <row r="433" spans="1:28" ht="34" x14ac:dyDescent="0.2">
      <c r="A433">
        <v>431</v>
      </c>
      <c r="B433" t="s">
        <v>814</v>
      </c>
      <c r="C433" t="s">
        <v>3744</v>
      </c>
      <c r="D433" t="s">
        <v>6122</v>
      </c>
      <c r="E433">
        <v>4</v>
      </c>
      <c r="F433" s="1" t="s">
        <v>815</v>
      </c>
      <c r="G433" t="s">
        <v>3747</v>
      </c>
      <c r="H433" t="s">
        <v>17</v>
      </c>
      <c r="I433" t="s">
        <v>24</v>
      </c>
      <c r="J433">
        <v>1869</v>
      </c>
      <c r="K433" t="s">
        <v>56</v>
      </c>
      <c r="L433" t="s">
        <v>3323</v>
      </c>
      <c r="M433" t="s">
        <v>46</v>
      </c>
      <c r="N433" t="s">
        <v>3310</v>
      </c>
      <c r="O433" t="s">
        <v>816</v>
      </c>
      <c r="P433">
        <v>-1</v>
      </c>
      <c r="Q433">
        <f t="shared" si="72"/>
        <v>26000</v>
      </c>
      <c r="R433">
        <f t="shared" si="73"/>
        <v>47000</v>
      </c>
      <c r="S433">
        <f t="shared" si="74"/>
        <v>36500</v>
      </c>
      <c r="T433" t="str">
        <f t="shared" si="75"/>
        <v>Goldman Sachs</v>
      </c>
      <c r="U433" t="str">
        <f t="shared" si="76"/>
        <v>Salt Lae City</v>
      </c>
      <c r="V433" t="str">
        <f t="shared" si="77"/>
        <v>UT</v>
      </c>
      <c r="W433">
        <f t="shared" si="78"/>
        <v>0</v>
      </c>
      <c r="X433">
        <f t="shared" si="79"/>
        <v>0</v>
      </c>
      <c r="Y433">
        <f t="shared" si="80"/>
        <v>0</v>
      </c>
      <c r="Z433">
        <f t="shared" si="81"/>
        <v>0</v>
      </c>
      <c r="AA433">
        <f t="shared" si="82"/>
        <v>0</v>
      </c>
      <c r="AB433">
        <f t="shared" si="83"/>
        <v>1</v>
      </c>
    </row>
    <row r="434" spans="1:28" ht="34" x14ac:dyDescent="0.2">
      <c r="A434">
        <v>432</v>
      </c>
      <c r="B434" t="s">
        <v>817</v>
      </c>
      <c r="C434" t="s">
        <v>3744</v>
      </c>
      <c r="D434" t="s">
        <v>3760</v>
      </c>
      <c r="E434">
        <v>4.0999999999999996</v>
      </c>
      <c r="F434" s="1" t="s">
        <v>818</v>
      </c>
      <c r="G434" t="s">
        <v>3747</v>
      </c>
      <c r="H434" t="s">
        <v>563</v>
      </c>
      <c r="I434" t="s">
        <v>41</v>
      </c>
      <c r="J434">
        <v>1998</v>
      </c>
      <c r="K434" t="s">
        <v>30</v>
      </c>
      <c r="L434" t="s">
        <v>38</v>
      </c>
      <c r="M434" t="s">
        <v>32</v>
      </c>
      <c r="N434" t="s">
        <v>3319</v>
      </c>
      <c r="O434">
        <v>-1</v>
      </c>
      <c r="P434">
        <v>-1</v>
      </c>
      <c r="Q434">
        <f t="shared" si="72"/>
        <v>26000</v>
      </c>
      <c r="R434">
        <f t="shared" si="73"/>
        <v>47000</v>
      </c>
      <c r="S434">
        <f t="shared" si="74"/>
        <v>36500</v>
      </c>
      <c r="T434" t="str">
        <f t="shared" si="75"/>
        <v>Idexcel Inc.</v>
      </c>
      <c r="U434" t="str">
        <f t="shared" si="76"/>
        <v>Salt Lae City</v>
      </c>
      <c r="V434" t="str">
        <f t="shared" si="77"/>
        <v>UT</v>
      </c>
      <c r="W434">
        <f t="shared" si="78"/>
        <v>1</v>
      </c>
      <c r="X434">
        <f t="shared" si="79"/>
        <v>1</v>
      </c>
      <c r="Y434">
        <f t="shared" si="80"/>
        <v>1</v>
      </c>
      <c r="Z434">
        <f t="shared" si="81"/>
        <v>0</v>
      </c>
      <c r="AA434">
        <f t="shared" si="82"/>
        <v>0</v>
      </c>
      <c r="AB434">
        <f t="shared" si="83"/>
        <v>1</v>
      </c>
    </row>
    <row r="435" spans="1:28" ht="51" x14ac:dyDescent="0.2">
      <c r="A435">
        <v>433</v>
      </c>
      <c r="B435" t="s">
        <v>819</v>
      </c>
      <c r="C435" t="s">
        <v>3744</v>
      </c>
      <c r="D435" t="s">
        <v>3761</v>
      </c>
      <c r="E435">
        <v>3.6</v>
      </c>
      <c r="F435" s="1" t="s">
        <v>820</v>
      </c>
      <c r="G435" t="s">
        <v>3747</v>
      </c>
      <c r="H435" t="s">
        <v>821</v>
      </c>
      <c r="I435" t="s">
        <v>41</v>
      </c>
      <c r="J435">
        <v>2000</v>
      </c>
      <c r="K435" t="s">
        <v>30</v>
      </c>
      <c r="L435" t="s">
        <v>147</v>
      </c>
      <c r="M435" t="s">
        <v>61</v>
      </c>
      <c r="N435" t="s">
        <v>3309</v>
      </c>
      <c r="O435">
        <v>-1</v>
      </c>
      <c r="P435">
        <v>-1</v>
      </c>
      <c r="Q435">
        <f t="shared" si="72"/>
        <v>26000</v>
      </c>
      <c r="R435">
        <f t="shared" si="73"/>
        <v>47000</v>
      </c>
      <c r="S435">
        <f t="shared" si="74"/>
        <v>36500</v>
      </c>
      <c r="T435" t="str">
        <f t="shared" si="75"/>
        <v>SPECTRAFORCE TECHNOLOGIES Inc.</v>
      </c>
      <c r="U435" t="str">
        <f t="shared" si="76"/>
        <v>Salt Lae City</v>
      </c>
      <c r="V435" t="str">
        <f t="shared" si="77"/>
        <v>UT</v>
      </c>
      <c r="W435">
        <f t="shared" si="78"/>
        <v>1</v>
      </c>
      <c r="X435">
        <f t="shared" si="79"/>
        <v>1</v>
      </c>
      <c r="Y435">
        <f t="shared" si="80"/>
        <v>0</v>
      </c>
      <c r="Z435">
        <f t="shared" si="81"/>
        <v>0</v>
      </c>
      <c r="AA435">
        <f t="shared" si="82"/>
        <v>0</v>
      </c>
      <c r="AB435">
        <f t="shared" si="83"/>
        <v>1</v>
      </c>
    </row>
    <row r="436" spans="1:28" ht="34" x14ac:dyDescent="0.2">
      <c r="A436">
        <v>434</v>
      </c>
      <c r="B436" t="s">
        <v>22</v>
      </c>
      <c r="C436" t="s">
        <v>3744</v>
      </c>
      <c r="D436" t="s">
        <v>3762</v>
      </c>
      <c r="E436">
        <v>2.6</v>
      </c>
      <c r="F436" s="1" t="s">
        <v>822</v>
      </c>
      <c r="G436" t="s">
        <v>3747</v>
      </c>
      <c r="H436" t="s">
        <v>3747</v>
      </c>
      <c r="I436" t="s">
        <v>18</v>
      </c>
      <c r="J436">
        <v>-1</v>
      </c>
      <c r="K436" t="s">
        <v>30</v>
      </c>
      <c r="L436" t="s">
        <v>763</v>
      </c>
      <c r="M436" t="s">
        <v>764</v>
      </c>
      <c r="N436" t="s">
        <v>3305</v>
      </c>
      <c r="O436">
        <v>-1</v>
      </c>
      <c r="P436">
        <v>-1</v>
      </c>
      <c r="Q436">
        <f t="shared" si="72"/>
        <v>26000</v>
      </c>
      <c r="R436">
        <f t="shared" si="73"/>
        <v>47000</v>
      </c>
      <c r="S436">
        <f t="shared" si="74"/>
        <v>36500</v>
      </c>
      <c r="T436" t="str">
        <f t="shared" si="75"/>
        <v>Easton Technical Products</v>
      </c>
      <c r="U436" t="str">
        <f t="shared" si="76"/>
        <v>Salt Lae City</v>
      </c>
      <c r="V436" t="str">
        <f t="shared" si="77"/>
        <v>UT</v>
      </c>
      <c r="W436">
        <f t="shared" si="78"/>
        <v>1</v>
      </c>
      <c r="X436">
        <f t="shared" si="79"/>
        <v>1</v>
      </c>
      <c r="Y436">
        <f t="shared" si="80"/>
        <v>1</v>
      </c>
      <c r="Z436">
        <f t="shared" si="81"/>
        <v>0</v>
      </c>
      <c r="AA436">
        <f t="shared" si="82"/>
        <v>0</v>
      </c>
      <c r="AB436">
        <f t="shared" si="83"/>
        <v>1</v>
      </c>
    </row>
    <row r="437" spans="1:28" ht="409.6" x14ac:dyDescent="0.2">
      <c r="A437">
        <v>435</v>
      </c>
      <c r="B437" t="s">
        <v>823</v>
      </c>
      <c r="C437" t="s">
        <v>3744</v>
      </c>
      <c r="D437" s="1" t="s">
        <v>3763</v>
      </c>
      <c r="E437">
        <v>3</v>
      </c>
      <c r="F437" s="1" t="s">
        <v>824</v>
      </c>
      <c r="G437" t="s">
        <v>810</v>
      </c>
      <c r="H437" t="s">
        <v>825</v>
      </c>
      <c r="I437" t="s">
        <v>68</v>
      </c>
      <c r="J437">
        <v>-1</v>
      </c>
      <c r="K437" t="s">
        <v>30</v>
      </c>
      <c r="L437">
        <v>-1</v>
      </c>
      <c r="M437">
        <v>-1</v>
      </c>
      <c r="N437" t="s">
        <v>3311</v>
      </c>
      <c r="O437">
        <v>-1</v>
      </c>
      <c r="P437">
        <v>-1</v>
      </c>
      <c r="Q437">
        <f t="shared" si="72"/>
        <v>26000</v>
      </c>
      <c r="R437">
        <f t="shared" si="73"/>
        <v>47000</v>
      </c>
      <c r="S437">
        <f t="shared" si="74"/>
        <v>36500</v>
      </c>
      <c r="T437" t="str">
        <f t="shared" si="75"/>
        <v>CIVICA INC</v>
      </c>
      <c r="U437" t="str">
        <f t="shared" si="76"/>
        <v>Lehi</v>
      </c>
      <c r="V437" t="str">
        <f t="shared" si="77"/>
        <v>UT</v>
      </c>
      <c r="W437">
        <f t="shared" si="78"/>
        <v>0</v>
      </c>
      <c r="X437">
        <f t="shared" si="79"/>
        <v>1</v>
      </c>
      <c r="Y437">
        <f t="shared" si="80"/>
        <v>1</v>
      </c>
      <c r="Z437">
        <f t="shared" si="81"/>
        <v>1</v>
      </c>
      <c r="AA437">
        <f t="shared" si="82"/>
        <v>0</v>
      </c>
      <c r="AB437">
        <f t="shared" si="83"/>
        <v>1</v>
      </c>
    </row>
    <row r="438" spans="1:28" ht="34" x14ac:dyDescent="0.2">
      <c r="A438">
        <v>436</v>
      </c>
      <c r="B438" t="s">
        <v>826</v>
      </c>
      <c r="C438" t="s">
        <v>3744</v>
      </c>
      <c r="D438" t="s">
        <v>3764</v>
      </c>
      <c r="E438">
        <v>3.6</v>
      </c>
      <c r="F438" s="1" t="s">
        <v>3765</v>
      </c>
      <c r="G438" t="s">
        <v>3747</v>
      </c>
      <c r="H438" t="s">
        <v>3747</v>
      </c>
      <c r="I438" t="s">
        <v>68</v>
      </c>
      <c r="J438">
        <v>-1</v>
      </c>
      <c r="K438" t="s">
        <v>56</v>
      </c>
      <c r="L438">
        <v>-1</v>
      </c>
      <c r="M438">
        <v>-1</v>
      </c>
      <c r="N438" t="s">
        <v>3303</v>
      </c>
      <c r="O438">
        <v>-1</v>
      </c>
      <c r="P438">
        <v>-1</v>
      </c>
      <c r="Q438">
        <f t="shared" si="72"/>
        <v>26000</v>
      </c>
      <c r="R438">
        <f t="shared" si="73"/>
        <v>47000</v>
      </c>
      <c r="S438">
        <f t="shared" si="74"/>
        <v>36500</v>
      </c>
      <c r="T438" t="str">
        <f t="shared" si="75"/>
        <v>ENERBAN USA</v>
      </c>
      <c r="U438" t="str">
        <f t="shared" si="76"/>
        <v>Salt Lae City</v>
      </c>
      <c r="V438" t="str">
        <f t="shared" si="77"/>
        <v>UT</v>
      </c>
      <c r="W438">
        <f t="shared" si="78"/>
        <v>0</v>
      </c>
      <c r="X438">
        <f t="shared" si="79"/>
        <v>1</v>
      </c>
      <c r="Y438">
        <f t="shared" si="80"/>
        <v>1</v>
      </c>
      <c r="Z438">
        <f t="shared" si="81"/>
        <v>0</v>
      </c>
      <c r="AA438">
        <f t="shared" si="82"/>
        <v>0</v>
      </c>
      <c r="AB438">
        <f t="shared" si="83"/>
        <v>1</v>
      </c>
    </row>
    <row r="439" spans="1:28" ht="34" x14ac:dyDescent="0.2">
      <c r="A439">
        <v>437</v>
      </c>
      <c r="B439" t="s">
        <v>827</v>
      </c>
      <c r="C439" t="s">
        <v>3744</v>
      </c>
      <c r="D439" t="s">
        <v>3766</v>
      </c>
      <c r="E439">
        <v>2.9</v>
      </c>
      <c r="F439" s="1" t="s">
        <v>828</v>
      </c>
      <c r="G439" t="s">
        <v>3747</v>
      </c>
      <c r="H439" t="s">
        <v>808</v>
      </c>
      <c r="I439" t="s">
        <v>84</v>
      </c>
      <c r="J439">
        <v>1995</v>
      </c>
      <c r="K439" t="s">
        <v>30</v>
      </c>
      <c r="L439" t="s">
        <v>38</v>
      </c>
      <c r="M439" t="s">
        <v>32</v>
      </c>
      <c r="N439" t="s">
        <v>3314</v>
      </c>
      <c r="O439">
        <v>-1</v>
      </c>
      <c r="P439">
        <v>-1</v>
      </c>
      <c r="Q439">
        <f t="shared" si="72"/>
        <v>26000</v>
      </c>
      <c r="R439">
        <f t="shared" si="73"/>
        <v>47000</v>
      </c>
      <c r="S439">
        <f t="shared" si="74"/>
        <v>36500</v>
      </c>
      <c r="T439" t="str">
        <f t="shared" si="75"/>
        <v>VED Software Services, Inc.</v>
      </c>
      <c r="U439" t="str">
        <f t="shared" si="76"/>
        <v>Salt Lae City</v>
      </c>
      <c r="V439" t="str">
        <f t="shared" si="77"/>
        <v>UT</v>
      </c>
      <c r="W439">
        <f t="shared" si="78"/>
        <v>1</v>
      </c>
      <c r="X439">
        <f t="shared" si="79"/>
        <v>1</v>
      </c>
      <c r="Y439">
        <f t="shared" si="80"/>
        <v>0</v>
      </c>
      <c r="Z439">
        <f t="shared" si="81"/>
        <v>0</v>
      </c>
      <c r="AA439">
        <f t="shared" si="82"/>
        <v>0</v>
      </c>
      <c r="AB439">
        <f t="shared" si="83"/>
        <v>1</v>
      </c>
    </row>
    <row r="440" spans="1:28" ht="34" x14ac:dyDescent="0.2">
      <c r="A440">
        <v>438</v>
      </c>
      <c r="B440" t="s">
        <v>72</v>
      </c>
      <c r="C440" t="s">
        <v>3744</v>
      </c>
      <c r="D440" t="s">
        <v>3767</v>
      </c>
      <c r="E440">
        <v>3.4</v>
      </c>
      <c r="F440" s="1" t="s">
        <v>829</v>
      </c>
      <c r="G440" t="s">
        <v>3747</v>
      </c>
      <c r="H440" t="s">
        <v>3325</v>
      </c>
      <c r="I440" t="s">
        <v>29</v>
      </c>
      <c r="J440">
        <v>1947</v>
      </c>
      <c r="K440" t="s">
        <v>56</v>
      </c>
      <c r="L440" t="s">
        <v>31</v>
      </c>
      <c r="M440" t="s">
        <v>32</v>
      </c>
      <c r="N440" t="s">
        <v>3303</v>
      </c>
      <c r="O440">
        <v>-1</v>
      </c>
      <c r="P440">
        <v>-1</v>
      </c>
      <c r="Q440">
        <f t="shared" si="72"/>
        <v>26000</v>
      </c>
      <c r="R440">
        <f t="shared" si="73"/>
        <v>47000</v>
      </c>
      <c r="S440">
        <f t="shared" si="74"/>
        <v>36500</v>
      </c>
      <c r="T440" t="str">
        <f t="shared" si="75"/>
        <v>Ascential</v>
      </c>
      <c r="U440" t="str">
        <f t="shared" si="76"/>
        <v>Salt Lae City</v>
      </c>
      <c r="V440" t="str">
        <f t="shared" si="77"/>
        <v>UT</v>
      </c>
      <c r="W440">
        <f t="shared" si="78"/>
        <v>0</v>
      </c>
      <c r="X440">
        <f t="shared" si="79"/>
        <v>1</v>
      </c>
      <c r="Y440">
        <f t="shared" si="80"/>
        <v>1</v>
      </c>
      <c r="Z440">
        <f t="shared" si="81"/>
        <v>1</v>
      </c>
      <c r="AA440">
        <f t="shared" si="82"/>
        <v>0</v>
      </c>
      <c r="AB440">
        <f t="shared" si="83"/>
        <v>1</v>
      </c>
    </row>
    <row r="441" spans="1:28" ht="409.6" x14ac:dyDescent="0.2">
      <c r="A441">
        <v>439</v>
      </c>
      <c r="B441" t="s">
        <v>34</v>
      </c>
      <c r="C441" t="s">
        <v>3744</v>
      </c>
      <c r="D441" s="1" t="s">
        <v>3768</v>
      </c>
      <c r="E441">
        <v>-1</v>
      </c>
      <c r="F441" t="s">
        <v>830</v>
      </c>
      <c r="G441" t="s">
        <v>3747</v>
      </c>
      <c r="H441">
        <v>-1</v>
      </c>
      <c r="I441">
        <v>-1</v>
      </c>
      <c r="J441">
        <v>-1</v>
      </c>
      <c r="K441">
        <v>-1</v>
      </c>
      <c r="L441">
        <v>-1</v>
      </c>
      <c r="M441">
        <v>-1</v>
      </c>
      <c r="N441">
        <v>-1</v>
      </c>
      <c r="O441">
        <v>-1</v>
      </c>
      <c r="P441">
        <v>-1</v>
      </c>
      <c r="Q441">
        <f t="shared" si="72"/>
        <v>26000</v>
      </c>
      <c r="R441">
        <f t="shared" si="73"/>
        <v>47000</v>
      </c>
      <c r="S441">
        <f t="shared" si="74"/>
        <v>36500</v>
      </c>
      <c r="T441" t="str">
        <f t="shared" si="75"/>
        <v>Artius Solutions</v>
      </c>
      <c r="U441" t="str">
        <f t="shared" si="76"/>
        <v>Salt Lae City</v>
      </c>
      <c r="V441" t="str">
        <f t="shared" si="77"/>
        <v>UT</v>
      </c>
      <c r="W441">
        <f t="shared" si="78"/>
        <v>0</v>
      </c>
      <c r="X441">
        <f t="shared" si="79"/>
        <v>0</v>
      </c>
      <c r="Y441">
        <f t="shared" si="80"/>
        <v>1</v>
      </c>
      <c r="Z441">
        <f t="shared" si="81"/>
        <v>0</v>
      </c>
      <c r="AA441">
        <f t="shared" si="82"/>
        <v>1</v>
      </c>
      <c r="AB441">
        <f t="shared" si="83"/>
        <v>1</v>
      </c>
    </row>
    <row r="442" spans="1:28" ht="404" x14ac:dyDescent="0.2">
      <c r="A442">
        <v>440</v>
      </c>
      <c r="B442" t="s">
        <v>3769</v>
      </c>
      <c r="C442" t="s">
        <v>3744</v>
      </c>
      <c r="D442" s="1" t="s">
        <v>3770</v>
      </c>
      <c r="E442">
        <v>4.5</v>
      </c>
      <c r="F442" s="1" t="s">
        <v>811</v>
      </c>
      <c r="G442" t="s">
        <v>3747</v>
      </c>
      <c r="H442" t="s">
        <v>812</v>
      </c>
      <c r="I442" t="s">
        <v>84</v>
      </c>
      <c r="J442">
        <v>2011</v>
      </c>
      <c r="K442" t="s">
        <v>30</v>
      </c>
      <c r="L442">
        <v>-1</v>
      </c>
      <c r="M442">
        <v>-1</v>
      </c>
      <c r="N442" t="s">
        <v>3319</v>
      </c>
      <c r="O442">
        <v>-1</v>
      </c>
      <c r="P442">
        <v>-1</v>
      </c>
      <c r="Q442">
        <f t="shared" si="72"/>
        <v>26000</v>
      </c>
      <c r="R442">
        <f t="shared" si="73"/>
        <v>47000</v>
      </c>
      <c r="S442">
        <f t="shared" si="74"/>
        <v>36500</v>
      </c>
      <c r="T442" t="str">
        <f t="shared" si="75"/>
        <v>Vimerse</v>
      </c>
      <c r="U442" t="str">
        <f t="shared" si="76"/>
        <v>Salt Lae City</v>
      </c>
      <c r="V442" t="str">
        <f t="shared" si="77"/>
        <v>UT</v>
      </c>
      <c r="W442">
        <f t="shared" si="78"/>
        <v>0</v>
      </c>
      <c r="X442">
        <f t="shared" si="79"/>
        <v>0</v>
      </c>
      <c r="Y442">
        <f t="shared" si="80"/>
        <v>1</v>
      </c>
      <c r="Z442">
        <f t="shared" si="81"/>
        <v>0</v>
      </c>
      <c r="AA442">
        <f t="shared" si="82"/>
        <v>1</v>
      </c>
      <c r="AB442">
        <f t="shared" si="83"/>
        <v>1</v>
      </c>
    </row>
    <row r="443" spans="1:28" ht="409.6" x14ac:dyDescent="0.2">
      <c r="A443">
        <v>441</v>
      </c>
      <c r="B443" t="s">
        <v>72</v>
      </c>
      <c r="C443" t="s">
        <v>3744</v>
      </c>
      <c r="D443" s="1" t="s">
        <v>3771</v>
      </c>
      <c r="E443">
        <v>3.8</v>
      </c>
      <c r="F443" s="1" t="s">
        <v>3772</v>
      </c>
      <c r="G443" t="s">
        <v>831</v>
      </c>
      <c r="H443" t="s">
        <v>117</v>
      </c>
      <c r="I443" t="s">
        <v>55</v>
      </c>
      <c r="J443">
        <v>1996</v>
      </c>
      <c r="K443" t="s">
        <v>56</v>
      </c>
      <c r="L443" t="s">
        <v>134</v>
      </c>
      <c r="M443" t="s">
        <v>32</v>
      </c>
      <c r="N443" t="s">
        <v>3306</v>
      </c>
      <c r="O443" t="s">
        <v>3773</v>
      </c>
      <c r="P443">
        <v>-1</v>
      </c>
      <c r="Q443">
        <f t="shared" si="72"/>
        <v>26000</v>
      </c>
      <c r="R443">
        <f t="shared" si="73"/>
        <v>47000</v>
      </c>
      <c r="S443">
        <f t="shared" si="74"/>
        <v>36500</v>
      </c>
      <c r="T443" t="str">
        <f t="shared" si="75"/>
        <v>F5 Networs</v>
      </c>
      <c r="U443" t="str">
        <f t="shared" si="76"/>
        <v>Draper</v>
      </c>
      <c r="V443" t="str">
        <f t="shared" si="77"/>
        <v>UT</v>
      </c>
      <c r="W443">
        <f t="shared" si="78"/>
        <v>1</v>
      </c>
      <c r="X443">
        <f t="shared" si="79"/>
        <v>1</v>
      </c>
      <c r="Y443">
        <f t="shared" si="80"/>
        <v>1</v>
      </c>
      <c r="Z443">
        <f t="shared" si="81"/>
        <v>0</v>
      </c>
      <c r="AA443">
        <f t="shared" si="82"/>
        <v>0</v>
      </c>
      <c r="AB443">
        <f t="shared" si="83"/>
        <v>1</v>
      </c>
    </row>
    <row r="444" spans="1:28" ht="356" x14ac:dyDescent="0.2">
      <c r="A444">
        <v>442</v>
      </c>
      <c r="B444" t="s">
        <v>3774</v>
      </c>
      <c r="C444" t="s">
        <v>3744</v>
      </c>
      <c r="D444" s="1" t="s">
        <v>3775</v>
      </c>
      <c r="E444">
        <v>2.7</v>
      </c>
      <c r="F444" s="1" t="s">
        <v>832</v>
      </c>
      <c r="G444" t="s">
        <v>810</v>
      </c>
      <c r="H444" t="s">
        <v>833</v>
      </c>
      <c r="I444" t="s">
        <v>41</v>
      </c>
      <c r="J444">
        <v>2001</v>
      </c>
      <c r="K444" t="s">
        <v>30</v>
      </c>
      <c r="L444" t="s">
        <v>834</v>
      </c>
      <c r="M444" t="s">
        <v>764</v>
      </c>
      <c r="N444" t="s">
        <v>3303</v>
      </c>
      <c r="O444">
        <v>-1</v>
      </c>
      <c r="P444">
        <v>-1</v>
      </c>
      <c r="Q444">
        <f t="shared" si="72"/>
        <v>26000</v>
      </c>
      <c r="R444">
        <f t="shared" si="73"/>
        <v>47000</v>
      </c>
      <c r="S444">
        <f t="shared" si="74"/>
        <v>36500</v>
      </c>
      <c r="T444" t="str">
        <f t="shared" si="75"/>
        <v>Janus International Group, LLC</v>
      </c>
      <c r="U444" t="str">
        <f t="shared" si="76"/>
        <v>Lehi</v>
      </c>
      <c r="V444" t="str">
        <f t="shared" si="77"/>
        <v>UT</v>
      </c>
      <c r="W444">
        <f t="shared" si="78"/>
        <v>0</v>
      </c>
      <c r="X444">
        <f t="shared" si="79"/>
        <v>1</v>
      </c>
      <c r="Y444">
        <f t="shared" si="80"/>
        <v>0</v>
      </c>
      <c r="Z444">
        <f t="shared" si="81"/>
        <v>1</v>
      </c>
      <c r="AA444">
        <f t="shared" si="82"/>
        <v>0</v>
      </c>
      <c r="AB444">
        <f t="shared" si="83"/>
        <v>1</v>
      </c>
    </row>
    <row r="445" spans="1:28" ht="409.6" x14ac:dyDescent="0.2">
      <c r="A445">
        <v>443</v>
      </c>
      <c r="B445" t="s">
        <v>835</v>
      </c>
      <c r="C445" t="s">
        <v>3744</v>
      </c>
      <c r="D445" s="1" t="s">
        <v>3776</v>
      </c>
      <c r="E445">
        <v>3.3</v>
      </c>
      <c r="F445" s="1" t="s">
        <v>836</v>
      </c>
      <c r="G445" t="s">
        <v>3777</v>
      </c>
      <c r="H445" t="s">
        <v>837</v>
      </c>
      <c r="I445" t="s">
        <v>84</v>
      </c>
      <c r="J445">
        <v>1994</v>
      </c>
      <c r="K445" t="s">
        <v>30</v>
      </c>
      <c r="L445" t="s">
        <v>38</v>
      </c>
      <c r="M445" t="s">
        <v>32</v>
      </c>
      <c r="N445" t="s">
        <v>3312</v>
      </c>
      <c r="O445">
        <v>-1</v>
      </c>
      <c r="P445">
        <v>-1</v>
      </c>
      <c r="Q445">
        <f t="shared" si="72"/>
        <v>26000</v>
      </c>
      <c r="R445">
        <f t="shared" si="73"/>
        <v>47000</v>
      </c>
      <c r="S445">
        <f t="shared" si="74"/>
        <v>36500</v>
      </c>
      <c r="T445" t="str">
        <f t="shared" si="75"/>
        <v>ClientSolv Technologies</v>
      </c>
      <c r="U445" t="str">
        <f t="shared" si="76"/>
        <v>American For</v>
      </c>
      <c r="V445" t="str">
        <f t="shared" si="77"/>
        <v>UT</v>
      </c>
      <c r="W445">
        <f t="shared" si="78"/>
        <v>1</v>
      </c>
      <c r="X445">
        <f t="shared" si="79"/>
        <v>1</v>
      </c>
      <c r="Y445">
        <f t="shared" si="80"/>
        <v>0</v>
      </c>
      <c r="Z445">
        <f t="shared" si="81"/>
        <v>0</v>
      </c>
      <c r="AA445">
        <f t="shared" si="82"/>
        <v>0</v>
      </c>
      <c r="AB445">
        <f t="shared" si="83"/>
        <v>1</v>
      </c>
    </row>
    <row r="446" spans="1:28" ht="409.6" x14ac:dyDescent="0.2">
      <c r="A446">
        <v>444</v>
      </c>
      <c r="B446" t="s">
        <v>72</v>
      </c>
      <c r="C446" t="s">
        <v>3744</v>
      </c>
      <c r="D446" s="1" t="s">
        <v>3778</v>
      </c>
      <c r="E446">
        <v>-1</v>
      </c>
      <c r="F446" t="s">
        <v>3779</v>
      </c>
      <c r="G446" t="s">
        <v>3747</v>
      </c>
      <c r="H446">
        <v>-1</v>
      </c>
      <c r="I446">
        <v>-1</v>
      </c>
      <c r="J446">
        <v>-1</v>
      </c>
      <c r="K446">
        <v>-1</v>
      </c>
      <c r="L446">
        <v>-1</v>
      </c>
      <c r="M446">
        <v>-1</v>
      </c>
      <c r="N446">
        <v>-1</v>
      </c>
      <c r="O446">
        <v>-1</v>
      </c>
      <c r="P446">
        <v>-1</v>
      </c>
      <c r="Q446">
        <f t="shared" si="72"/>
        <v>26000</v>
      </c>
      <c r="R446">
        <f t="shared" si="73"/>
        <v>47000</v>
      </c>
      <c r="S446">
        <f t="shared" si="74"/>
        <v>36500</v>
      </c>
      <c r="T446" t="str">
        <f t="shared" si="75"/>
        <v>Drangro Aerospace</v>
      </c>
      <c r="U446" t="str">
        <f t="shared" si="76"/>
        <v>Salt Lae City</v>
      </c>
      <c r="V446" t="str">
        <f t="shared" si="77"/>
        <v>UT</v>
      </c>
      <c r="W446">
        <f t="shared" si="78"/>
        <v>1</v>
      </c>
      <c r="X446">
        <f t="shared" si="79"/>
        <v>1</v>
      </c>
      <c r="Y446">
        <f t="shared" si="80"/>
        <v>0</v>
      </c>
      <c r="Z446">
        <f t="shared" si="81"/>
        <v>0</v>
      </c>
      <c r="AA446">
        <f t="shared" si="82"/>
        <v>0</v>
      </c>
      <c r="AB446">
        <f t="shared" si="83"/>
        <v>1</v>
      </c>
    </row>
    <row r="447" spans="1:28" ht="409.6" x14ac:dyDescent="0.2">
      <c r="A447">
        <v>445</v>
      </c>
      <c r="B447" t="s">
        <v>3780</v>
      </c>
      <c r="C447" t="s">
        <v>3744</v>
      </c>
      <c r="D447" s="1" t="s">
        <v>3781</v>
      </c>
      <c r="E447">
        <v>-1</v>
      </c>
      <c r="F447" t="s">
        <v>838</v>
      </c>
      <c r="G447" t="s">
        <v>839</v>
      </c>
      <c r="H447">
        <v>-1</v>
      </c>
      <c r="I447">
        <v>-1</v>
      </c>
      <c r="J447">
        <v>-1</v>
      </c>
      <c r="K447">
        <v>-1</v>
      </c>
      <c r="L447">
        <v>-1</v>
      </c>
      <c r="M447">
        <v>-1</v>
      </c>
      <c r="N447">
        <v>-1</v>
      </c>
      <c r="O447">
        <v>-1</v>
      </c>
      <c r="P447">
        <v>-1</v>
      </c>
      <c r="Q447">
        <f t="shared" si="72"/>
        <v>26000</v>
      </c>
      <c r="R447">
        <f t="shared" si="73"/>
        <v>47000</v>
      </c>
      <c r="S447">
        <f t="shared" si="74"/>
        <v>36500</v>
      </c>
      <c r="T447" t="str">
        <f t="shared" si="75"/>
        <v>POPi/o Mobile Video Cloud</v>
      </c>
      <c r="U447" t="str">
        <f t="shared" si="76"/>
        <v>Sandy</v>
      </c>
      <c r="V447" t="str">
        <f t="shared" si="77"/>
        <v>UT</v>
      </c>
      <c r="W447">
        <f t="shared" si="78"/>
        <v>0</v>
      </c>
      <c r="X447">
        <f t="shared" si="79"/>
        <v>0</v>
      </c>
      <c r="Y447">
        <f t="shared" si="80"/>
        <v>0</v>
      </c>
      <c r="Z447">
        <f t="shared" si="81"/>
        <v>0</v>
      </c>
      <c r="AA447">
        <f t="shared" si="82"/>
        <v>0</v>
      </c>
      <c r="AB447">
        <f t="shared" si="83"/>
        <v>1</v>
      </c>
    </row>
    <row r="448" spans="1:28" ht="388" x14ac:dyDescent="0.2">
      <c r="A448">
        <v>446</v>
      </c>
      <c r="B448" t="s">
        <v>72</v>
      </c>
      <c r="C448" t="s">
        <v>3744</v>
      </c>
      <c r="D448" s="1" t="s">
        <v>3782</v>
      </c>
      <c r="E448">
        <v>5</v>
      </c>
      <c r="F448" s="1" t="s">
        <v>840</v>
      </c>
      <c r="G448" t="s">
        <v>3747</v>
      </c>
      <c r="H448" t="s">
        <v>45</v>
      </c>
      <c r="I448" t="s">
        <v>68</v>
      </c>
      <c r="J448">
        <v>-1</v>
      </c>
      <c r="K448" t="s">
        <v>30</v>
      </c>
      <c r="L448">
        <v>-1</v>
      </c>
      <c r="M448">
        <v>-1</v>
      </c>
      <c r="N448" t="s">
        <v>3319</v>
      </c>
      <c r="O448">
        <v>-1</v>
      </c>
      <c r="P448">
        <v>-1</v>
      </c>
      <c r="Q448">
        <f t="shared" si="72"/>
        <v>26000</v>
      </c>
      <c r="R448">
        <f t="shared" si="73"/>
        <v>47000</v>
      </c>
      <c r="S448">
        <f t="shared" si="74"/>
        <v>36500</v>
      </c>
      <c r="T448" t="str">
        <f t="shared" si="75"/>
        <v>Resiliency LLC</v>
      </c>
      <c r="U448" t="str">
        <f t="shared" si="76"/>
        <v>Salt Lae City</v>
      </c>
      <c r="V448" t="str">
        <f t="shared" si="77"/>
        <v>UT</v>
      </c>
      <c r="W448">
        <f t="shared" si="78"/>
        <v>1</v>
      </c>
      <c r="X448">
        <f t="shared" si="79"/>
        <v>1</v>
      </c>
      <c r="Y448">
        <f t="shared" si="80"/>
        <v>0</v>
      </c>
      <c r="Z448">
        <f t="shared" si="81"/>
        <v>0</v>
      </c>
      <c r="AA448">
        <f t="shared" si="82"/>
        <v>0</v>
      </c>
      <c r="AB448">
        <f t="shared" si="83"/>
        <v>1</v>
      </c>
    </row>
    <row r="449" spans="1:28" ht="409.6" x14ac:dyDescent="0.2">
      <c r="A449">
        <v>447</v>
      </c>
      <c r="B449" t="s">
        <v>526</v>
      </c>
      <c r="C449" t="s">
        <v>3744</v>
      </c>
      <c r="D449" s="1" t="s">
        <v>3783</v>
      </c>
      <c r="E449">
        <v>3.5</v>
      </c>
      <c r="F449" s="1" t="s">
        <v>841</v>
      </c>
      <c r="G449" t="s">
        <v>810</v>
      </c>
      <c r="H449" t="s">
        <v>810</v>
      </c>
      <c r="I449" t="s">
        <v>29</v>
      </c>
      <c r="J449">
        <v>2011</v>
      </c>
      <c r="K449" t="s">
        <v>56</v>
      </c>
      <c r="L449" t="s">
        <v>629</v>
      </c>
      <c r="M449" t="s">
        <v>630</v>
      </c>
      <c r="N449" t="s">
        <v>3305</v>
      </c>
      <c r="O449">
        <v>-1</v>
      </c>
      <c r="P449">
        <v>-1</v>
      </c>
      <c r="Q449">
        <f t="shared" si="72"/>
        <v>26000</v>
      </c>
      <c r="R449">
        <f t="shared" si="73"/>
        <v>47000</v>
      </c>
      <c r="S449">
        <f t="shared" si="74"/>
        <v>36500</v>
      </c>
      <c r="T449" t="str">
        <f t="shared" si="75"/>
        <v>Vivint Solar</v>
      </c>
      <c r="U449" t="str">
        <f t="shared" si="76"/>
        <v>Lehi</v>
      </c>
      <c r="V449" t="str">
        <f t="shared" si="77"/>
        <v>UT</v>
      </c>
      <c r="W449">
        <f t="shared" si="78"/>
        <v>1</v>
      </c>
      <c r="X449">
        <f t="shared" si="79"/>
        <v>1</v>
      </c>
      <c r="Y449">
        <f t="shared" si="80"/>
        <v>1</v>
      </c>
      <c r="Z449">
        <f t="shared" si="81"/>
        <v>0</v>
      </c>
      <c r="AA449">
        <f t="shared" si="82"/>
        <v>0</v>
      </c>
      <c r="AB449">
        <f t="shared" si="83"/>
        <v>1</v>
      </c>
    </row>
    <row r="450" spans="1:28" ht="409.6" x14ac:dyDescent="0.2">
      <c r="A450">
        <v>448</v>
      </c>
      <c r="B450" t="s">
        <v>842</v>
      </c>
      <c r="C450" t="s">
        <v>3744</v>
      </c>
      <c r="D450" s="1" t="s">
        <v>3784</v>
      </c>
      <c r="E450">
        <v>3.5</v>
      </c>
      <c r="F450" s="1" t="s">
        <v>6123</v>
      </c>
      <c r="G450" t="s">
        <v>843</v>
      </c>
      <c r="H450" t="s">
        <v>844</v>
      </c>
      <c r="I450" t="s">
        <v>41</v>
      </c>
      <c r="J450">
        <v>-1</v>
      </c>
      <c r="K450" t="s">
        <v>30</v>
      </c>
      <c r="L450" t="s">
        <v>85</v>
      </c>
      <c r="M450" t="s">
        <v>61</v>
      </c>
      <c r="N450" t="s">
        <v>3314</v>
      </c>
      <c r="O450">
        <v>-1</v>
      </c>
      <c r="P450">
        <v>-1</v>
      </c>
      <c r="Q450">
        <f t="shared" si="72"/>
        <v>26000</v>
      </c>
      <c r="R450">
        <f t="shared" si="73"/>
        <v>47000</v>
      </c>
      <c r="S450">
        <f t="shared" si="74"/>
        <v>36500</v>
      </c>
      <c r="T450" t="str">
        <f t="shared" si="75"/>
        <v>YorkTOWN SYSTEMS GROUP INC</v>
      </c>
      <c r="U450" t="str">
        <f t="shared" si="76"/>
        <v>Riverton</v>
      </c>
      <c r="V450" t="str">
        <f t="shared" si="77"/>
        <v>UT</v>
      </c>
      <c r="W450">
        <f t="shared" si="78"/>
        <v>0</v>
      </c>
      <c r="X450">
        <f t="shared" si="79"/>
        <v>0</v>
      </c>
      <c r="Y450">
        <f t="shared" si="80"/>
        <v>0</v>
      </c>
      <c r="Z450">
        <f t="shared" si="81"/>
        <v>0</v>
      </c>
      <c r="AA450">
        <f t="shared" si="82"/>
        <v>0</v>
      </c>
      <c r="AB450">
        <f t="shared" si="83"/>
        <v>1</v>
      </c>
    </row>
    <row r="451" spans="1:28" ht="409.6" x14ac:dyDescent="0.2">
      <c r="A451">
        <v>449</v>
      </c>
      <c r="B451" t="s">
        <v>72</v>
      </c>
      <c r="C451" t="s">
        <v>3744</v>
      </c>
      <c r="D451" s="1" t="s">
        <v>3785</v>
      </c>
      <c r="E451">
        <v>4.0999999999999996</v>
      </c>
      <c r="F451" s="1" t="s">
        <v>845</v>
      </c>
      <c r="G451" t="s">
        <v>831</v>
      </c>
      <c r="H451" t="s">
        <v>92</v>
      </c>
      <c r="I451" t="s">
        <v>84</v>
      </c>
      <c r="J451">
        <v>2011</v>
      </c>
      <c r="K451" t="s">
        <v>30</v>
      </c>
      <c r="L451" t="s">
        <v>38</v>
      </c>
      <c r="M451" t="s">
        <v>32</v>
      </c>
      <c r="N451" t="s">
        <v>3319</v>
      </c>
      <c r="O451">
        <v>-1</v>
      </c>
      <c r="P451">
        <v>-1</v>
      </c>
      <c r="Q451">
        <f t="shared" ref="Q451:Q514" si="84">LEFT(C451,FIND("-",C451)-1)*1000</f>
        <v>26000</v>
      </c>
      <c r="R451">
        <f t="shared" ref="R451:R514" si="85">MID(C451,FIND("-",C451)+1,LEN(C451))*1000</f>
        <v>47000</v>
      </c>
      <c r="S451">
        <f t="shared" ref="S451:S514" si="86">(Q451+R451)/2</f>
        <v>36500</v>
      </c>
      <c r="T451" t="str">
        <f t="shared" ref="T451:T514" si="87">TRIM(LEFT(F451, FIND(CHAR(10), F451&amp;CHAR(10))-1))</f>
        <v>Shape Security</v>
      </c>
      <c r="U451" t="str">
        <f t="shared" ref="U451:U514" si="88">TRIM(LEFT(G451, FIND(",",G451)-1))</f>
        <v>Draper</v>
      </c>
      <c r="V451" t="str">
        <f t="shared" ref="V451:V514" si="89">TRIM(MID(G451,FIND(",",G451)+1,LEN((G451))))</f>
        <v>UT</v>
      </c>
      <c r="W451">
        <f t="shared" ref="W451:W514" si="90">IF(ISNUMBER(SEARCH("python",D451)),1,0)</f>
        <v>1</v>
      </c>
      <c r="X451">
        <f t="shared" ref="X451:X514" si="91">IF(ISNUMBER(SEARCH("sql",D451)),1,0)</f>
        <v>1</v>
      </c>
      <c r="Y451">
        <f t="shared" ref="Y451:Y514" si="92">IF(ISNUMBER(SEARCH("excel",D451)),1,0)</f>
        <v>1</v>
      </c>
      <c r="Z451">
        <f t="shared" ref="Z451:Z514" si="93">IF(ISNUMBER(SEARCH("tableau",D451)),1,0)</f>
        <v>0</v>
      </c>
      <c r="AA451">
        <f t="shared" ref="AA451:AA514" si="94">IF(ISNUMBER(SEARCH("power bi",D451)),1,0)</f>
        <v>0</v>
      </c>
      <c r="AB451">
        <f t="shared" ref="AB451:AB514" si="95">IF(ISNUMBER(SEARCH("r",D451)),1,0)</f>
        <v>1</v>
      </c>
    </row>
    <row r="452" spans="1:28" ht="409.6" x14ac:dyDescent="0.2">
      <c r="A452">
        <v>450</v>
      </c>
      <c r="B452" t="s">
        <v>846</v>
      </c>
      <c r="C452" t="s">
        <v>3786</v>
      </c>
      <c r="D452" s="1" t="s">
        <v>3787</v>
      </c>
      <c r="E452">
        <v>4</v>
      </c>
      <c r="F452" s="1" t="s">
        <v>847</v>
      </c>
      <c r="G452" t="s">
        <v>3747</v>
      </c>
      <c r="H452" t="s">
        <v>586</v>
      </c>
      <c r="I452" t="s">
        <v>18</v>
      </c>
      <c r="J452">
        <v>2006</v>
      </c>
      <c r="K452" t="s">
        <v>30</v>
      </c>
      <c r="L452" t="s">
        <v>239</v>
      </c>
      <c r="M452" t="s">
        <v>181</v>
      </c>
      <c r="N452" t="s">
        <v>3309</v>
      </c>
      <c r="O452">
        <v>-1</v>
      </c>
      <c r="P452">
        <v>-1</v>
      </c>
      <c r="Q452">
        <f t="shared" si="84"/>
        <v>31000</v>
      </c>
      <c r="R452">
        <f t="shared" si="85"/>
        <v>59000</v>
      </c>
      <c r="S452">
        <f t="shared" si="86"/>
        <v>45000</v>
      </c>
      <c r="T452" t="str">
        <f t="shared" si="87"/>
        <v>Connor Group</v>
      </c>
      <c r="U452" t="str">
        <f t="shared" si="88"/>
        <v>Salt Lae City</v>
      </c>
      <c r="V452" t="str">
        <f t="shared" si="89"/>
        <v>UT</v>
      </c>
      <c r="W452">
        <f t="shared" si="90"/>
        <v>1</v>
      </c>
      <c r="X452">
        <f t="shared" si="91"/>
        <v>1</v>
      </c>
      <c r="Y452">
        <f t="shared" si="92"/>
        <v>1</v>
      </c>
      <c r="Z452">
        <f t="shared" si="93"/>
        <v>1</v>
      </c>
      <c r="AA452">
        <f t="shared" si="94"/>
        <v>0</v>
      </c>
      <c r="AB452">
        <f t="shared" si="95"/>
        <v>1</v>
      </c>
    </row>
    <row r="453" spans="1:28" ht="409.6" x14ac:dyDescent="0.2">
      <c r="A453">
        <v>451</v>
      </c>
      <c r="B453" t="s">
        <v>848</v>
      </c>
      <c r="C453" t="s">
        <v>3786</v>
      </c>
      <c r="D453" s="1" t="s">
        <v>3788</v>
      </c>
      <c r="E453">
        <v>3.5</v>
      </c>
      <c r="F453" s="1" t="s">
        <v>841</v>
      </c>
      <c r="G453" t="s">
        <v>810</v>
      </c>
      <c r="H453" t="s">
        <v>810</v>
      </c>
      <c r="I453" t="s">
        <v>29</v>
      </c>
      <c r="J453">
        <v>2011</v>
      </c>
      <c r="K453" t="s">
        <v>56</v>
      </c>
      <c r="L453" t="s">
        <v>629</v>
      </c>
      <c r="M453" t="s">
        <v>630</v>
      </c>
      <c r="N453" t="s">
        <v>3305</v>
      </c>
      <c r="O453">
        <v>-1</v>
      </c>
      <c r="P453">
        <v>-1</v>
      </c>
      <c r="Q453">
        <f t="shared" si="84"/>
        <v>31000</v>
      </c>
      <c r="R453">
        <f t="shared" si="85"/>
        <v>59000</v>
      </c>
      <c r="S453">
        <f t="shared" si="86"/>
        <v>45000</v>
      </c>
      <c r="T453" t="str">
        <f t="shared" si="87"/>
        <v>Vivint Solar</v>
      </c>
      <c r="U453" t="str">
        <f t="shared" si="88"/>
        <v>Lehi</v>
      </c>
      <c r="V453" t="str">
        <f t="shared" si="89"/>
        <v>UT</v>
      </c>
      <c r="W453">
        <f t="shared" si="90"/>
        <v>0</v>
      </c>
      <c r="X453">
        <f t="shared" si="91"/>
        <v>1</v>
      </c>
      <c r="Y453">
        <f t="shared" si="92"/>
        <v>1</v>
      </c>
      <c r="Z453">
        <f t="shared" si="93"/>
        <v>0</v>
      </c>
      <c r="AA453">
        <f t="shared" si="94"/>
        <v>0</v>
      </c>
      <c r="AB453">
        <f t="shared" si="95"/>
        <v>1</v>
      </c>
    </row>
    <row r="454" spans="1:28" ht="34" x14ac:dyDescent="0.2">
      <c r="A454">
        <v>452</v>
      </c>
      <c r="B454" t="s">
        <v>849</v>
      </c>
      <c r="C454" t="s">
        <v>3786</v>
      </c>
      <c r="D454" t="s">
        <v>3789</v>
      </c>
      <c r="E454">
        <v>2.9</v>
      </c>
      <c r="F454" s="1" t="s">
        <v>828</v>
      </c>
      <c r="G454" t="s">
        <v>3747</v>
      </c>
      <c r="H454" t="s">
        <v>808</v>
      </c>
      <c r="I454" t="s">
        <v>84</v>
      </c>
      <c r="J454">
        <v>1995</v>
      </c>
      <c r="K454" t="s">
        <v>30</v>
      </c>
      <c r="L454" t="s">
        <v>38</v>
      </c>
      <c r="M454" t="s">
        <v>32</v>
      </c>
      <c r="N454" t="s">
        <v>3314</v>
      </c>
      <c r="O454">
        <v>-1</v>
      </c>
      <c r="P454">
        <v>-1</v>
      </c>
      <c r="Q454">
        <f t="shared" si="84"/>
        <v>31000</v>
      </c>
      <c r="R454">
        <f t="shared" si="85"/>
        <v>59000</v>
      </c>
      <c r="S454">
        <f t="shared" si="86"/>
        <v>45000</v>
      </c>
      <c r="T454" t="str">
        <f t="shared" si="87"/>
        <v>VED Software Services, Inc.</v>
      </c>
      <c r="U454" t="str">
        <f t="shared" si="88"/>
        <v>Salt Lae City</v>
      </c>
      <c r="V454" t="str">
        <f t="shared" si="89"/>
        <v>UT</v>
      </c>
      <c r="W454">
        <f t="shared" si="90"/>
        <v>1</v>
      </c>
      <c r="X454">
        <f t="shared" si="91"/>
        <v>1</v>
      </c>
      <c r="Y454">
        <f t="shared" si="92"/>
        <v>0</v>
      </c>
      <c r="Z454">
        <f t="shared" si="93"/>
        <v>0</v>
      </c>
      <c r="AA454">
        <f t="shared" si="94"/>
        <v>0</v>
      </c>
      <c r="AB454">
        <f t="shared" si="95"/>
        <v>1</v>
      </c>
    </row>
    <row r="455" spans="1:28" ht="409.6" x14ac:dyDescent="0.2">
      <c r="A455">
        <v>453</v>
      </c>
      <c r="B455" t="s">
        <v>584</v>
      </c>
      <c r="C455" t="s">
        <v>3786</v>
      </c>
      <c r="D455" s="1" t="s">
        <v>3790</v>
      </c>
      <c r="E455">
        <v>4.2</v>
      </c>
      <c r="F455" s="1" t="s">
        <v>747</v>
      </c>
      <c r="G455" t="s">
        <v>3747</v>
      </c>
      <c r="H455" t="s">
        <v>748</v>
      </c>
      <c r="I455" t="s">
        <v>41</v>
      </c>
      <c r="J455">
        <v>2004</v>
      </c>
      <c r="K455" t="s">
        <v>30</v>
      </c>
      <c r="L455" t="s">
        <v>147</v>
      </c>
      <c r="M455" t="s">
        <v>61</v>
      </c>
      <c r="N455" t="s">
        <v>3319</v>
      </c>
      <c r="O455">
        <v>-1</v>
      </c>
      <c r="P455">
        <v>-1</v>
      </c>
      <c r="Q455">
        <f t="shared" si="84"/>
        <v>31000</v>
      </c>
      <c r="R455">
        <f t="shared" si="85"/>
        <v>59000</v>
      </c>
      <c r="S455">
        <f t="shared" si="86"/>
        <v>45000</v>
      </c>
      <c r="T455" t="str">
        <f t="shared" si="87"/>
        <v>Abacus Service Corporation</v>
      </c>
      <c r="U455" t="str">
        <f t="shared" si="88"/>
        <v>Salt Lae City</v>
      </c>
      <c r="V455" t="str">
        <f t="shared" si="89"/>
        <v>UT</v>
      </c>
      <c r="W455">
        <f t="shared" si="90"/>
        <v>1</v>
      </c>
      <c r="X455">
        <f t="shared" si="91"/>
        <v>1</v>
      </c>
      <c r="Y455">
        <f t="shared" si="92"/>
        <v>1</v>
      </c>
      <c r="Z455">
        <f t="shared" si="93"/>
        <v>1</v>
      </c>
      <c r="AA455">
        <f t="shared" si="94"/>
        <v>0</v>
      </c>
      <c r="AB455">
        <f t="shared" si="95"/>
        <v>1</v>
      </c>
    </row>
    <row r="456" spans="1:28" ht="409.6" x14ac:dyDescent="0.2">
      <c r="A456">
        <v>454</v>
      </c>
      <c r="B456" t="s">
        <v>34</v>
      </c>
      <c r="C456" t="s">
        <v>3791</v>
      </c>
      <c r="D456" s="1" t="s">
        <v>3792</v>
      </c>
      <c r="E456">
        <v>3.5</v>
      </c>
      <c r="F456" s="1" t="s">
        <v>295</v>
      </c>
      <c r="G456" t="s">
        <v>850</v>
      </c>
      <c r="H456" t="s">
        <v>3427</v>
      </c>
      <c r="I456" t="s">
        <v>24</v>
      </c>
      <c r="J456">
        <v>1948</v>
      </c>
      <c r="K456" t="s">
        <v>56</v>
      </c>
      <c r="L456" t="s">
        <v>147</v>
      </c>
      <c r="M456" t="s">
        <v>61</v>
      </c>
      <c r="N456" t="s">
        <v>3304</v>
      </c>
      <c r="O456" t="s">
        <v>296</v>
      </c>
      <c r="P456">
        <v>-1</v>
      </c>
      <c r="Q456">
        <f t="shared" si="84"/>
        <v>47000</v>
      </c>
      <c r="R456">
        <f t="shared" si="85"/>
        <v>81000</v>
      </c>
      <c r="S456">
        <f t="shared" si="86"/>
        <v>64000</v>
      </c>
      <c r="T456" t="str">
        <f t="shared" si="87"/>
        <v>Robert Half</v>
      </c>
      <c r="U456" t="str">
        <f t="shared" si="88"/>
        <v>Reedley</v>
      </c>
      <c r="V456" t="str">
        <f t="shared" si="89"/>
        <v>CA</v>
      </c>
      <c r="W456">
        <f t="shared" si="90"/>
        <v>0</v>
      </c>
      <c r="X456">
        <f t="shared" si="91"/>
        <v>0</v>
      </c>
      <c r="Y456">
        <f t="shared" si="92"/>
        <v>0</v>
      </c>
      <c r="Z456">
        <f t="shared" si="93"/>
        <v>0</v>
      </c>
      <c r="AA456">
        <f t="shared" si="94"/>
        <v>0</v>
      </c>
      <c r="AB456">
        <f t="shared" si="95"/>
        <v>1</v>
      </c>
    </row>
    <row r="457" spans="1:28" ht="409.6" x14ac:dyDescent="0.2">
      <c r="A457">
        <v>455</v>
      </c>
      <c r="B457" t="s">
        <v>851</v>
      </c>
      <c r="C457" t="s">
        <v>3791</v>
      </c>
      <c r="D457" s="1" t="s">
        <v>3793</v>
      </c>
      <c r="E457">
        <v>3.7</v>
      </c>
      <c r="F457" s="1" t="s">
        <v>852</v>
      </c>
      <c r="G457" t="s">
        <v>853</v>
      </c>
      <c r="H457" t="s">
        <v>854</v>
      </c>
      <c r="I457" t="s">
        <v>68</v>
      </c>
      <c r="J457">
        <v>-1</v>
      </c>
      <c r="K457" t="s">
        <v>289</v>
      </c>
      <c r="L457" t="s">
        <v>855</v>
      </c>
      <c r="M457" t="s">
        <v>356</v>
      </c>
      <c r="N457" t="s">
        <v>3308</v>
      </c>
      <c r="O457">
        <v>-1</v>
      </c>
      <c r="P457">
        <v>-1</v>
      </c>
      <c r="Q457">
        <f t="shared" si="84"/>
        <v>47000</v>
      </c>
      <c r="R457">
        <f t="shared" si="85"/>
        <v>81000</v>
      </c>
      <c r="S457">
        <f t="shared" si="86"/>
        <v>64000</v>
      </c>
      <c r="T457" t="str">
        <f t="shared" si="87"/>
        <v>TCOE</v>
      </c>
      <c r="U457" t="str">
        <f t="shared" si="88"/>
        <v>Visalia</v>
      </c>
      <c r="V457" t="str">
        <f t="shared" si="89"/>
        <v>CA</v>
      </c>
      <c r="W457">
        <f t="shared" si="90"/>
        <v>0</v>
      </c>
      <c r="X457">
        <f t="shared" si="91"/>
        <v>0</v>
      </c>
      <c r="Y457">
        <f t="shared" si="92"/>
        <v>0</v>
      </c>
      <c r="Z457">
        <f t="shared" si="93"/>
        <v>0</v>
      </c>
      <c r="AA457">
        <f t="shared" si="94"/>
        <v>0</v>
      </c>
      <c r="AB457">
        <f t="shared" si="95"/>
        <v>1</v>
      </c>
    </row>
    <row r="458" spans="1:28" ht="409.6" x14ac:dyDescent="0.2">
      <c r="A458">
        <v>456</v>
      </c>
      <c r="B458" t="s">
        <v>3794</v>
      </c>
      <c r="C458" t="s">
        <v>3791</v>
      </c>
      <c r="D458" s="1" t="s">
        <v>3795</v>
      </c>
      <c r="E458">
        <v>3.3</v>
      </c>
      <c r="F458" s="1" t="s">
        <v>856</v>
      </c>
      <c r="G458" t="s">
        <v>857</v>
      </c>
      <c r="H458" t="s">
        <v>858</v>
      </c>
      <c r="I458" t="s">
        <v>29</v>
      </c>
      <c r="J458">
        <v>1968</v>
      </c>
      <c r="K458" t="s">
        <v>19</v>
      </c>
      <c r="L458" t="s">
        <v>20</v>
      </c>
      <c r="M458" t="s">
        <v>21</v>
      </c>
      <c r="N458" t="s">
        <v>3305</v>
      </c>
      <c r="O458">
        <v>-1</v>
      </c>
      <c r="P458">
        <v>-1</v>
      </c>
      <c r="Q458">
        <f t="shared" si="84"/>
        <v>47000</v>
      </c>
      <c r="R458">
        <f t="shared" si="85"/>
        <v>81000</v>
      </c>
      <c r="S458">
        <f t="shared" si="86"/>
        <v>64000</v>
      </c>
      <c r="T458" t="str">
        <f t="shared" si="87"/>
        <v>Public Health Foundation Enterprises, In</v>
      </c>
      <c r="U458" t="str">
        <f t="shared" si="88"/>
        <v>Hanford</v>
      </c>
      <c r="V458" t="str">
        <f t="shared" si="89"/>
        <v>CA</v>
      </c>
      <c r="W458">
        <f t="shared" si="90"/>
        <v>0</v>
      </c>
      <c r="X458">
        <f t="shared" si="91"/>
        <v>0</v>
      </c>
      <c r="Y458">
        <f t="shared" si="92"/>
        <v>1</v>
      </c>
      <c r="Z458">
        <f t="shared" si="93"/>
        <v>1</v>
      </c>
      <c r="AA458">
        <f t="shared" si="94"/>
        <v>0</v>
      </c>
      <c r="AB458">
        <f t="shared" si="95"/>
        <v>1</v>
      </c>
    </row>
    <row r="459" spans="1:28" ht="409.6" x14ac:dyDescent="0.2">
      <c r="A459">
        <v>457</v>
      </c>
      <c r="B459" t="s">
        <v>3796</v>
      </c>
      <c r="C459" t="s">
        <v>3797</v>
      </c>
      <c r="D459" s="1" t="s">
        <v>3798</v>
      </c>
      <c r="E459">
        <v>4.3</v>
      </c>
      <c r="F459" s="1" t="s">
        <v>859</v>
      </c>
      <c r="G459" t="s">
        <v>860</v>
      </c>
      <c r="H459" t="s">
        <v>861</v>
      </c>
      <c r="I459" t="s">
        <v>18</v>
      </c>
      <c r="J459">
        <v>1984</v>
      </c>
      <c r="K459" t="s">
        <v>30</v>
      </c>
      <c r="L459" t="s">
        <v>862</v>
      </c>
      <c r="M459" t="s">
        <v>862</v>
      </c>
      <c r="N459" t="s">
        <v>3305</v>
      </c>
      <c r="O459" t="s">
        <v>863</v>
      </c>
      <c r="P459">
        <v>-1</v>
      </c>
      <c r="Q459">
        <f t="shared" si="84"/>
        <v>43000</v>
      </c>
      <c r="R459">
        <f t="shared" si="85"/>
        <v>69000</v>
      </c>
      <c r="S459">
        <f t="shared" si="86"/>
        <v>56000</v>
      </c>
      <c r="T459" t="str">
        <f t="shared" si="87"/>
        <v>USfalcon</v>
      </c>
      <c r="U459" t="str">
        <f t="shared" si="88"/>
        <v>Hampton</v>
      </c>
      <c r="V459" t="str">
        <f t="shared" si="89"/>
        <v>VA</v>
      </c>
      <c r="W459">
        <f t="shared" si="90"/>
        <v>0</v>
      </c>
      <c r="X459">
        <f t="shared" si="91"/>
        <v>0</v>
      </c>
      <c r="Y459">
        <f t="shared" si="92"/>
        <v>1</v>
      </c>
      <c r="Z459">
        <f t="shared" si="93"/>
        <v>0</v>
      </c>
      <c r="AA459">
        <f t="shared" si="94"/>
        <v>0</v>
      </c>
      <c r="AB459">
        <f t="shared" si="95"/>
        <v>1</v>
      </c>
    </row>
    <row r="460" spans="1:28" ht="409.6" x14ac:dyDescent="0.2">
      <c r="A460">
        <v>458</v>
      </c>
      <c r="B460" t="s">
        <v>34</v>
      </c>
      <c r="C460" t="s">
        <v>3797</v>
      </c>
      <c r="D460" s="1" t="s">
        <v>3799</v>
      </c>
      <c r="E460">
        <v>2.5</v>
      </c>
      <c r="F460" s="1" t="s">
        <v>864</v>
      </c>
      <c r="G460" t="s">
        <v>860</v>
      </c>
      <c r="H460" t="s">
        <v>860</v>
      </c>
      <c r="I460" t="s">
        <v>29</v>
      </c>
      <c r="J460">
        <v>1868</v>
      </c>
      <c r="K460" t="s">
        <v>354</v>
      </c>
      <c r="L460" t="s">
        <v>355</v>
      </c>
      <c r="M460" t="s">
        <v>356</v>
      </c>
      <c r="N460" t="s">
        <v>3303</v>
      </c>
      <c r="O460">
        <v>-1</v>
      </c>
      <c r="P460">
        <v>-1</v>
      </c>
      <c r="Q460">
        <f t="shared" si="84"/>
        <v>43000</v>
      </c>
      <c r="R460">
        <f t="shared" si="85"/>
        <v>69000</v>
      </c>
      <c r="S460">
        <f t="shared" si="86"/>
        <v>56000</v>
      </c>
      <c r="T460" t="str">
        <f t="shared" si="87"/>
        <v>Hampton University</v>
      </c>
      <c r="U460" t="str">
        <f t="shared" si="88"/>
        <v>Hampton</v>
      </c>
      <c r="V460" t="str">
        <f t="shared" si="89"/>
        <v>VA</v>
      </c>
      <c r="W460">
        <f t="shared" si="90"/>
        <v>0</v>
      </c>
      <c r="X460">
        <f t="shared" si="91"/>
        <v>0</v>
      </c>
      <c r="Y460">
        <f t="shared" si="92"/>
        <v>1</v>
      </c>
      <c r="Z460">
        <f t="shared" si="93"/>
        <v>0</v>
      </c>
      <c r="AA460">
        <f t="shared" si="94"/>
        <v>0</v>
      </c>
      <c r="AB460">
        <f t="shared" si="95"/>
        <v>1</v>
      </c>
    </row>
    <row r="461" spans="1:28" ht="409.6" x14ac:dyDescent="0.2">
      <c r="A461">
        <v>459</v>
      </c>
      <c r="B461" t="s">
        <v>49</v>
      </c>
      <c r="C461" t="s">
        <v>3797</v>
      </c>
      <c r="D461" s="1" t="s">
        <v>3800</v>
      </c>
      <c r="E461">
        <v>2.7</v>
      </c>
      <c r="F461" s="1" t="s">
        <v>865</v>
      </c>
      <c r="G461" t="s">
        <v>3801</v>
      </c>
      <c r="H461" t="s">
        <v>866</v>
      </c>
      <c r="I461" t="s">
        <v>18</v>
      </c>
      <c r="J461">
        <v>1992</v>
      </c>
      <c r="K461" t="s">
        <v>30</v>
      </c>
      <c r="L461" t="s">
        <v>85</v>
      </c>
      <c r="M461" t="s">
        <v>61</v>
      </c>
      <c r="N461" t="s">
        <v>3309</v>
      </c>
      <c r="O461">
        <v>-1</v>
      </c>
      <c r="P461">
        <v>-1</v>
      </c>
      <c r="Q461">
        <f t="shared" si="84"/>
        <v>43000</v>
      </c>
      <c r="R461">
        <f t="shared" si="85"/>
        <v>69000</v>
      </c>
      <c r="S461">
        <f t="shared" si="86"/>
        <v>56000</v>
      </c>
      <c r="T461" t="str">
        <f t="shared" si="87"/>
        <v>Collins Consulting Inc</v>
      </c>
      <c r="U461" t="str">
        <f t="shared" si="88"/>
        <v>Norfol</v>
      </c>
      <c r="V461" t="str">
        <f t="shared" si="89"/>
        <v>VA</v>
      </c>
      <c r="W461">
        <f t="shared" si="90"/>
        <v>0</v>
      </c>
      <c r="X461">
        <f t="shared" si="91"/>
        <v>0</v>
      </c>
      <c r="Y461">
        <f t="shared" si="92"/>
        <v>0</v>
      </c>
      <c r="Z461">
        <f t="shared" si="93"/>
        <v>0</v>
      </c>
      <c r="AA461">
        <f t="shared" si="94"/>
        <v>0</v>
      </c>
      <c r="AB461">
        <f t="shared" si="95"/>
        <v>1</v>
      </c>
    </row>
    <row r="462" spans="1:28" ht="409.6" x14ac:dyDescent="0.2">
      <c r="A462">
        <v>460</v>
      </c>
      <c r="B462" t="s">
        <v>193</v>
      </c>
      <c r="C462" t="s">
        <v>3797</v>
      </c>
      <c r="D462" s="1" t="s">
        <v>3802</v>
      </c>
      <c r="E462">
        <v>2.7</v>
      </c>
      <c r="F462" s="1" t="s">
        <v>867</v>
      </c>
      <c r="G462" t="s">
        <v>860</v>
      </c>
      <c r="H462" t="s">
        <v>860</v>
      </c>
      <c r="I462" t="s">
        <v>84</v>
      </c>
      <c r="J462">
        <v>1996</v>
      </c>
      <c r="K462" t="s">
        <v>19</v>
      </c>
      <c r="L462" t="s">
        <v>20</v>
      </c>
      <c r="M462" t="s">
        <v>21</v>
      </c>
      <c r="N462" t="s">
        <v>3305</v>
      </c>
      <c r="O462" t="s">
        <v>868</v>
      </c>
      <c r="P462">
        <v>-1</v>
      </c>
      <c r="Q462">
        <f t="shared" si="84"/>
        <v>43000</v>
      </c>
      <c r="R462">
        <f t="shared" si="85"/>
        <v>69000</v>
      </c>
      <c r="S462">
        <f t="shared" si="86"/>
        <v>56000</v>
      </c>
      <c r="T462" t="str">
        <f t="shared" si="87"/>
        <v>Patient Advocate Foundation</v>
      </c>
      <c r="U462" t="str">
        <f t="shared" si="88"/>
        <v>Hampton</v>
      </c>
      <c r="V462" t="str">
        <f t="shared" si="89"/>
        <v>VA</v>
      </c>
      <c r="W462">
        <f t="shared" si="90"/>
        <v>0</v>
      </c>
      <c r="X462">
        <f t="shared" si="91"/>
        <v>1</v>
      </c>
      <c r="Y462">
        <f t="shared" si="92"/>
        <v>1</v>
      </c>
      <c r="Z462">
        <f t="shared" si="93"/>
        <v>1</v>
      </c>
      <c r="AA462">
        <f t="shared" si="94"/>
        <v>1</v>
      </c>
      <c r="AB462">
        <f t="shared" si="95"/>
        <v>1</v>
      </c>
    </row>
    <row r="463" spans="1:28" ht="340" x14ac:dyDescent="0.2">
      <c r="A463">
        <v>461</v>
      </c>
      <c r="B463" t="s">
        <v>193</v>
      </c>
      <c r="C463" t="s">
        <v>3797</v>
      </c>
      <c r="D463" s="1" t="s">
        <v>3803</v>
      </c>
      <c r="E463">
        <v>5</v>
      </c>
      <c r="F463" s="1" t="s">
        <v>315</v>
      </c>
      <c r="G463" t="s">
        <v>860</v>
      </c>
      <c r="H463" t="s">
        <v>316</v>
      </c>
      <c r="I463" t="s">
        <v>84</v>
      </c>
      <c r="J463">
        <v>2008</v>
      </c>
      <c r="K463" t="s">
        <v>30</v>
      </c>
      <c r="L463" t="s">
        <v>38</v>
      </c>
      <c r="M463" t="s">
        <v>32</v>
      </c>
      <c r="N463" t="s">
        <v>3305</v>
      </c>
      <c r="O463">
        <v>-1</v>
      </c>
      <c r="P463">
        <v>-1</v>
      </c>
      <c r="Q463">
        <f t="shared" si="84"/>
        <v>43000</v>
      </c>
      <c r="R463">
        <f t="shared" si="85"/>
        <v>69000</v>
      </c>
      <c r="S463">
        <f t="shared" si="86"/>
        <v>56000</v>
      </c>
      <c r="T463" t="str">
        <f t="shared" si="87"/>
        <v>Staffigo Technical Services, LLC</v>
      </c>
      <c r="U463" t="str">
        <f t="shared" si="88"/>
        <v>Hampton</v>
      </c>
      <c r="V463" t="str">
        <f t="shared" si="89"/>
        <v>VA</v>
      </c>
      <c r="W463">
        <f t="shared" si="90"/>
        <v>0</v>
      </c>
      <c r="X463">
        <f t="shared" si="91"/>
        <v>1</v>
      </c>
      <c r="Y463">
        <f t="shared" si="92"/>
        <v>1</v>
      </c>
      <c r="Z463">
        <f t="shared" si="93"/>
        <v>0</v>
      </c>
      <c r="AA463">
        <f t="shared" si="94"/>
        <v>0</v>
      </c>
      <c r="AB463">
        <f t="shared" si="95"/>
        <v>1</v>
      </c>
    </row>
    <row r="464" spans="1:28" ht="372" x14ac:dyDescent="0.2">
      <c r="A464">
        <v>462</v>
      </c>
      <c r="B464" t="s">
        <v>869</v>
      </c>
      <c r="C464" t="s">
        <v>3797</v>
      </c>
      <c r="D464" s="1" t="s">
        <v>3804</v>
      </c>
      <c r="E464">
        <v>4.9000000000000004</v>
      </c>
      <c r="F464" s="1" t="s">
        <v>870</v>
      </c>
      <c r="G464" t="s">
        <v>871</v>
      </c>
      <c r="H464" t="s">
        <v>872</v>
      </c>
      <c r="I464" t="s">
        <v>18</v>
      </c>
      <c r="J464">
        <v>2000</v>
      </c>
      <c r="K464" t="s">
        <v>30</v>
      </c>
      <c r="L464" t="s">
        <v>367</v>
      </c>
      <c r="M464" t="s">
        <v>61</v>
      </c>
      <c r="N464" t="s">
        <v>3312</v>
      </c>
      <c r="O464">
        <v>-1</v>
      </c>
      <c r="P464">
        <v>-1</v>
      </c>
      <c r="Q464">
        <f t="shared" si="84"/>
        <v>43000</v>
      </c>
      <c r="R464">
        <f t="shared" si="85"/>
        <v>69000</v>
      </c>
      <c r="S464">
        <f t="shared" si="86"/>
        <v>56000</v>
      </c>
      <c r="T464" t="str">
        <f t="shared" si="87"/>
        <v>Orbis, Inc.</v>
      </c>
      <c r="U464" t="str">
        <f t="shared" si="88"/>
        <v>Portsmouth</v>
      </c>
      <c r="V464" t="str">
        <f t="shared" si="89"/>
        <v>VA</v>
      </c>
      <c r="W464">
        <f t="shared" si="90"/>
        <v>0</v>
      </c>
      <c r="X464">
        <f t="shared" si="91"/>
        <v>0</v>
      </c>
      <c r="Y464">
        <f t="shared" si="92"/>
        <v>1</v>
      </c>
      <c r="Z464">
        <f t="shared" si="93"/>
        <v>0</v>
      </c>
      <c r="AA464">
        <f t="shared" si="94"/>
        <v>0</v>
      </c>
      <c r="AB464">
        <f t="shared" si="95"/>
        <v>1</v>
      </c>
    </row>
    <row r="465" spans="1:28" ht="409.6" x14ac:dyDescent="0.2">
      <c r="A465">
        <v>463</v>
      </c>
      <c r="B465" t="s">
        <v>49</v>
      </c>
      <c r="C465" t="s">
        <v>3797</v>
      </c>
      <c r="D465" s="1" t="s">
        <v>3805</v>
      </c>
      <c r="E465">
        <v>3</v>
      </c>
      <c r="F465" s="1" t="s">
        <v>873</v>
      </c>
      <c r="G465" t="s">
        <v>3801</v>
      </c>
      <c r="H465" t="s">
        <v>588</v>
      </c>
      <c r="I465" t="s">
        <v>68</v>
      </c>
      <c r="J465">
        <v>-1</v>
      </c>
      <c r="K465" t="s">
        <v>30</v>
      </c>
      <c r="L465">
        <v>-1</v>
      </c>
      <c r="M465">
        <v>-1</v>
      </c>
      <c r="N465" t="s">
        <v>3311</v>
      </c>
      <c r="O465">
        <v>-1</v>
      </c>
      <c r="P465">
        <v>-1</v>
      </c>
      <c r="Q465">
        <f t="shared" si="84"/>
        <v>43000</v>
      </c>
      <c r="R465">
        <f t="shared" si="85"/>
        <v>69000</v>
      </c>
      <c r="S465">
        <f t="shared" si="86"/>
        <v>56000</v>
      </c>
      <c r="T465" t="str">
        <f t="shared" si="87"/>
        <v>NewGen Technologies</v>
      </c>
      <c r="U465" t="str">
        <f t="shared" si="88"/>
        <v>Norfol</v>
      </c>
      <c r="V465" t="str">
        <f t="shared" si="89"/>
        <v>VA</v>
      </c>
      <c r="W465">
        <f t="shared" si="90"/>
        <v>0</v>
      </c>
      <c r="X465">
        <f t="shared" si="91"/>
        <v>0</v>
      </c>
      <c r="Y465">
        <f t="shared" si="92"/>
        <v>0</v>
      </c>
      <c r="Z465">
        <f t="shared" si="93"/>
        <v>0</v>
      </c>
      <c r="AA465">
        <f t="shared" si="94"/>
        <v>0</v>
      </c>
      <c r="AB465">
        <f t="shared" si="95"/>
        <v>1</v>
      </c>
    </row>
    <row r="466" spans="1:28" ht="409.6" x14ac:dyDescent="0.2">
      <c r="A466">
        <v>464</v>
      </c>
      <c r="B466" t="s">
        <v>34</v>
      </c>
      <c r="C466" t="s">
        <v>3797</v>
      </c>
      <c r="D466" s="1" t="s">
        <v>3806</v>
      </c>
      <c r="E466">
        <v>1</v>
      </c>
      <c r="F466" s="1" t="s">
        <v>874</v>
      </c>
      <c r="G466" t="s">
        <v>3801</v>
      </c>
      <c r="H466" t="s">
        <v>875</v>
      </c>
      <c r="I466" t="s">
        <v>68</v>
      </c>
      <c r="J466">
        <v>-1</v>
      </c>
      <c r="K466" t="s">
        <v>30</v>
      </c>
      <c r="L466">
        <v>-1</v>
      </c>
      <c r="M466">
        <v>-1</v>
      </c>
      <c r="N466" t="s">
        <v>3308</v>
      </c>
      <c r="O466">
        <v>-1</v>
      </c>
      <c r="P466">
        <v>-1</v>
      </c>
      <c r="Q466">
        <f t="shared" si="84"/>
        <v>43000</v>
      </c>
      <c r="R466">
        <f t="shared" si="85"/>
        <v>69000</v>
      </c>
      <c r="S466">
        <f t="shared" si="86"/>
        <v>56000</v>
      </c>
      <c r="T466" t="str">
        <f t="shared" si="87"/>
        <v>Bluemont Technology &amp; Research, Inc.</v>
      </c>
      <c r="U466" t="str">
        <f t="shared" si="88"/>
        <v>Norfol</v>
      </c>
      <c r="V466" t="str">
        <f t="shared" si="89"/>
        <v>VA</v>
      </c>
      <c r="W466">
        <f t="shared" si="90"/>
        <v>0</v>
      </c>
      <c r="X466">
        <f t="shared" si="91"/>
        <v>0</v>
      </c>
      <c r="Y466">
        <f t="shared" si="92"/>
        <v>0</v>
      </c>
      <c r="Z466">
        <f t="shared" si="93"/>
        <v>0</v>
      </c>
      <c r="AA466">
        <f t="shared" si="94"/>
        <v>0</v>
      </c>
      <c r="AB466">
        <f t="shared" si="95"/>
        <v>1</v>
      </c>
    </row>
    <row r="467" spans="1:28" ht="409.6" x14ac:dyDescent="0.2">
      <c r="A467">
        <v>465</v>
      </c>
      <c r="B467" t="s">
        <v>34</v>
      </c>
      <c r="C467" t="s">
        <v>3797</v>
      </c>
      <c r="D467" s="1" t="s">
        <v>3807</v>
      </c>
      <c r="E467">
        <v>3.5</v>
      </c>
      <c r="F467" s="1" t="s">
        <v>3808</v>
      </c>
      <c r="G467" t="s">
        <v>3801</v>
      </c>
      <c r="H467" t="s">
        <v>3801</v>
      </c>
      <c r="I467" t="s">
        <v>84</v>
      </c>
      <c r="J467">
        <v>-1</v>
      </c>
      <c r="K467" t="s">
        <v>19</v>
      </c>
      <c r="L467" t="s">
        <v>20</v>
      </c>
      <c r="M467" t="s">
        <v>21</v>
      </c>
      <c r="N467" t="s">
        <v>3314</v>
      </c>
      <c r="O467">
        <v>-1</v>
      </c>
      <c r="P467">
        <v>-1</v>
      </c>
      <c r="Q467">
        <f t="shared" si="84"/>
        <v>43000</v>
      </c>
      <c r="R467">
        <f t="shared" si="85"/>
        <v>69000</v>
      </c>
      <c r="S467">
        <f t="shared" si="86"/>
        <v>56000</v>
      </c>
      <c r="T467" t="str">
        <f t="shared" si="87"/>
        <v>Forids, inc</v>
      </c>
      <c r="U467" t="str">
        <f t="shared" si="88"/>
        <v>Norfol</v>
      </c>
      <c r="V467" t="str">
        <f t="shared" si="89"/>
        <v>VA</v>
      </c>
      <c r="W467">
        <f t="shared" si="90"/>
        <v>0</v>
      </c>
      <c r="X467">
        <f t="shared" si="91"/>
        <v>0</v>
      </c>
      <c r="Y467">
        <f t="shared" si="92"/>
        <v>0</v>
      </c>
      <c r="Z467">
        <f t="shared" si="93"/>
        <v>0</v>
      </c>
      <c r="AA467">
        <f t="shared" si="94"/>
        <v>0</v>
      </c>
      <c r="AB467">
        <f t="shared" si="95"/>
        <v>1</v>
      </c>
    </row>
    <row r="468" spans="1:28" ht="409.6" x14ac:dyDescent="0.2">
      <c r="A468">
        <v>466</v>
      </c>
      <c r="B468" t="s">
        <v>34</v>
      </c>
      <c r="C468" t="s">
        <v>3797</v>
      </c>
      <c r="D468" s="1" t="s">
        <v>3809</v>
      </c>
      <c r="E468">
        <v>5</v>
      </c>
      <c r="F468" s="1" t="s">
        <v>315</v>
      </c>
      <c r="G468" t="s">
        <v>860</v>
      </c>
      <c r="H468" t="s">
        <v>316</v>
      </c>
      <c r="I468" t="s">
        <v>84</v>
      </c>
      <c r="J468">
        <v>2008</v>
      </c>
      <c r="K468" t="s">
        <v>30</v>
      </c>
      <c r="L468" t="s">
        <v>38</v>
      </c>
      <c r="M468" t="s">
        <v>32</v>
      </c>
      <c r="N468" t="s">
        <v>3305</v>
      </c>
      <c r="O468">
        <v>-1</v>
      </c>
      <c r="P468">
        <v>-1</v>
      </c>
      <c r="Q468">
        <f t="shared" si="84"/>
        <v>43000</v>
      </c>
      <c r="R468">
        <f t="shared" si="85"/>
        <v>69000</v>
      </c>
      <c r="S468">
        <f t="shared" si="86"/>
        <v>56000</v>
      </c>
      <c r="T468" t="str">
        <f t="shared" si="87"/>
        <v>Staffigo Technical Services, LLC</v>
      </c>
      <c r="U468" t="str">
        <f t="shared" si="88"/>
        <v>Hampton</v>
      </c>
      <c r="V468" t="str">
        <f t="shared" si="89"/>
        <v>VA</v>
      </c>
      <c r="W468">
        <f t="shared" si="90"/>
        <v>0</v>
      </c>
      <c r="X468">
        <f t="shared" si="91"/>
        <v>1</v>
      </c>
      <c r="Y468">
        <f t="shared" si="92"/>
        <v>1</v>
      </c>
      <c r="Z468">
        <f t="shared" si="93"/>
        <v>0</v>
      </c>
      <c r="AA468">
        <f t="shared" si="94"/>
        <v>0</v>
      </c>
      <c r="AB468">
        <f t="shared" si="95"/>
        <v>1</v>
      </c>
    </row>
    <row r="469" spans="1:28" ht="388" x14ac:dyDescent="0.2">
      <c r="A469">
        <v>467</v>
      </c>
      <c r="B469" t="s">
        <v>34</v>
      </c>
      <c r="C469" t="s">
        <v>3797</v>
      </c>
      <c r="D469" s="1" t="s">
        <v>3810</v>
      </c>
      <c r="E469">
        <v>4.9000000000000004</v>
      </c>
      <c r="F469" s="1" t="s">
        <v>870</v>
      </c>
      <c r="G469" t="s">
        <v>871</v>
      </c>
      <c r="H469" t="s">
        <v>872</v>
      </c>
      <c r="I469" t="s">
        <v>18</v>
      </c>
      <c r="J469">
        <v>2000</v>
      </c>
      <c r="K469" t="s">
        <v>30</v>
      </c>
      <c r="L469" t="s">
        <v>367</v>
      </c>
      <c r="M469" t="s">
        <v>61</v>
      </c>
      <c r="N469" t="s">
        <v>3312</v>
      </c>
      <c r="O469">
        <v>-1</v>
      </c>
      <c r="P469">
        <v>-1</v>
      </c>
      <c r="Q469">
        <f t="shared" si="84"/>
        <v>43000</v>
      </c>
      <c r="R469">
        <f t="shared" si="85"/>
        <v>69000</v>
      </c>
      <c r="S469">
        <f t="shared" si="86"/>
        <v>56000</v>
      </c>
      <c r="T469" t="str">
        <f t="shared" si="87"/>
        <v>Orbis, Inc.</v>
      </c>
      <c r="U469" t="str">
        <f t="shared" si="88"/>
        <v>Portsmouth</v>
      </c>
      <c r="V469" t="str">
        <f t="shared" si="89"/>
        <v>VA</v>
      </c>
      <c r="W469">
        <f t="shared" si="90"/>
        <v>0</v>
      </c>
      <c r="X469">
        <f t="shared" si="91"/>
        <v>0</v>
      </c>
      <c r="Y469">
        <f t="shared" si="92"/>
        <v>1</v>
      </c>
      <c r="Z469">
        <f t="shared" si="93"/>
        <v>0</v>
      </c>
      <c r="AA469">
        <f t="shared" si="94"/>
        <v>0</v>
      </c>
      <c r="AB469">
        <f t="shared" si="95"/>
        <v>1</v>
      </c>
    </row>
    <row r="470" spans="1:28" ht="409.6" x14ac:dyDescent="0.2">
      <c r="A470">
        <v>468</v>
      </c>
      <c r="B470" t="s">
        <v>34</v>
      </c>
      <c r="C470" t="s">
        <v>3797</v>
      </c>
      <c r="D470" s="1" t="s">
        <v>3811</v>
      </c>
      <c r="E470">
        <v>3.4</v>
      </c>
      <c r="F470" s="1" t="s">
        <v>876</v>
      </c>
      <c r="G470" t="s">
        <v>3812</v>
      </c>
      <c r="H470" t="s">
        <v>877</v>
      </c>
      <c r="I470" t="s">
        <v>68</v>
      </c>
      <c r="J470">
        <v>-1</v>
      </c>
      <c r="K470" t="s">
        <v>30</v>
      </c>
      <c r="L470" t="s">
        <v>147</v>
      </c>
      <c r="M470" t="s">
        <v>61</v>
      </c>
      <c r="N470" t="s">
        <v>3319</v>
      </c>
      <c r="O470">
        <v>-1</v>
      </c>
      <c r="P470">
        <v>-1</v>
      </c>
      <c r="Q470">
        <f t="shared" si="84"/>
        <v>43000</v>
      </c>
      <c r="R470">
        <f t="shared" si="85"/>
        <v>69000</v>
      </c>
      <c r="S470">
        <f t="shared" si="86"/>
        <v>56000</v>
      </c>
      <c r="T470" t="str">
        <f t="shared" si="87"/>
        <v>Dunhill Professional Search</v>
      </c>
      <c r="U470" t="str">
        <f t="shared" si="88"/>
        <v>Chesapeae</v>
      </c>
      <c r="V470" t="str">
        <f t="shared" si="89"/>
        <v>VA</v>
      </c>
      <c r="W470">
        <f t="shared" si="90"/>
        <v>0</v>
      </c>
      <c r="X470">
        <f t="shared" si="91"/>
        <v>1</v>
      </c>
      <c r="Y470">
        <f t="shared" si="92"/>
        <v>1</v>
      </c>
      <c r="Z470">
        <f t="shared" si="93"/>
        <v>0</v>
      </c>
      <c r="AA470">
        <f t="shared" si="94"/>
        <v>0</v>
      </c>
      <c r="AB470">
        <f t="shared" si="95"/>
        <v>1</v>
      </c>
    </row>
    <row r="471" spans="1:28" ht="409.6" x14ac:dyDescent="0.2">
      <c r="A471">
        <v>469</v>
      </c>
      <c r="B471" t="s">
        <v>878</v>
      </c>
      <c r="C471" t="s">
        <v>3797</v>
      </c>
      <c r="D471" s="1" t="s">
        <v>3813</v>
      </c>
      <c r="E471">
        <v>3.1</v>
      </c>
      <c r="F471" s="1" t="s">
        <v>879</v>
      </c>
      <c r="G471" t="s">
        <v>880</v>
      </c>
      <c r="H471" t="s">
        <v>880</v>
      </c>
      <c r="I471" t="s">
        <v>24</v>
      </c>
      <c r="J471">
        <v>1936</v>
      </c>
      <c r="K471" t="s">
        <v>37</v>
      </c>
      <c r="L471" t="s">
        <v>881</v>
      </c>
      <c r="M471" t="s">
        <v>764</v>
      </c>
      <c r="N471" t="s">
        <v>3310</v>
      </c>
      <c r="O471" t="s">
        <v>882</v>
      </c>
      <c r="P471">
        <v>-1</v>
      </c>
      <c r="Q471">
        <f t="shared" si="84"/>
        <v>43000</v>
      </c>
      <c r="R471">
        <f t="shared" si="85"/>
        <v>69000</v>
      </c>
      <c r="S471">
        <f t="shared" si="86"/>
        <v>56000</v>
      </c>
      <c r="T471" t="str">
        <f t="shared" si="87"/>
        <v>Smithfield</v>
      </c>
      <c r="U471" t="str">
        <f t="shared" si="88"/>
        <v>Smithfield</v>
      </c>
      <c r="V471" t="str">
        <f t="shared" si="89"/>
        <v>VA</v>
      </c>
      <c r="W471">
        <f t="shared" si="90"/>
        <v>0</v>
      </c>
      <c r="X471">
        <f t="shared" si="91"/>
        <v>1</v>
      </c>
      <c r="Y471">
        <f t="shared" si="92"/>
        <v>1</v>
      </c>
      <c r="Z471">
        <f t="shared" si="93"/>
        <v>0</v>
      </c>
      <c r="AA471">
        <f t="shared" si="94"/>
        <v>0</v>
      </c>
      <c r="AB471">
        <f t="shared" si="95"/>
        <v>1</v>
      </c>
    </row>
    <row r="472" spans="1:28" ht="221" x14ac:dyDescent="0.2">
      <c r="A472">
        <v>470</v>
      </c>
      <c r="B472" t="s">
        <v>883</v>
      </c>
      <c r="C472" t="s">
        <v>3797</v>
      </c>
      <c r="D472" s="1" t="s">
        <v>3814</v>
      </c>
      <c r="E472">
        <v>3.8</v>
      </c>
      <c r="F472" s="1" t="s">
        <v>884</v>
      </c>
      <c r="G472" t="s">
        <v>3815</v>
      </c>
      <c r="H472" t="s">
        <v>875</v>
      </c>
      <c r="I472" t="s">
        <v>24</v>
      </c>
      <c r="J472">
        <v>1914</v>
      </c>
      <c r="K472" t="s">
        <v>56</v>
      </c>
      <c r="L472" t="s">
        <v>85</v>
      </c>
      <c r="M472" t="s">
        <v>61</v>
      </c>
      <c r="N472" t="s">
        <v>3307</v>
      </c>
      <c r="O472" t="s">
        <v>885</v>
      </c>
      <c r="P472">
        <v>-1</v>
      </c>
      <c r="Q472">
        <f t="shared" si="84"/>
        <v>43000</v>
      </c>
      <c r="R472">
        <f t="shared" si="85"/>
        <v>69000</v>
      </c>
      <c r="S472">
        <f t="shared" si="86"/>
        <v>56000</v>
      </c>
      <c r="T472" t="str">
        <f t="shared" si="87"/>
        <v>Booz Allen Hamilton</v>
      </c>
      <c r="U472" t="str">
        <f t="shared" si="88"/>
        <v>Suffol</v>
      </c>
      <c r="V472" t="str">
        <f t="shared" si="89"/>
        <v>VA</v>
      </c>
      <c r="W472">
        <f t="shared" si="90"/>
        <v>1</v>
      </c>
      <c r="X472">
        <f t="shared" si="91"/>
        <v>0</v>
      </c>
      <c r="Y472">
        <f t="shared" si="92"/>
        <v>0</v>
      </c>
      <c r="Z472">
        <f t="shared" si="93"/>
        <v>1</v>
      </c>
      <c r="AA472">
        <f t="shared" si="94"/>
        <v>1</v>
      </c>
      <c r="AB472">
        <f t="shared" si="95"/>
        <v>1</v>
      </c>
    </row>
    <row r="473" spans="1:28" ht="404" x14ac:dyDescent="0.2">
      <c r="A473">
        <v>471</v>
      </c>
      <c r="B473" t="s">
        <v>886</v>
      </c>
      <c r="C473" t="s">
        <v>3797</v>
      </c>
      <c r="D473" s="1" t="s">
        <v>3816</v>
      </c>
      <c r="E473">
        <v>1</v>
      </c>
      <c r="F473" s="1" t="s">
        <v>887</v>
      </c>
      <c r="G473" t="s">
        <v>3801</v>
      </c>
      <c r="H473" t="s">
        <v>888</v>
      </c>
      <c r="I473" t="s">
        <v>41</v>
      </c>
      <c r="J473">
        <v>1935</v>
      </c>
      <c r="K473" t="s">
        <v>30</v>
      </c>
      <c r="L473" t="s">
        <v>889</v>
      </c>
      <c r="M473" t="s">
        <v>265</v>
      </c>
      <c r="N473" t="s">
        <v>3319</v>
      </c>
      <c r="O473">
        <v>-1</v>
      </c>
      <c r="P473">
        <v>-1</v>
      </c>
      <c r="Q473">
        <f t="shared" si="84"/>
        <v>43000</v>
      </c>
      <c r="R473">
        <f t="shared" si="85"/>
        <v>69000</v>
      </c>
      <c r="S473">
        <f t="shared" si="86"/>
        <v>56000</v>
      </c>
      <c r="T473" t="str">
        <f t="shared" si="87"/>
        <v>EVMS</v>
      </c>
      <c r="U473" t="str">
        <f t="shared" si="88"/>
        <v>Norfol</v>
      </c>
      <c r="V473" t="str">
        <f t="shared" si="89"/>
        <v>VA</v>
      </c>
      <c r="W473">
        <f t="shared" si="90"/>
        <v>1</v>
      </c>
      <c r="X473">
        <f t="shared" si="91"/>
        <v>1</v>
      </c>
      <c r="Y473">
        <f t="shared" si="92"/>
        <v>1</v>
      </c>
      <c r="Z473">
        <f t="shared" si="93"/>
        <v>0</v>
      </c>
      <c r="AA473">
        <f t="shared" si="94"/>
        <v>0</v>
      </c>
      <c r="AB473">
        <f t="shared" si="95"/>
        <v>1</v>
      </c>
    </row>
    <row r="474" spans="1:28" ht="404" x14ac:dyDescent="0.2">
      <c r="A474">
        <v>472</v>
      </c>
      <c r="B474" t="s">
        <v>890</v>
      </c>
      <c r="C474" t="s">
        <v>3797</v>
      </c>
      <c r="D474" s="1" t="s">
        <v>3817</v>
      </c>
      <c r="E474">
        <v>3.5</v>
      </c>
      <c r="F474" s="1" t="s">
        <v>891</v>
      </c>
      <c r="G474" t="s">
        <v>3801</v>
      </c>
      <c r="H474" t="s">
        <v>892</v>
      </c>
      <c r="I474" t="s">
        <v>41</v>
      </c>
      <c r="J474">
        <v>1998</v>
      </c>
      <c r="K474" t="s">
        <v>30</v>
      </c>
      <c r="L474" t="s">
        <v>583</v>
      </c>
      <c r="M474" t="s">
        <v>451</v>
      </c>
      <c r="N474" t="s">
        <v>3303</v>
      </c>
      <c r="O474">
        <v>-1</v>
      </c>
      <c r="P474">
        <v>-1</v>
      </c>
      <c r="Q474">
        <f t="shared" si="84"/>
        <v>43000</v>
      </c>
      <c r="R474">
        <f t="shared" si="85"/>
        <v>69000</v>
      </c>
      <c r="S474">
        <f t="shared" si="86"/>
        <v>56000</v>
      </c>
      <c r="T474" t="str">
        <f t="shared" si="87"/>
        <v>Epsilon Systems Solutions, Inc.</v>
      </c>
      <c r="U474" t="str">
        <f t="shared" si="88"/>
        <v>Norfol</v>
      </c>
      <c r="V474" t="str">
        <f t="shared" si="89"/>
        <v>VA</v>
      </c>
      <c r="W474">
        <f t="shared" si="90"/>
        <v>0</v>
      </c>
      <c r="X474">
        <f t="shared" si="91"/>
        <v>0</v>
      </c>
      <c r="Y474">
        <f t="shared" si="92"/>
        <v>1</v>
      </c>
      <c r="Z474">
        <f t="shared" si="93"/>
        <v>0</v>
      </c>
      <c r="AA474">
        <f t="shared" si="94"/>
        <v>0</v>
      </c>
      <c r="AB474">
        <f t="shared" si="95"/>
        <v>1</v>
      </c>
    </row>
    <row r="475" spans="1:28" ht="409.6" x14ac:dyDescent="0.2">
      <c r="A475">
        <v>473</v>
      </c>
      <c r="B475" t="s">
        <v>3818</v>
      </c>
      <c r="C475" t="s">
        <v>3797</v>
      </c>
      <c r="D475" s="1" t="s">
        <v>3819</v>
      </c>
      <c r="E475">
        <v>3.8</v>
      </c>
      <c r="F475" s="1" t="s">
        <v>893</v>
      </c>
      <c r="G475" t="s">
        <v>860</v>
      </c>
      <c r="H475" t="s">
        <v>346</v>
      </c>
      <c r="I475" t="s">
        <v>29</v>
      </c>
      <c r="J475">
        <v>1997</v>
      </c>
      <c r="K475" t="s">
        <v>30</v>
      </c>
      <c r="L475" t="s">
        <v>38</v>
      </c>
      <c r="M475" t="s">
        <v>32</v>
      </c>
      <c r="N475" t="s">
        <v>3303</v>
      </c>
      <c r="O475">
        <v>-1</v>
      </c>
      <c r="P475">
        <v>-1</v>
      </c>
      <c r="Q475">
        <f t="shared" si="84"/>
        <v>43000</v>
      </c>
      <c r="R475">
        <f t="shared" si="85"/>
        <v>69000</v>
      </c>
      <c r="S475">
        <f t="shared" si="86"/>
        <v>56000</v>
      </c>
      <c r="T475" t="str">
        <f t="shared" si="87"/>
        <v>Oasis Systems</v>
      </c>
      <c r="U475" t="str">
        <f t="shared" si="88"/>
        <v>Hampton</v>
      </c>
      <c r="V475" t="str">
        <f t="shared" si="89"/>
        <v>VA</v>
      </c>
      <c r="W475">
        <f t="shared" si="90"/>
        <v>0</v>
      </c>
      <c r="X475">
        <f t="shared" si="91"/>
        <v>0</v>
      </c>
      <c r="Y475">
        <f t="shared" si="92"/>
        <v>1</v>
      </c>
      <c r="Z475">
        <f t="shared" si="93"/>
        <v>0</v>
      </c>
      <c r="AA475">
        <f t="shared" si="94"/>
        <v>0</v>
      </c>
      <c r="AB475">
        <f t="shared" si="95"/>
        <v>1</v>
      </c>
    </row>
    <row r="476" spans="1:28" ht="409.6" x14ac:dyDescent="0.2">
      <c r="A476">
        <v>474</v>
      </c>
      <c r="B476" t="s">
        <v>894</v>
      </c>
      <c r="C476" t="s">
        <v>3797</v>
      </c>
      <c r="D476" s="1" t="s">
        <v>3820</v>
      </c>
      <c r="E476">
        <v>5</v>
      </c>
      <c r="F476" s="1" t="s">
        <v>895</v>
      </c>
      <c r="G476" t="s">
        <v>3801</v>
      </c>
      <c r="H476" t="s">
        <v>896</v>
      </c>
      <c r="I476" t="s">
        <v>84</v>
      </c>
      <c r="J476">
        <v>2015</v>
      </c>
      <c r="K476" t="s">
        <v>30</v>
      </c>
      <c r="L476" t="s">
        <v>85</v>
      </c>
      <c r="M476" t="s">
        <v>61</v>
      </c>
      <c r="N476" t="s">
        <v>3319</v>
      </c>
      <c r="O476">
        <v>-1</v>
      </c>
      <c r="P476">
        <v>-1</v>
      </c>
      <c r="Q476">
        <f t="shared" si="84"/>
        <v>43000</v>
      </c>
      <c r="R476">
        <f t="shared" si="85"/>
        <v>69000</v>
      </c>
      <c r="S476">
        <f t="shared" si="86"/>
        <v>56000</v>
      </c>
      <c r="T476" t="str">
        <f t="shared" si="87"/>
        <v>Counter Threat Solutions</v>
      </c>
      <c r="U476" t="str">
        <f t="shared" si="88"/>
        <v>Norfol</v>
      </c>
      <c r="V476" t="str">
        <f t="shared" si="89"/>
        <v>VA</v>
      </c>
      <c r="W476">
        <f t="shared" si="90"/>
        <v>0</v>
      </c>
      <c r="X476">
        <f t="shared" si="91"/>
        <v>0</v>
      </c>
      <c r="Y476">
        <f t="shared" si="92"/>
        <v>1</v>
      </c>
      <c r="Z476">
        <f t="shared" si="93"/>
        <v>1</v>
      </c>
      <c r="AA476">
        <f t="shared" si="94"/>
        <v>1</v>
      </c>
      <c r="AB476">
        <f t="shared" si="95"/>
        <v>1</v>
      </c>
    </row>
    <row r="477" spans="1:28" ht="340" x14ac:dyDescent="0.2">
      <c r="A477">
        <v>475</v>
      </c>
      <c r="B477" t="s">
        <v>678</v>
      </c>
      <c r="C477" t="s">
        <v>3797</v>
      </c>
      <c r="D477" s="1" t="s">
        <v>3821</v>
      </c>
      <c r="E477">
        <v>5</v>
      </c>
      <c r="F477" s="1" t="s">
        <v>315</v>
      </c>
      <c r="G477" t="s">
        <v>860</v>
      </c>
      <c r="H477" t="s">
        <v>316</v>
      </c>
      <c r="I477" t="s">
        <v>84</v>
      </c>
      <c r="J477">
        <v>2008</v>
      </c>
      <c r="K477" t="s">
        <v>30</v>
      </c>
      <c r="L477" t="s">
        <v>38</v>
      </c>
      <c r="M477" t="s">
        <v>32</v>
      </c>
      <c r="N477" t="s">
        <v>3305</v>
      </c>
      <c r="O477">
        <v>-1</v>
      </c>
      <c r="P477">
        <v>-1</v>
      </c>
      <c r="Q477">
        <f t="shared" si="84"/>
        <v>43000</v>
      </c>
      <c r="R477">
        <f t="shared" si="85"/>
        <v>69000</v>
      </c>
      <c r="S477">
        <f t="shared" si="86"/>
        <v>56000</v>
      </c>
      <c r="T477" t="str">
        <f t="shared" si="87"/>
        <v>Staffigo Technical Services, LLC</v>
      </c>
      <c r="U477" t="str">
        <f t="shared" si="88"/>
        <v>Hampton</v>
      </c>
      <c r="V477" t="str">
        <f t="shared" si="89"/>
        <v>VA</v>
      </c>
      <c r="W477">
        <f t="shared" si="90"/>
        <v>0</v>
      </c>
      <c r="X477">
        <f t="shared" si="91"/>
        <v>1</v>
      </c>
      <c r="Y477">
        <f t="shared" si="92"/>
        <v>1</v>
      </c>
      <c r="Z477">
        <f t="shared" si="93"/>
        <v>0</v>
      </c>
      <c r="AA477">
        <f t="shared" si="94"/>
        <v>0</v>
      </c>
      <c r="AB477">
        <f t="shared" si="95"/>
        <v>1</v>
      </c>
    </row>
    <row r="478" spans="1:28" ht="409.6" x14ac:dyDescent="0.2">
      <c r="A478">
        <v>476</v>
      </c>
      <c r="B478" t="s">
        <v>897</v>
      </c>
      <c r="C478" t="s">
        <v>3797</v>
      </c>
      <c r="D478" s="1" t="s">
        <v>3822</v>
      </c>
      <c r="E478">
        <v>3</v>
      </c>
      <c r="F478" s="1" t="s">
        <v>898</v>
      </c>
      <c r="G478" t="s">
        <v>899</v>
      </c>
      <c r="H478" t="s">
        <v>900</v>
      </c>
      <c r="I478" t="s">
        <v>18</v>
      </c>
      <c r="J478">
        <v>-1</v>
      </c>
      <c r="K478" t="s">
        <v>56</v>
      </c>
      <c r="L478" t="s">
        <v>239</v>
      </c>
      <c r="M478" t="s">
        <v>181</v>
      </c>
      <c r="N478" t="s">
        <v>3312</v>
      </c>
      <c r="O478">
        <v>-1</v>
      </c>
      <c r="P478">
        <v>-1</v>
      </c>
      <c r="Q478">
        <f t="shared" si="84"/>
        <v>43000</v>
      </c>
      <c r="R478">
        <f t="shared" si="85"/>
        <v>69000</v>
      </c>
      <c r="S478">
        <f t="shared" si="86"/>
        <v>56000</v>
      </c>
      <c r="T478" t="str">
        <f t="shared" si="87"/>
        <v>ITA International</v>
      </c>
      <c r="U478" t="str">
        <f t="shared" si="88"/>
        <v>Newport News</v>
      </c>
      <c r="V478" t="str">
        <f t="shared" si="89"/>
        <v>VA</v>
      </c>
      <c r="W478">
        <f t="shared" si="90"/>
        <v>1</v>
      </c>
      <c r="X478">
        <f t="shared" si="91"/>
        <v>0</v>
      </c>
      <c r="Y478">
        <f t="shared" si="92"/>
        <v>1</v>
      </c>
      <c r="Z478">
        <f t="shared" si="93"/>
        <v>1</v>
      </c>
      <c r="AA478">
        <f t="shared" si="94"/>
        <v>1</v>
      </c>
      <c r="AB478">
        <f t="shared" si="95"/>
        <v>1</v>
      </c>
    </row>
    <row r="479" spans="1:28" ht="409.6" x14ac:dyDescent="0.2">
      <c r="A479">
        <v>477</v>
      </c>
      <c r="B479" t="s">
        <v>901</v>
      </c>
      <c r="C479" t="s">
        <v>3797</v>
      </c>
      <c r="D479" s="1" t="s">
        <v>3823</v>
      </c>
      <c r="E479">
        <v>3.8</v>
      </c>
      <c r="F479" s="1" t="s">
        <v>893</v>
      </c>
      <c r="G479" t="s">
        <v>860</v>
      </c>
      <c r="H479" t="s">
        <v>346</v>
      </c>
      <c r="I479" t="s">
        <v>29</v>
      </c>
      <c r="J479">
        <v>1997</v>
      </c>
      <c r="K479" t="s">
        <v>30</v>
      </c>
      <c r="L479" t="s">
        <v>38</v>
      </c>
      <c r="M479" t="s">
        <v>32</v>
      </c>
      <c r="N479" t="s">
        <v>3303</v>
      </c>
      <c r="O479">
        <v>-1</v>
      </c>
      <c r="P479">
        <v>-1</v>
      </c>
      <c r="Q479">
        <f t="shared" si="84"/>
        <v>43000</v>
      </c>
      <c r="R479">
        <f t="shared" si="85"/>
        <v>69000</v>
      </c>
      <c r="S479">
        <f t="shared" si="86"/>
        <v>56000</v>
      </c>
      <c r="T479" t="str">
        <f t="shared" si="87"/>
        <v>Oasis Systems</v>
      </c>
      <c r="U479" t="str">
        <f t="shared" si="88"/>
        <v>Hampton</v>
      </c>
      <c r="V479" t="str">
        <f t="shared" si="89"/>
        <v>VA</v>
      </c>
      <c r="W479">
        <f t="shared" si="90"/>
        <v>0</v>
      </c>
      <c r="X479">
        <f t="shared" si="91"/>
        <v>0</v>
      </c>
      <c r="Y479">
        <f t="shared" si="92"/>
        <v>1</v>
      </c>
      <c r="Z479">
        <f t="shared" si="93"/>
        <v>0</v>
      </c>
      <c r="AA479">
        <f t="shared" si="94"/>
        <v>0</v>
      </c>
      <c r="AB479">
        <f t="shared" si="95"/>
        <v>1</v>
      </c>
    </row>
    <row r="480" spans="1:28" ht="388" x14ac:dyDescent="0.2">
      <c r="A480">
        <v>478</v>
      </c>
      <c r="B480" t="s">
        <v>902</v>
      </c>
      <c r="C480" t="s">
        <v>3797</v>
      </c>
      <c r="D480" s="1" t="s">
        <v>3824</v>
      </c>
      <c r="E480">
        <v>4.9000000000000004</v>
      </c>
      <c r="F480" s="1" t="s">
        <v>870</v>
      </c>
      <c r="G480" t="s">
        <v>871</v>
      </c>
      <c r="H480" t="s">
        <v>872</v>
      </c>
      <c r="I480" t="s">
        <v>18</v>
      </c>
      <c r="J480">
        <v>2000</v>
      </c>
      <c r="K480" t="s">
        <v>30</v>
      </c>
      <c r="L480" t="s">
        <v>367</v>
      </c>
      <c r="M480" t="s">
        <v>61</v>
      </c>
      <c r="N480" t="s">
        <v>3312</v>
      </c>
      <c r="O480">
        <v>-1</v>
      </c>
      <c r="P480">
        <v>-1</v>
      </c>
      <c r="Q480">
        <f t="shared" si="84"/>
        <v>43000</v>
      </c>
      <c r="R480">
        <f t="shared" si="85"/>
        <v>69000</v>
      </c>
      <c r="S480">
        <f t="shared" si="86"/>
        <v>56000</v>
      </c>
      <c r="T480" t="str">
        <f t="shared" si="87"/>
        <v>Orbis, Inc.</v>
      </c>
      <c r="U480" t="str">
        <f t="shared" si="88"/>
        <v>Portsmouth</v>
      </c>
      <c r="V480" t="str">
        <f t="shared" si="89"/>
        <v>VA</v>
      </c>
      <c r="W480">
        <f t="shared" si="90"/>
        <v>0</v>
      </c>
      <c r="X480">
        <f t="shared" si="91"/>
        <v>0</v>
      </c>
      <c r="Y480">
        <f t="shared" si="92"/>
        <v>1</v>
      </c>
      <c r="Z480">
        <f t="shared" si="93"/>
        <v>0</v>
      </c>
      <c r="AA480">
        <f t="shared" si="94"/>
        <v>0</v>
      </c>
      <c r="AB480">
        <f t="shared" si="95"/>
        <v>1</v>
      </c>
    </row>
    <row r="481" spans="1:28" ht="409.6" x14ac:dyDescent="0.2">
      <c r="A481">
        <v>479</v>
      </c>
      <c r="B481" t="s">
        <v>903</v>
      </c>
      <c r="C481" t="s">
        <v>3797</v>
      </c>
      <c r="D481" s="1" t="s">
        <v>3825</v>
      </c>
      <c r="E481">
        <v>-1</v>
      </c>
      <c r="F481" t="s">
        <v>904</v>
      </c>
      <c r="G481" t="s">
        <v>899</v>
      </c>
      <c r="H481">
        <v>-1</v>
      </c>
      <c r="I481">
        <v>-1</v>
      </c>
      <c r="J481">
        <v>-1</v>
      </c>
      <c r="K481">
        <v>-1</v>
      </c>
      <c r="L481">
        <v>-1</v>
      </c>
      <c r="M481">
        <v>-1</v>
      </c>
      <c r="N481">
        <v>-1</v>
      </c>
      <c r="O481">
        <v>-1</v>
      </c>
      <c r="P481">
        <v>-1</v>
      </c>
      <c r="Q481">
        <f t="shared" si="84"/>
        <v>43000</v>
      </c>
      <c r="R481">
        <f t="shared" si="85"/>
        <v>69000</v>
      </c>
      <c r="S481">
        <f t="shared" si="86"/>
        <v>56000</v>
      </c>
      <c r="T481" t="str">
        <f t="shared" si="87"/>
        <v>Ferguson Experienced</v>
      </c>
      <c r="U481" t="str">
        <f t="shared" si="88"/>
        <v>Newport News</v>
      </c>
      <c r="V481" t="str">
        <f t="shared" si="89"/>
        <v>VA</v>
      </c>
      <c r="W481">
        <f t="shared" si="90"/>
        <v>0</v>
      </c>
      <c r="X481">
        <f t="shared" si="91"/>
        <v>1</v>
      </c>
      <c r="Y481">
        <f t="shared" si="92"/>
        <v>1</v>
      </c>
      <c r="Z481">
        <f t="shared" si="93"/>
        <v>0</v>
      </c>
      <c r="AA481">
        <f t="shared" si="94"/>
        <v>1</v>
      </c>
      <c r="AB481">
        <f t="shared" si="95"/>
        <v>1</v>
      </c>
    </row>
    <row r="482" spans="1:28" ht="409.6" x14ac:dyDescent="0.2">
      <c r="A482">
        <v>480</v>
      </c>
      <c r="B482" t="s">
        <v>905</v>
      </c>
      <c r="C482" t="s">
        <v>3797</v>
      </c>
      <c r="D482" s="1" t="s">
        <v>3826</v>
      </c>
      <c r="E482">
        <v>3.5</v>
      </c>
      <c r="F482" s="1" t="s">
        <v>906</v>
      </c>
      <c r="G482" t="s">
        <v>860</v>
      </c>
      <c r="H482" t="s">
        <v>907</v>
      </c>
      <c r="I482" t="s">
        <v>84</v>
      </c>
      <c r="J482">
        <v>2014</v>
      </c>
      <c r="K482" t="s">
        <v>30</v>
      </c>
      <c r="L482" t="s">
        <v>147</v>
      </c>
      <c r="M482" t="s">
        <v>61</v>
      </c>
      <c r="N482" t="s">
        <v>3314</v>
      </c>
      <c r="O482">
        <v>-1</v>
      </c>
      <c r="P482">
        <v>-1</v>
      </c>
      <c r="Q482">
        <f t="shared" si="84"/>
        <v>43000</v>
      </c>
      <c r="R482">
        <f t="shared" si="85"/>
        <v>69000</v>
      </c>
      <c r="S482">
        <f t="shared" si="86"/>
        <v>56000</v>
      </c>
      <c r="T482" t="str">
        <f t="shared" si="87"/>
        <v>Liberty Source</v>
      </c>
      <c r="U482" t="str">
        <f t="shared" si="88"/>
        <v>Hampton</v>
      </c>
      <c r="V482" t="str">
        <f t="shared" si="89"/>
        <v>VA</v>
      </c>
      <c r="W482">
        <f t="shared" si="90"/>
        <v>0</v>
      </c>
      <c r="X482">
        <f t="shared" si="91"/>
        <v>0</v>
      </c>
      <c r="Y482">
        <f t="shared" si="92"/>
        <v>1</v>
      </c>
      <c r="Z482">
        <f t="shared" si="93"/>
        <v>0</v>
      </c>
      <c r="AA482">
        <f t="shared" si="94"/>
        <v>0</v>
      </c>
      <c r="AB482">
        <f t="shared" si="95"/>
        <v>1</v>
      </c>
    </row>
    <row r="483" spans="1:28" ht="409.6" x14ac:dyDescent="0.2">
      <c r="A483">
        <v>481</v>
      </c>
      <c r="B483" t="s">
        <v>908</v>
      </c>
      <c r="C483" t="s">
        <v>3797</v>
      </c>
      <c r="D483" s="1" t="s">
        <v>3827</v>
      </c>
      <c r="E483">
        <v>3.8</v>
      </c>
      <c r="F483" s="1" t="s">
        <v>909</v>
      </c>
      <c r="G483" t="s">
        <v>860</v>
      </c>
      <c r="H483" t="s">
        <v>346</v>
      </c>
      <c r="I483" t="s">
        <v>29</v>
      </c>
      <c r="J483">
        <v>1997</v>
      </c>
      <c r="K483" t="s">
        <v>30</v>
      </c>
      <c r="L483" t="s">
        <v>38</v>
      </c>
      <c r="M483" t="s">
        <v>32</v>
      </c>
      <c r="N483" t="s">
        <v>3303</v>
      </c>
      <c r="O483">
        <v>-1</v>
      </c>
      <c r="P483">
        <v>-1</v>
      </c>
      <c r="Q483">
        <f t="shared" si="84"/>
        <v>43000</v>
      </c>
      <c r="R483">
        <f t="shared" si="85"/>
        <v>69000</v>
      </c>
      <c r="S483">
        <f t="shared" si="86"/>
        <v>56000</v>
      </c>
      <c r="T483" t="str">
        <f t="shared" si="87"/>
        <v>Oasis Systems, LLC</v>
      </c>
      <c r="U483" t="str">
        <f t="shared" si="88"/>
        <v>Hampton</v>
      </c>
      <c r="V483" t="str">
        <f t="shared" si="89"/>
        <v>VA</v>
      </c>
      <c r="W483">
        <f t="shared" si="90"/>
        <v>0</v>
      </c>
      <c r="X483">
        <f t="shared" si="91"/>
        <v>0</v>
      </c>
      <c r="Y483">
        <f t="shared" si="92"/>
        <v>1</v>
      </c>
      <c r="Z483">
        <f t="shared" si="93"/>
        <v>0</v>
      </c>
      <c r="AA483">
        <f t="shared" si="94"/>
        <v>0</v>
      </c>
      <c r="AB483">
        <f t="shared" si="95"/>
        <v>1</v>
      </c>
    </row>
    <row r="484" spans="1:28" ht="409.6" x14ac:dyDescent="0.2">
      <c r="A484">
        <v>482</v>
      </c>
      <c r="B484" t="s">
        <v>910</v>
      </c>
      <c r="C484" t="s">
        <v>3797</v>
      </c>
      <c r="D484" s="1" t="s">
        <v>3828</v>
      </c>
      <c r="E484">
        <v>3.2</v>
      </c>
      <c r="F484" s="1" t="s">
        <v>911</v>
      </c>
      <c r="G484" t="s">
        <v>3801</v>
      </c>
      <c r="H484" t="s">
        <v>875</v>
      </c>
      <c r="I484" t="s">
        <v>84</v>
      </c>
      <c r="J484">
        <v>2002</v>
      </c>
      <c r="K484" t="s">
        <v>30</v>
      </c>
      <c r="L484" t="s">
        <v>912</v>
      </c>
      <c r="M484" t="s">
        <v>913</v>
      </c>
      <c r="N484" t="s">
        <v>3312</v>
      </c>
      <c r="O484">
        <v>-1</v>
      </c>
      <c r="P484">
        <v>-1</v>
      </c>
      <c r="Q484">
        <f t="shared" si="84"/>
        <v>43000</v>
      </c>
      <c r="R484">
        <f t="shared" si="85"/>
        <v>69000</v>
      </c>
      <c r="S484">
        <f t="shared" si="86"/>
        <v>56000</v>
      </c>
      <c r="T484" t="str">
        <f t="shared" si="87"/>
        <v>National Capitol Contracting (NCC)</v>
      </c>
      <c r="U484" t="str">
        <f t="shared" si="88"/>
        <v>Norfol</v>
      </c>
      <c r="V484" t="str">
        <f t="shared" si="89"/>
        <v>VA</v>
      </c>
      <c r="W484">
        <f t="shared" si="90"/>
        <v>1</v>
      </c>
      <c r="X484">
        <f t="shared" si="91"/>
        <v>0</v>
      </c>
      <c r="Y484">
        <f t="shared" si="92"/>
        <v>0</v>
      </c>
      <c r="Z484">
        <f t="shared" si="93"/>
        <v>1</v>
      </c>
      <c r="AA484">
        <f t="shared" si="94"/>
        <v>0</v>
      </c>
      <c r="AB484">
        <f t="shared" si="95"/>
        <v>1</v>
      </c>
    </row>
    <row r="485" spans="1:28" ht="221" x14ac:dyDescent="0.2">
      <c r="A485">
        <v>483</v>
      </c>
      <c r="B485" t="s">
        <v>914</v>
      </c>
      <c r="C485" t="s">
        <v>3797</v>
      </c>
      <c r="D485" s="1" t="s">
        <v>3829</v>
      </c>
      <c r="E485">
        <v>3.1</v>
      </c>
      <c r="F485" s="1" t="s">
        <v>915</v>
      </c>
      <c r="G485" t="s">
        <v>916</v>
      </c>
      <c r="H485" t="s">
        <v>563</v>
      </c>
      <c r="I485" t="s">
        <v>68</v>
      </c>
      <c r="J485">
        <v>-1</v>
      </c>
      <c r="K485" t="s">
        <v>30</v>
      </c>
      <c r="L485" t="s">
        <v>85</v>
      </c>
      <c r="M485" t="s">
        <v>61</v>
      </c>
      <c r="N485" t="s">
        <v>3314</v>
      </c>
      <c r="O485">
        <v>-1</v>
      </c>
      <c r="P485">
        <v>-1</v>
      </c>
      <c r="Q485">
        <f t="shared" si="84"/>
        <v>43000</v>
      </c>
      <c r="R485">
        <f t="shared" si="85"/>
        <v>69000</v>
      </c>
      <c r="S485">
        <f t="shared" si="86"/>
        <v>56000</v>
      </c>
      <c r="T485" t="str">
        <f t="shared" si="87"/>
        <v>Occam Solutions Inc</v>
      </c>
      <c r="U485" t="str">
        <f t="shared" si="88"/>
        <v>Virginia Beach</v>
      </c>
      <c r="V485" t="str">
        <f t="shared" si="89"/>
        <v>VA</v>
      </c>
      <c r="W485">
        <f t="shared" si="90"/>
        <v>1</v>
      </c>
      <c r="X485">
        <f t="shared" si="91"/>
        <v>0</v>
      </c>
      <c r="Y485">
        <f t="shared" si="92"/>
        <v>0</v>
      </c>
      <c r="Z485">
        <f t="shared" si="93"/>
        <v>0</v>
      </c>
      <c r="AA485">
        <f t="shared" si="94"/>
        <v>0</v>
      </c>
      <c r="AB485">
        <f t="shared" si="95"/>
        <v>1</v>
      </c>
    </row>
    <row r="486" spans="1:28" ht="409.6" x14ac:dyDescent="0.2">
      <c r="A486">
        <v>484</v>
      </c>
      <c r="B486" t="s">
        <v>917</v>
      </c>
      <c r="C486" t="s">
        <v>3797</v>
      </c>
      <c r="D486" s="1" t="s">
        <v>3830</v>
      </c>
      <c r="E486">
        <v>3.5</v>
      </c>
      <c r="F486" s="1" t="s">
        <v>918</v>
      </c>
      <c r="G486" t="s">
        <v>860</v>
      </c>
      <c r="H486" t="s">
        <v>860</v>
      </c>
      <c r="I486" t="s">
        <v>18</v>
      </c>
      <c r="J486">
        <v>1962</v>
      </c>
      <c r="K486" t="s">
        <v>30</v>
      </c>
      <c r="L486" t="s">
        <v>85</v>
      </c>
      <c r="M486" t="s">
        <v>61</v>
      </c>
      <c r="N486" t="s">
        <v>3312</v>
      </c>
      <c r="O486">
        <v>-1</v>
      </c>
      <c r="P486">
        <v>-1</v>
      </c>
      <c r="Q486">
        <f t="shared" si="84"/>
        <v>43000</v>
      </c>
      <c r="R486">
        <f t="shared" si="85"/>
        <v>69000</v>
      </c>
      <c r="S486">
        <f t="shared" si="86"/>
        <v>56000</v>
      </c>
      <c r="T486" t="str">
        <f t="shared" si="87"/>
        <v>Analytical Mechanics Associates</v>
      </c>
      <c r="U486" t="str">
        <f t="shared" si="88"/>
        <v>Hampton</v>
      </c>
      <c r="V486" t="str">
        <f t="shared" si="89"/>
        <v>VA</v>
      </c>
      <c r="W486">
        <f t="shared" si="90"/>
        <v>0</v>
      </c>
      <c r="X486">
        <f t="shared" si="91"/>
        <v>0</v>
      </c>
      <c r="Y486">
        <f t="shared" si="92"/>
        <v>1</v>
      </c>
      <c r="Z486">
        <f t="shared" si="93"/>
        <v>0</v>
      </c>
      <c r="AA486">
        <f t="shared" si="94"/>
        <v>0</v>
      </c>
      <c r="AB486">
        <f t="shared" si="95"/>
        <v>1</v>
      </c>
    </row>
    <row r="487" spans="1:28" ht="409.6" x14ac:dyDescent="0.2">
      <c r="A487">
        <v>485</v>
      </c>
      <c r="B487" t="s">
        <v>919</v>
      </c>
      <c r="C487" t="s">
        <v>3797</v>
      </c>
      <c r="D487" s="1" t="s">
        <v>6124</v>
      </c>
      <c r="E487">
        <v>3.2</v>
      </c>
      <c r="F487" s="1" t="s">
        <v>3831</v>
      </c>
      <c r="G487" t="s">
        <v>900</v>
      </c>
      <c r="H487" t="s">
        <v>3812</v>
      </c>
      <c r="I487" t="s">
        <v>18</v>
      </c>
      <c r="J487">
        <v>1992</v>
      </c>
      <c r="K487" t="s">
        <v>30</v>
      </c>
      <c r="L487" t="s">
        <v>862</v>
      </c>
      <c r="M487" t="s">
        <v>862</v>
      </c>
      <c r="N487" t="s">
        <v>3312</v>
      </c>
      <c r="O487">
        <v>-1</v>
      </c>
      <c r="P487">
        <v>-1</v>
      </c>
      <c r="Q487">
        <f t="shared" si="84"/>
        <v>43000</v>
      </c>
      <c r="R487">
        <f t="shared" si="85"/>
        <v>69000</v>
      </c>
      <c r="S487">
        <f t="shared" si="86"/>
        <v>56000</v>
      </c>
      <c r="T487" t="str">
        <f t="shared" si="87"/>
        <v>GSte, Inc.</v>
      </c>
      <c r="U487" t="str">
        <f t="shared" si="88"/>
        <v>Yorktown</v>
      </c>
      <c r="V487" t="str">
        <f t="shared" si="89"/>
        <v>VA</v>
      </c>
      <c r="W487">
        <f t="shared" si="90"/>
        <v>0</v>
      </c>
      <c r="X487">
        <f t="shared" si="91"/>
        <v>0</v>
      </c>
      <c r="Y487">
        <f t="shared" si="92"/>
        <v>0</v>
      </c>
      <c r="Z487">
        <f t="shared" si="93"/>
        <v>0</v>
      </c>
      <c r="AA487">
        <f t="shared" si="94"/>
        <v>0</v>
      </c>
      <c r="AB487">
        <f t="shared" si="95"/>
        <v>1</v>
      </c>
    </row>
    <row r="488" spans="1:28" ht="388" x14ac:dyDescent="0.2">
      <c r="A488">
        <v>486</v>
      </c>
      <c r="B488" t="s">
        <v>72</v>
      </c>
      <c r="C488" t="s">
        <v>3797</v>
      </c>
      <c r="D488" s="1" t="s">
        <v>3832</v>
      </c>
      <c r="E488">
        <v>4.9000000000000004</v>
      </c>
      <c r="F488" s="1" t="s">
        <v>870</v>
      </c>
      <c r="G488" t="s">
        <v>871</v>
      </c>
      <c r="H488" t="s">
        <v>872</v>
      </c>
      <c r="I488" t="s">
        <v>18</v>
      </c>
      <c r="J488">
        <v>2000</v>
      </c>
      <c r="K488" t="s">
        <v>30</v>
      </c>
      <c r="L488" t="s">
        <v>367</v>
      </c>
      <c r="M488" t="s">
        <v>61</v>
      </c>
      <c r="N488" t="s">
        <v>3312</v>
      </c>
      <c r="O488">
        <v>-1</v>
      </c>
      <c r="P488">
        <v>-1</v>
      </c>
      <c r="Q488">
        <f t="shared" si="84"/>
        <v>43000</v>
      </c>
      <c r="R488">
        <f t="shared" si="85"/>
        <v>69000</v>
      </c>
      <c r="S488">
        <f t="shared" si="86"/>
        <v>56000</v>
      </c>
      <c r="T488" t="str">
        <f t="shared" si="87"/>
        <v>Orbis, Inc.</v>
      </c>
      <c r="U488" t="str">
        <f t="shared" si="88"/>
        <v>Portsmouth</v>
      </c>
      <c r="V488" t="str">
        <f t="shared" si="89"/>
        <v>VA</v>
      </c>
      <c r="W488">
        <f t="shared" si="90"/>
        <v>0</v>
      </c>
      <c r="X488">
        <f t="shared" si="91"/>
        <v>0</v>
      </c>
      <c r="Y488">
        <f t="shared" si="92"/>
        <v>1</v>
      </c>
      <c r="Z488">
        <f t="shared" si="93"/>
        <v>0</v>
      </c>
      <c r="AA488">
        <f t="shared" si="94"/>
        <v>0</v>
      </c>
      <c r="AB488">
        <f t="shared" si="95"/>
        <v>1</v>
      </c>
    </row>
    <row r="489" spans="1:28" ht="409.6" x14ac:dyDescent="0.2">
      <c r="A489">
        <v>487</v>
      </c>
      <c r="B489" t="s">
        <v>3796</v>
      </c>
      <c r="C489" t="s">
        <v>3833</v>
      </c>
      <c r="D489" s="1" t="s">
        <v>3834</v>
      </c>
      <c r="E489">
        <v>3.8</v>
      </c>
      <c r="F489" s="1" t="s">
        <v>893</v>
      </c>
      <c r="G489" t="s">
        <v>860</v>
      </c>
      <c r="H489" t="s">
        <v>346</v>
      </c>
      <c r="I489" t="s">
        <v>29</v>
      </c>
      <c r="J489">
        <v>1997</v>
      </c>
      <c r="K489" t="s">
        <v>30</v>
      </c>
      <c r="L489" t="s">
        <v>38</v>
      </c>
      <c r="M489" t="s">
        <v>32</v>
      </c>
      <c r="N489" t="s">
        <v>3303</v>
      </c>
      <c r="O489">
        <v>-1</v>
      </c>
      <c r="P489">
        <v>-1</v>
      </c>
      <c r="Q489">
        <f t="shared" si="84"/>
        <v>49000</v>
      </c>
      <c r="R489">
        <f t="shared" si="85"/>
        <v>112000</v>
      </c>
      <c r="S489">
        <f t="shared" si="86"/>
        <v>80500</v>
      </c>
      <c r="T489" t="str">
        <f t="shared" si="87"/>
        <v>Oasis Systems</v>
      </c>
      <c r="U489" t="str">
        <f t="shared" si="88"/>
        <v>Hampton</v>
      </c>
      <c r="V489" t="str">
        <f t="shared" si="89"/>
        <v>VA</v>
      </c>
      <c r="W489">
        <f t="shared" si="90"/>
        <v>0</v>
      </c>
      <c r="X489">
        <f t="shared" si="91"/>
        <v>0</v>
      </c>
      <c r="Y489">
        <f t="shared" si="92"/>
        <v>1</v>
      </c>
      <c r="Z489">
        <f t="shared" si="93"/>
        <v>0</v>
      </c>
      <c r="AA489">
        <f t="shared" si="94"/>
        <v>0</v>
      </c>
      <c r="AB489">
        <f t="shared" si="95"/>
        <v>1</v>
      </c>
    </row>
    <row r="490" spans="1:28" ht="409.6" x14ac:dyDescent="0.2">
      <c r="A490">
        <v>488</v>
      </c>
      <c r="B490" t="s">
        <v>920</v>
      </c>
      <c r="C490" t="s">
        <v>3833</v>
      </c>
      <c r="D490" s="1" t="s">
        <v>3835</v>
      </c>
      <c r="E490">
        <v>3.7</v>
      </c>
      <c r="F490" s="1" t="s">
        <v>921</v>
      </c>
      <c r="G490" t="s">
        <v>3812</v>
      </c>
      <c r="H490" t="s">
        <v>230</v>
      </c>
      <c r="I490" t="s">
        <v>24</v>
      </c>
      <c r="J490">
        <v>1906</v>
      </c>
      <c r="K490" t="s">
        <v>56</v>
      </c>
      <c r="L490" t="s">
        <v>186</v>
      </c>
      <c r="M490" t="s">
        <v>186</v>
      </c>
      <c r="N490" t="s">
        <v>3319</v>
      </c>
      <c r="O490">
        <v>-1</v>
      </c>
      <c r="P490">
        <v>-1</v>
      </c>
      <c r="Q490">
        <f t="shared" si="84"/>
        <v>49000</v>
      </c>
      <c r="R490">
        <f t="shared" si="85"/>
        <v>112000</v>
      </c>
      <c r="S490">
        <f t="shared" si="86"/>
        <v>80500</v>
      </c>
      <c r="T490" t="str">
        <f t="shared" si="87"/>
        <v>CBRE</v>
      </c>
      <c r="U490" t="str">
        <f t="shared" si="88"/>
        <v>Chesapeae</v>
      </c>
      <c r="V490" t="str">
        <f t="shared" si="89"/>
        <v>VA</v>
      </c>
      <c r="W490">
        <f t="shared" si="90"/>
        <v>0</v>
      </c>
      <c r="X490">
        <f t="shared" si="91"/>
        <v>0</v>
      </c>
      <c r="Y490">
        <f t="shared" si="92"/>
        <v>1</v>
      </c>
      <c r="Z490">
        <f t="shared" si="93"/>
        <v>0</v>
      </c>
      <c r="AA490">
        <f t="shared" si="94"/>
        <v>0</v>
      </c>
      <c r="AB490">
        <f t="shared" si="95"/>
        <v>1</v>
      </c>
    </row>
    <row r="491" spans="1:28" ht="409.6" x14ac:dyDescent="0.2">
      <c r="A491">
        <v>489</v>
      </c>
      <c r="B491" t="s">
        <v>922</v>
      </c>
      <c r="C491" t="s">
        <v>3833</v>
      </c>
      <c r="D491" s="1" t="s">
        <v>3836</v>
      </c>
      <c r="E491">
        <v>3.5</v>
      </c>
      <c r="F491" s="1" t="s">
        <v>918</v>
      </c>
      <c r="G491" t="s">
        <v>860</v>
      </c>
      <c r="H491" t="s">
        <v>860</v>
      </c>
      <c r="I491" t="s">
        <v>18</v>
      </c>
      <c r="J491">
        <v>1962</v>
      </c>
      <c r="K491" t="s">
        <v>30</v>
      </c>
      <c r="L491" t="s">
        <v>85</v>
      </c>
      <c r="M491" t="s">
        <v>61</v>
      </c>
      <c r="N491" t="s">
        <v>3312</v>
      </c>
      <c r="O491">
        <v>-1</v>
      </c>
      <c r="P491">
        <v>-1</v>
      </c>
      <c r="Q491">
        <f t="shared" si="84"/>
        <v>49000</v>
      </c>
      <c r="R491">
        <f t="shared" si="85"/>
        <v>112000</v>
      </c>
      <c r="S491">
        <f t="shared" si="86"/>
        <v>80500</v>
      </c>
      <c r="T491" t="str">
        <f t="shared" si="87"/>
        <v>Analytical Mechanics Associates</v>
      </c>
      <c r="U491" t="str">
        <f t="shared" si="88"/>
        <v>Hampton</v>
      </c>
      <c r="V491" t="str">
        <f t="shared" si="89"/>
        <v>VA</v>
      </c>
      <c r="W491">
        <f t="shared" si="90"/>
        <v>0</v>
      </c>
      <c r="X491">
        <f t="shared" si="91"/>
        <v>0</v>
      </c>
      <c r="Y491">
        <f t="shared" si="92"/>
        <v>0</v>
      </c>
      <c r="Z491">
        <f t="shared" si="93"/>
        <v>0</v>
      </c>
      <c r="AA491">
        <f t="shared" si="94"/>
        <v>0</v>
      </c>
      <c r="AB491">
        <f t="shared" si="95"/>
        <v>1</v>
      </c>
    </row>
    <row r="492" spans="1:28" ht="409.6" x14ac:dyDescent="0.2">
      <c r="A492">
        <v>490</v>
      </c>
      <c r="B492" t="s">
        <v>72</v>
      </c>
      <c r="C492" t="s">
        <v>3833</v>
      </c>
      <c r="D492" s="1" t="s">
        <v>3837</v>
      </c>
      <c r="E492">
        <v>1</v>
      </c>
      <c r="F492" s="1" t="s">
        <v>874</v>
      </c>
      <c r="G492" t="s">
        <v>3801</v>
      </c>
      <c r="H492" t="s">
        <v>875</v>
      </c>
      <c r="I492" t="s">
        <v>68</v>
      </c>
      <c r="J492">
        <v>-1</v>
      </c>
      <c r="K492" t="s">
        <v>30</v>
      </c>
      <c r="L492">
        <v>-1</v>
      </c>
      <c r="M492">
        <v>-1</v>
      </c>
      <c r="N492" t="s">
        <v>3308</v>
      </c>
      <c r="O492">
        <v>-1</v>
      </c>
      <c r="P492">
        <v>-1</v>
      </c>
      <c r="Q492">
        <f t="shared" si="84"/>
        <v>49000</v>
      </c>
      <c r="R492">
        <f t="shared" si="85"/>
        <v>112000</v>
      </c>
      <c r="S492">
        <f t="shared" si="86"/>
        <v>80500</v>
      </c>
      <c r="T492" t="str">
        <f t="shared" si="87"/>
        <v>Bluemont Technology &amp; Research, Inc.</v>
      </c>
      <c r="U492" t="str">
        <f t="shared" si="88"/>
        <v>Norfol</v>
      </c>
      <c r="V492" t="str">
        <f t="shared" si="89"/>
        <v>VA</v>
      </c>
      <c r="W492">
        <f t="shared" si="90"/>
        <v>0</v>
      </c>
      <c r="X492">
        <f t="shared" si="91"/>
        <v>0</v>
      </c>
      <c r="Y492">
        <f t="shared" si="92"/>
        <v>0</v>
      </c>
      <c r="Z492">
        <f t="shared" si="93"/>
        <v>0</v>
      </c>
      <c r="AA492">
        <f t="shared" si="94"/>
        <v>0</v>
      </c>
      <c r="AB492">
        <f t="shared" si="95"/>
        <v>1</v>
      </c>
    </row>
    <row r="493" spans="1:28" ht="34" x14ac:dyDescent="0.2">
      <c r="A493">
        <v>491</v>
      </c>
      <c r="B493" t="s">
        <v>923</v>
      </c>
      <c r="C493" t="s">
        <v>3833</v>
      </c>
      <c r="D493" t="s">
        <v>3838</v>
      </c>
      <c r="E493">
        <v>5</v>
      </c>
      <c r="F493" s="1" t="s">
        <v>895</v>
      </c>
      <c r="G493" t="s">
        <v>3801</v>
      </c>
      <c r="H493" t="s">
        <v>896</v>
      </c>
      <c r="I493" t="s">
        <v>84</v>
      </c>
      <c r="J493">
        <v>2015</v>
      </c>
      <c r="K493" t="s">
        <v>30</v>
      </c>
      <c r="L493" t="s">
        <v>85</v>
      </c>
      <c r="M493" t="s">
        <v>61</v>
      </c>
      <c r="N493" t="s">
        <v>3319</v>
      </c>
      <c r="O493">
        <v>-1</v>
      </c>
      <c r="P493">
        <v>-1</v>
      </c>
      <c r="Q493">
        <f t="shared" si="84"/>
        <v>49000</v>
      </c>
      <c r="R493">
        <f t="shared" si="85"/>
        <v>112000</v>
      </c>
      <c r="S493">
        <f t="shared" si="86"/>
        <v>80500</v>
      </c>
      <c r="T493" t="str">
        <f t="shared" si="87"/>
        <v>Counter Threat Solutions</v>
      </c>
      <c r="U493" t="str">
        <f t="shared" si="88"/>
        <v>Norfol</v>
      </c>
      <c r="V493" t="str">
        <f t="shared" si="89"/>
        <v>VA</v>
      </c>
      <c r="W493">
        <f t="shared" si="90"/>
        <v>0</v>
      </c>
      <c r="X493">
        <f t="shared" si="91"/>
        <v>0</v>
      </c>
      <c r="Y493">
        <f t="shared" si="92"/>
        <v>1</v>
      </c>
      <c r="Z493">
        <f t="shared" si="93"/>
        <v>1</v>
      </c>
      <c r="AA493">
        <f t="shared" si="94"/>
        <v>1</v>
      </c>
      <c r="AB493">
        <f t="shared" si="95"/>
        <v>1</v>
      </c>
    </row>
    <row r="494" spans="1:28" ht="409.6" x14ac:dyDescent="0.2">
      <c r="A494">
        <v>492</v>
      </c>
      <c r="B494" t="s">
        <v>924</v>
      </c>
      <c r="C494" t="s">
        <v>3833</v>
      </c>
      <c r="D494" s="1" t="s">
        <v>3839</v>
      </c>
      <c r="E494">
        <v>3.2</v>
      </c>
      <c r="F494" s="1" t="s">
        <v>911</v>
      </c>
      <c r="G494" t="s">
        <v>3801</v>
      </c>
      <c r="H494" t="s">
        <v>875</v>
      </c>
      <c r="I494" t="s">
        <v>84</v>
      </c>
      <c r="J494">
        <v>2002</v>
      </c>
      <c r="K494" t="s">
        <v>30</v>
      </c>
      <c r="L494" t="s">
        <v>912</v>
      </c>
      <c r="M494" t="s">
        <v>913</v>
      </c>
      <c r="N494" t="s">
        <v>3312</v>
      </c>
      <c r="O494">
        <v>-1</v>
      </c>
      <c r="P494">
        <v>-1</v>
      </c>
      <c r="Q494">
        <f t="shared" si="84"/>
        <v>49000</v>
      </c>
      <c r="R494">
        <f t="shared" si="85"/>
        <v>112000</v>
      </c>
      <c r="S494">
        <f t="shared" si="86"/>
        <v>80500</v>
      </c>
      <c r="T494" t="str">
        <f t="shared" si="87"/>
        <v>National Capitol Contracting (NCC)</v>
      </c>
      <c r="U494" t="str">
        <f t="shared" si="88"/>
        <v>Norfol</v>
      </c>
      <c r="V494" t="str">
        <f t="shared" si="89"/>
        <v>VA</v>
      </c>
      <c r="W494">
        <f t="shared" si="90"/>
        <v>1</v>
      </c>
      <c r="X494">
        <f t="shared" si="91"/>
        <v>0</v>
      </c>
      <c r="Y494">
        <f t="shared" si="92"/>
        <v>0</v>
      </c>
      <c r="Z494">
        <f t="shared" si="93"/>
        <v>0</v>
      </c>
      <c r="AA494">
        <f t="shared" si="94"/>
        <v>0</v>
      </c>
      <c r="AB494">
        <f t="shared" si="95"/>
        <v>1</v>
      </c>
    </row>
    <row r="495" spans="1:28" ht="34" x14ac:dyDescent="0.2">
      <c r="A495">
        <v>493</v>
      </c>
      <c r="B495" t="s">
        <v>925</v>
      </c>
      <c r="C495" t="s">
        <v>3833</v>
      </c>
      <c r="D495" t="s">
        <v>3840</v>
      </c>
      <c r="E495">
        <v>3.4</v>
      </c>
      <c r="F495" s="1" t="s">
        <v>926</v>
      </c>
      <c r="G495" t="s">
        <v>3801</v>
      </c>
      <c r="H495" t="s">
        <v>115</v>
      </c>
      <c r="I495" t="s">
        <v>55</v>
      </c>
      <c r="J495">
        <v>2018</v>
      </c>
      <c r="K495" t="s">
        <v>30</v>
      </c>
      <c r="L495" t="s">
        <v>85</v>
      </c>
      <c r="M495" t="s">
        <v>61</v>
      </c>
      <c r="N495" t="s">
        <v>3319</v>
      </c>
      <c r="O495">
        <v>-1</v>
      </c>
      <c r="P495">
        <v>-1</v>
      </c>
      <c r="Q495">
        <f t="shared" si="84"/>
        <v>49000</v>
      </c>
      <c r="R495">
        <f t="shared" si="85"/>
        <v>112000</v>
      </c>
      <c r="S495">
        <f t="shared" si="86"/>
        <v>80500</v>
      </c>
      <c r="T495" t="str">
        <f t="shared" si="87"/>
        <v>Guidehouse</v>
      </c>
      <c r="U495" t="str">
        <f t="shared" si="88"/>
        <v>Norfol</v>
      </c>
      <c r="V495" t="str">
        <f t="shared" si="89"/>
        <v>VA</v>
      </c>
      <c r="W495">
        <f t="shared" si="90"/>
        <v>0</v>
      </c>
      <c r="X495">
        <f t="shared" si="91"/>
        <v>0</v>
      </c>
      <c r="Y495">
        <f t="shared" si="92"/>
        <v>0</v>
      </c>
      <c r="Z495">
        <f t="shared" si="93"/>
        <v>0</v>
      </c>
      <c r="AA495">
        <f t="shared" si="94"/>
        <v>0</v>
      </c>
      <c r="AB495">
        <f t="shared" si="95"/>
        <v>1</v>
      </c>
    </row>
    <row r="496" spans="1:28" ht="409.6" x14ac:dyDescent="0.2">
      <c r="A496">
        <v>494</v>
      </c>
      <c r="B496" t="s">
        <v>927</v>
      </c>
      <c r="C496" t="s">
        <v>3833</v>
      </c>
      <c r="D496" s="1" t="s">
        <v>3841</v>
      </c>
      <c r="E496">
        <v>3.1</v>
      </c>
      <c r="F496" s="1" t="s">
        <v>928</v>
      </c>
      <c r="G496" t="s">
        <v>929</v>
      </c>
      <c r="H496" t="s">
        <v>246</v>
      </c>
      <c r="I496" t="s">
        <v>84</v>
      </c>
      <c r="J496">
        <v>2002</v>
      </c>
      <c r="K496" t="s">
        <v>30</v>
      </c>
      <c r="L496" t="s">
        <v>85</v>
      </c>
      <c r="M496" t="s">
        <v>61</v>
      </c>
      <c r="N496" t="s">
        <v>3312</v>
      </c>
      <c r="O496">
        <v>-1</v>
      </c>
      <c r="P496">
        <v>-1</v>
      </c>
      <c r="Q496">
        <f t="shared" si="84"/>
        <v>49000</v>
      </c>
      <c r="R496">
        <f t="shared" si="85"/>
        <v>112000</v>
      </c>
      <c r="S496">
        <f t="shared" si="86"/>
        <v>80500</v>
      </c>
      <c r="T496" t="str">
        <f t="shared" si="87"/>
        <v>AXSEUM Inc</v>
      </c>
      <c r="U496" t="str">
        <f t="shared" si="88"/>
        <v>Fort Eustis</v>
      </c>
      <c r="V496" t="str">
        <f t="shared" si="89"/>
        <v>VA</v>
      </c>
      <c r="W496">
        <f t="shared" si="90"/>
        <v>0</v>
      </c>
      <c r="X496">
        <f t="shared" si="91"/>
        <v>1</v>
      </c>
      <c r="Y496">
        <f t="shared" si="92"/>
        <v>0</v>
      </c>
      <c r="Z496">
        <f t="shared" si="93"/>
        <v>0</v>
      </c>
      <c r="AA496">
        <f t="shared" si="94"/>
        <v>1</v>
      </c>
      <c r="AB496">
        <f t="shared" si="95"/>
        <v>1</v>
      </c>
    </row>
    <row r="497" spans="1:28" ht="409.6" x14ac:dyDescent="0.2">
      <c r="A497">
        <v>495</v>
      </c>
      <c r="B497" t="s">
        <v>930</v>
      </c>
      <c r="C497" t="s">
        <v>3833</v>
      </c>
      <c r="D497" s="1" t="s">
        <v>3842</v>
      </c>
      <c r="E497">
        <v>-1</v>
      </c>
      <c r="F497" t="s">
        <v>931</v>
      </c>
      <c r="G497" t="s">
        <v>871</v>
      </c>
      <c r="H497">
        <v>-1</v>
      </c>
      <c r="I497">
        <v>-1</v>
      </c>
      <c r="J497">
        <v>-1</v>
      </c>
      <c r="K497">
        <v>-1</v>
      </c>
      <c r="L497">
        <v>-1</v>
      </c>
      <c r="M497">
        <v>-1</v>
      </c>
      <c r="N497">
        <v>-1</v>
      </c>
      <c r="O497">
        <v>-1</v>
      </c>
      <c r="P497">
        <v>-1</v>
      </c>
      <c r="Q497">
        <f t="shared" si="84"/>
        <v>49000</v>
      </c>
      <c r="R497">
        <f t="shared" si="85"/>
        <v>112000</v>
      </c>
      <c r="S497">
        <f t="shared" si="86"/>
        <v>80500</v>
      </c>
      <c r="T497" t="str">
        <f t="shared" si="87"/>
        <v>Tamayo Federal Solutions, LLC</v>
      </c>
      <c r="U497" t="str">
        <f t="shared" si="88"/>
        <v>Portsmouth</v>
      </c>
      <c r="V497" t="str">
        <f t="shared" si="89"/>
        <v>VA</v>
      </c>
      <c r="W497">
        <f t="shared" si="90"/>
        <v>0</v>
      </c>
      <c r="X497">
        <f t="shared" si="91"/>
        <v>0</v>
      </c>
      <c r="Y497">
        <f t="shared" si="92"/>
        <v>1</v>
      </c>
      <c r="Z497">
        <f t="shared" si="93"/>
        <v>0</v>
      </c>
      <c r="AA497">
        <f t="shared" si="94"/>
        <v>0</v>
      </c>
      <c r="AB497">
        <f t="shared" si="95"/>
        <v>1</v>
      </c>
    </row>
    <row r="498" spans="1:28" ht="34" x14ac:dyDescent="0.2">
      <c r="A498">
        <v>496</v>
      </c>
      <c r="B498" t="s">
        <v>3843</v>
      </c>
      <c r="C498" t="s">
        <v>3833</v>
      </c>
      <c r="D498" t="s">
        <v>3844</v>
      </c>
      <c r="E498">
        <v>3.4</v>
      </c>
      <c r="F498" s="1" t="s">
        <v>926</v>
      </c>
      <c r="G498" t="s">
        <v>3801</v>
      </c>
      <c r="H498" t="s">
        <v>115</v>
      </c>
      <c r="I498" t="s">
        <v>55</v>
      </c>
      <c r="J498">
        <v>2018</v>
      </c>
      <c r="K498" t="s">
        <v>30</v>
      </c>
      <c r="L498" t="s">
        <v>85</v>
      </c>
      <c r="M498" t="s">
        <v>61</v>
      </c>
      <c r="N498" t="s">
        <v>3319</v>
      </c>
      <c r="O498">
        <v>-1</v>
      </c>
      <c r="P498">
        <v>-1</v>
      </c>
      <c r="Q498">
        <f t="shared" si="84"/>
        <v>49000</v>
      </c>
      <c r="R498">
        <f t="shared" si="85"/>
        <v>112000</v>
      </c>
      <c r="S498">
        <f t="shared" si="86"/>
        <v>80500</v>
      </c>
      <c r="T498" t="str">
        <f t="shared" si="87"/>
        <v>Guidehouse</v>
      </c>
      <c r="U498" t="str">
        <f t="shared" si="88"/>
        <v>Norfol</v>
      </c>
      <c r="V498" t="str">
        <f t="shared" si="89"/>
        <v>VA</v>
      </c>
      <c r="W498">
        <f t="shared" si="90"/>
        <v>0</v>
      </c>
      <c r="X498">
        <f t="shared" si="91"/>
        <v>0</v>
      </c>
      <c r="Y498">
        <f t="shared" si="92"/>
        <v>0</v>
      </c>
      <c r="Z498">
        <f t="shared" si="93"/>
        <v>0</v>
      </c>
      <c r="AA498">
        <f t="shared" si="94"/>
        <v>0</v>
      </c>
      <c r="AB498">
        <f t="shared" si="95"/>
        <v>1</v>
      </c>
    </row>
    <row r="499" spans="1:28" ht="356" x14ac:dyDescent="0.2">
      <c r="A499">
        <v>497</v>
      </c>
      <c r="B499" t="s">
        <v>932</v>
      </c>
      <c r="C499" t="s">
        <v>3833</v>
      </c>
      <c r="D499" s="1" t="s">
        <v>3845</v>
      </c>
      <c r="E499">
        <v>3.5</v>
      </c>
      <c r="F499" s="1" t="s">
        <v>891</v>
      </c>
      <c r="G499" t="s">
        <v>3801</v>
      </c>
      <c r="H499" t="s">
        <v>892</v>
      </c>
      <c r="I499" t="s">
        <v>41</v>
      </c>
      <c r="J499">
        <v>1998</v>
      </c>
      <c r="K499" t="s">
        <v>30</v>
      </c>
      <c r="L499" t="s">
        <v>583</v>
      </c>
      <c r="M499" t="s">
        <v>451</v>
      </c>
      <c r="N499" t="s">
        <v>3303</v>
      </c>
      <c r="O499">
        <v>-1</v>
      </c>
      <c r="P499">
        <v>-1</v>
      </c>
      <c r="Q499">
        <f t="shared" si="84"/>
        <v>49000</v>
      </c>
      <c r="R499">
        <f t="shared" si="85"/>
        <v>112000</v>
      </c>
      <c r="S499">
        <f t="shared" si="86"/>
        <v>80500</v>
      </c>
      <c r="T499" t="str">
        <f t="shared" si="87"/>
        <v>Epsilon Systems Solutions, Inc.</v>
      </c>
      <c r="U499" t="str">
        <f t="shared" si="88"/>
        <v>Norfol</v>
      </c>
      <c r="V499" t="str">
        <f t="shared" si="89"/>
        <v>VA</v>
      </c>
      <c r="W499">
        <f t="shared" si="90"/>
        <v>0</v>
      </c>
      <c r="X499">
        <f t="shared" si="91"/>
        <v>0</v>
      </c>
      <c r="Y499">
        <f t="shared" si="92"/>
        <v>0</v>
      </c>
      <c r="Z499">
        <f t="shared" si="93"/>
        <v>0</v>
      </c>
      <c r="AA499">
        <f t="shared" si="94"/>
        <v>0</v>
      </c>
      <c r="AB499">
        <f t="shared" si="95"/>
        <v>1</v>
      </c>
    </row>
    <row r="500" spans="1:28" ht="409.6" x14ac:dyDescent="0.2">
      <c r="A500">
        <v>498</v>
      </c>
      <c r="B500" t="s">
        <v>933</v>
      </c>
      <c r="C500" t="s">
        <v>3833</v>
      </c>
      <c r="D500" s="1" t="s">
        <v>3846</v>
      </c>
      <c r="E500">
        <v>3.6</v>
      </c>
      <c r="F500" s="1" t="s">
        <v>934</v>
      </c>
      <c r="G500" t="s">
        <v>3801</v>
      </c>
      <c r="H500" t="s">
        <v>935</v>
      </c>
      <c r="I500" t="s">
        <v>24</v>
      </c>
      <c r="J500">
        <v>1962</v>
      </c>
      <c r="K500" t="s">
        <v>56</v>
      </c>
      <c r="L500" t="s">
        <v>862</v>
      </c>
      <c r="M500" t="s">
        <v>862</v>
      </c>
      <c r="N500" t="s">
        <v>3304</v>
      </c>
      <c r="O500" t="s">
        <v>936</v>
      </c>
      <c r="P500">
        <v>-1</v>
      </c>
      <c r="Q500">
        <f t="shared" si="84"/>
        <v>49000</v>
      </c>
      <c r="R500">
        <f t="shared" si="85"/>
        <v>112000</v>
      </c>
      <c r="S500">
        <f t="shared" si="86"/>
        <v>80500</v>
      </c>
      <c r="T500" t="str">
        <f t="shared" si="87"/>
        <v>CACI International</v>
      </c>
      <c r="U500" t="str">
        <f t="shared" si="88"/>
        <v>Norfol</v>
      </c>
      <c r="V500" t="str">
        <f t="shared" si="89"/>
        <v>VA</v>
      </c>
      <c r="W500">
        <f t="shared" si="90"/>
        <v>0</v>
      </c>
      <c r="X500">
        <f t="shared" si="91"/>
        <v>1</v>
      </c>
      <c r="Y500">
        <f t="shared" si="92"/>
        <v>1</v>
      </c>
      <c r="Z500">
        <f t="shared" si="93"/>
        <v>0</v>
      </c>
      <c r="AA500">
        <f t="shared" si="94"/>
        <v>0</v>
      </c>
      <c r="AB500">
        <f t="shared" si="95"/>
        <v>1</v>
      </c>
    </row>
    <row r="501" spans="1:28" ht="409.6" x14ac:dyDescent="0.2">
      <c r="A501">
        <v>499</v>
      </c>
      <c r="B501" t="s">
        <v>937</v>
      </c>
      <c r="C501" t="s">
        <v>3833</v>
      </c>
      <c r="D501" s="1" t="s">
        <v>3847</v>
      </c>
      <c r="E501">
        <v>-1</v>
      </c>
      <c r="F501" t="s">
        <v>931</v>
      </c>
      <c r="G501" t="s">
        <v>871</v>
      </c>
      <c r="H501">
        <v>-1</v>
      </c>
      <c r="I501">
        <v>-1</v>
      </c>
      <c r="J501">
        <v>-1</v>
      </c>
      <c r="K501">
        <v>-1</v>
      </c>
      <c r="L501">
        <v>-1</v>
      </c>
      <c r="M501">
        <v>-1</v>
      </c>
      <c r="N501">
        <v>-1</v>
      </c>
      <c r="O501">
        <v>-1</v>
      </c>
      <c r="P501">
        <v>-1</v>
      </c>
      <c r="Q501">
        <f t="shared" si="84"/>
        <v>49000</v>
      </c>
      <c r="R501">
        <f t="shared" si="85"/>
        <v>112000</v>
      </c>
      <c r="S501">
        <f t="shared" si="86"/>
        <v>80500</v>
      </c>
      <c r="T501" t="str">
        <f t="shared" si="87"/>
        <v>Tamayo Federal Solutions, LLC</v>
      </c>
      <c r="U501" t="str">
        <f t="shared" si="88"/>
        <v>Portsmouth</v>
      </c>
      <c r="V501" t="str">
        <f t="shared" si="89"/>
        <v>VA</v>
      </c>
      <c r="W501">
        <f t="shared" si="90"/>
        <v>0</v>
      </c>
      <c r="X501">
        <f t="shared" si="91"/>
        <v>0</v>
      </c>
      <c r="Y501">
        <f t="shared" si="92"/>
        <v>1</v>
      </c>
      <c r="Z501">
        <f t="shared" si="93"/>
        <v>0</v>
      </c>
      <c r="AA501">
        <f t="shared" si="94"/>
        <v>0</v>
      </c>
      <c r="AB501">
        <f t="shared" si="95"/>
        <v>1</v>
      </c>
    </row>
    <row r="502" spans="1:28" ht="409.6" x14ac:dyDescent="0.2">
      <c r="A502">
        <v>500</v>
      </c>
      <c r="B502" t="s">
        <v>938</v>
      </c>
      <c r="C502" t="s">
        <v>3833</v>
      </c>
      <c r="D502" s="1" t="s">
        <v>3848</v>
      </c>
      <c r="E502">
        <v>3.7</v>
      </c>
      <c r="F502" s="1" t="s">
        <v>939</v>
      </c>
      <c r="G502" t="s">
        <v>3801</v>
      </c>
      <c r="H502" t="s">
        <v>916</v>
      </c>
      <c r="I502" t="s">
        <v>18</v>
      </c>
      <c r="J502">
        <v>-1</v>
      </c>
      <c r="K502" t="s">
        <v>123</v>
      </c>
      <c r="L502" t="s">
        <v>38</v>
      </c>
      <c r="M502" t="s">
        <v>32</v>
      </c>
      <c r="N502" t="s">
        <v>3319</v>
      </c>
      <c r="O502">
        <v>-1</v>
      </c>
      <c r="P502">
        <v>-1</v>
      </c>
      <c r="Q502">
        <f t="shared" si="84"/>
        <v>49000</v>
      </c>
      <c r="R502">
        <f t="shared" si="85"/>
        <v>112000</v>
      </c>
      <c r="S502">
        <f t="shared" si="86"/>
        <v>80500</v>
      </c>
      <c r="T502" t="str">
        <f t="shared" si="87"/>
        <v>PROSOFT</v>
      </c>
      <c r="U502" t="str">
        <f t="shared" si="88"/>
        <v>Norfol</v>
      </c>
      <c r="V502" t="str">
        <f t="shared" si="89"/>
        <v>VA</v>
      </c>
      <c r="W502">
        <f t="shared" si="90"/>
        <v>1</v>
      </c>
      <c r="X502">
        <f t="shared" si="91"/>
        <v>1</v>
      </c>
      <c r="Y502">
        <f t="shared" si="92"/>
        <v>1</v>
      </c>
      <c r="Z502">
        <f t="shared" si="93"/>
        <v>0</v>
      </c>
      <c r="AA502">
        <f t="shared" si="94"/>
        <v>0</v>
      </c>
      <c r="AB502">
        <f t="shared" si="95"/>
        <v>1</v>
      </c>
    </row>
    <row r="503" spans="1:28" ht="409.6" x14ac:dyDescent="0.2">
      <c r="A503">
        <v>501</v>
      </c>
      <c r="B503" t="s">
        <v>920</v>
      </c>
      <c r="C503" t="s">
        <v>3833</v>
      </c>
      <c r="D503" s="1" t="s">
        <v>3849</v>
      </c>
      <c r="E503">
        <v>3.6</v>
      </c>
      <c r="F503" s="1" t="s">
        <v>940</v>
      </c>
      <c r="G503" t="s">
        <v>3812</v>
      </c>
      <c r="H503" t="s">
        <v>76</v>
      </c>
      <c r="I503" t="s">
        <v>29</v>
      </c>
      <c r="J503">
        <v>2001</v>
      </c>
      <c r="K503" t="s">
        <v>56</v>
      </c>
      <c r="L503" t="s">
        <v>79</v>
      </c>
      <c r="M503" t="s">
        <v>61</v>
      </c>
      <c r="N503" t="s">
        <v>3303</v>
      </c>
      <c r="O503" t="s">
        <v>3850</v>
      </c>
      <c r="P503">
        <v>-1</v>
      </c>
      <c r="Q503">
        <f t="shared" si="84"/>
        <v>49000</v>
      </c>
      <c r="R503">
        <f t="shared" si="85"/>
        <v>112000</v>
      </c>
      <c r="S503">
        <f t="shared" si="86"/>
        <v>80500</v>
      </c>
      <c r="T503" t="str">
        <f t="shared" si="87"/>
        <v>FacilitySource</v>
      </c>
      <c r="U503" t="str">
        <f t="shared" si="88"/>
        <v>Chesapeae</v>
      </c>
      <c r="V503" t="str">
        <f t="shared" si="89"/>
        <v>VA</v>
      </c>
      <c r="W503">
        <f t="shared" si="90"/>
        <v>0</v>
      </c>
      <c r="X503">
        <f t="shared" si="91"/>
        <v>0</v>
      </c>
      <c r="Y503">
        <f t="shared" si="92"/>
        <v>1</v>
      </c>
      <c r="Z503">
        <f t="shared" si="93"/>
        <v>0</v>
      </c>
      <c r="AA503">
        <f t="shared" si="94"/>
        <v>0</v>
      </c>
      <c r="AB503">
        <f t="shared" si="95"/>
        <v>1</v>
      </c>
    </row>
    <row r="504" spans="1:28" ht="409.6" x14ac:dyDescent="0.2">
      <c r="A504">
        <v>502</v>
      </c>
      <c r="B504" t="s">
        <v>941</v>
      </c>
      <c r="C504" t="s">
        <v>3833</v>
      </c>
      <c r="D504" s="1" t="s">
        <v>3851</v>
      </c>
      <c r="E504">
        <v>-1</v>
      </c>
      <c r="F504" t="s">
        <v>931</v>
      </c>
      <c r="G504" t="s">
        <v>871</v>
      </c>
      <c r="H504">
        <v>-1</v>
      </c>
      <c r="I504">
        <v>-1</v>
      </c>
      <c r="J504">
        <v>-1</v>
      </c>
      <c r="K504">
        <v>-1</v>
      </c>
      <c r="L504">
        <v>-1</v>
      </c>
      <c r="M504">
        <v>-1</v>
      </c>
      <c r="N504">
        <v>-1</v>
      </c>
      <c r="O504">
        <v>-1</v>
      </c>
      <c r="P504">
        <v>-1</v>
      </c>
      <c r="Q504">
        <f t="shared" si="84"/>
        <v>49000</v>
      </c>
      <c r="R504">
        <f t="shared" si="85"/>
        <v>112000</v>
      </c>
      <c r="S504">
        <f t="shared" si="86"/>
        <v>80500</v>
      </c>
      <c r="T504" t="str">
        <f t="shared" si="87"/>
        <v>Tamayo Federal Solutions, LLC</v>
      </c>
      <c r="U504" t="str">
        <f t="shared" si="88"/>
        <v>Portsmouth</v>
      </c>
      <c r="V504" t="str">
        <f t="shared" si="89"/>
        <v>VA</v>
      </c>
      <c r="W504">
        <f t="shared" si="90"/>
        <v>0</v>
      </c>
      <c r="X504">
        <f t="shared" si="91"/>
        <v>0</v>
      </c>
      <c r="Y504">
        <f t="shared" si="92"/>
        <v>1</v>
      </c>
      <c r="Z504">
        <f t="shared" si="93"/>
        <v>0</v>
      </c>
      <c r="AA504">
        <f t="shared" si="94"/>
        <v>0</v>
      </c>
      <c r="AB504">
        <f t="shared" si="95"/>
        <v>1</v>
      </c>
    </row>
    <row r="505" spans="1:28" ht="51" x14ac:dyDescent="0.2">
      <c r="A505">
        <v>503</v>
      </c>
      <c r="B505" t="s">
        <v>3852</v>
      </c>
      <c r="C505" t="s">
        <v>3833</v>
      </c>
      <c r="D505" t="s">
        <v>3853</v>
      </c>
      <c r="E505">
        <v>3.3</v>
      </c>
      <c r="F505" s="1" t="s">
        <v>942</v>
      </c>
      <c r="G505" t="s">
        <v>3801</v>
      </c>
      <c r="H505" t="s">
        <v>644</v>
      </c>
      <c r="I505" t="s">
        <v>18</v>
      </c>
      <c r="J505">
        <v>2000</v>
      </c>
      <c r="K505" t="s">
        <v>30</v>
      </c>
      <c r="L505" t="s">
        <v>38</v>
      </c>
      <c r="M505" t="s">
        <v>32</v>
      </c>
      <c r="N505" t="s">
        <v>3309</v>
      </c>
      <c r="O505">
        <v>-1</v>
      </c>
      <c r="P505">
        <v>-1</v>
      </c>
      <c r="Q505">
        <f t="shared" si="84"/>
        <v>49000</v>
      </c>
      <c r="R505">
        <f t="shared" si="85"/>
        <v>112000</v>
      </c>
      <c r="S505">
        <f t="shared" si="86"/>
        <v>80500</v>
      </c>
      <c r="T505" t="str">
        <f t="shared" si="87"/>
        <v>Universal Consulting Services</v>
      </c>
      <c r="U505" t="str">
        <f t="shared" si="88"/>
        <v>Norfol</v>
      </c>
      <c r="V505" t="str">
        <f t="shared" si="89"/>
        <v>VA</v>
      </c>
      <c r="W505">
        <f t="shared" si="90"/>
        <v>0</v>
      </c>
      <c r="X505">
        <f t="shared" si="91"/>
        <v>0</v>
      </c>
      <c r="Y505">
        <f t="shared" si="92"/>
        <v>1</v>
      </c>
      <c r="Z505">
        <f t="shared" si="93"/>
        <v>0</v>
      </c>
      <c r="AA505">
        <f t="shared" si="94"/>
        <v>0</v>
      </c>
      <c r="AB505">
        <f t="shared" si="95"/>
        <v>1</v>
      </c>
    </row>
    <row r="506" spans="1:28" ht="409.6" x14ac:dyDescent="0.2">
      <c r="A506">
        <v>504</v>
      </c>
      <c r="B506" t="s">
        <v>3854</v>
      </c>
      <c r="C506" t="s">
        <v>3833</v>
      </c>
      <c r="D506" s="1" t="s">
        <v>3855</v>
      </c>
      <c r="E506">
        <v>3.3</v>
      </c>
      <c r="F506" s="1" t="s">
        <v>943</v>
      </c>
      <c r="G506" t="s">
        <v>3801</v>
      </c>
      <c r="H506" t="s">
        <v>644</v>
      </c>
      <c r="I506" t="s">
        <v>18</v>
      </c>
      <c r="J506">
        <v>2000</v>
      </c>
      <c r="K506" t="s">
        <v>30</v>
      </c>
      <c r="L506" t="s">
        <v>38</v>
      </c>
      <c r="M506" t="s">
        <v>32</v>
      </c>
      <c r="N506" t="s">
        <v>3309</v>
      </c>
      <c r="O506">
        <v>-1</v>
      </c>
      <c r="P506">
        <v>-1</v>
      </c>
      <c r="Q506">
        <f t="shared" si="84"/>
        <v>49000</v>
      </c>
      <c r="R506">
        <f t="shared" si="85"/>
        <v>112000</v>
      </c>
      <c r="S506">
        <f t="shared" si="86"/>
        <v>80500</v>
      </c>
      <c r="T506" t="str">
        <f t="shared" si="87"/>
        <v>Universal Consulting Services, Inc.</v>
      </c>
      <c r="U506" t="str">
        <f t="shared" si="88"/>
        <v>Norfol</v>
      </c>
      <c r="V506" t="str">
        <f t="shared" si="89"/>
        <v>VA</v>
      </c>
      <c r="W506">
        <f t="shared" si="90"/>
        <v>0</v>
      </c>
      <c r="X506">
        <f t="shared" si="91"/>
        <v>0</v>
      </c>
      <c r="Y506">
        <f t="shared" si="92"/>
        <v>1</v>
      </c>
      <c r="Z506">
        <f t="shared" si="93"/>
        <v>0</v>
      </c>
      <c r="AA506">
        <f t="shared" si="94"/>
        <v>0</v>
      </c>
      <c r="AB506">
        <f t="shared" si="95"/>
        <v>1</v>
      </c>
    </row>
    <row r="507" spans="1:28" ht="323" x14ac:dyDescent="0.2">
      <c r="A507">
        <v>505</v>
      </c>
      <c r="B507" t="s">
        <v>193</v>
      </c>
      <c r="C507" t="s">
        <v>3856</v>
      </c>
      <c r="D507" s="1" t="s">
        <v>3857</v>
      </c>
      <c r="E507">
        <v>5</v>
      </c>
      <c r="F507" s="1" t="s">
        <v>315</v>
      </c>
      <c r="G507" t="s">
        <v>944</v>
      </c>
      <c r="H507" t="s">
        <v>316</v>
      </c>
      <c r="I507" t="s">
        <v>84</v>
      </c>
      <c r="J507">
        <v>2008</v>
      </c>
      <c r="K507" t="s">
        <v>30</v>
      </c>
      <c r="L507" t="s">
        <v>38</v>
      </c>
      <c r="M507" t="s">
        <v>32</v>
      </c>
      <c r="N507" t="s">
        <v>3305</v>
      </c>
      <c r="O507">
        <v>-1</v>
      </c>
      <c r="P507">
        <v>-1</v>
      </c>
      <c r="Q507">
        <f t="shared" si="84"/>
        <v>30000</v>
      </c>
      <c r="R507">
        <f t="shared" si="85"/>
        <v>54000</v>
      </c>
      <c r="S507">
        <f t="shared" si="86"/>
        <v>42000</v>
      </c>
      <c r="T507" t="str">
        <f t="shared" si="87"/>
        <v>Staffigo Technical Services, LLC</v>
      </c>
      <c r="U507" t="str">
        <f t="shared" si="88"/>
        <v>Gainesville</v>
      </c>
      <c r="V507" t="str">
        <f t="shared" si="89"/>
        <v>FL</v>
      </c>
      <c r="W507">
        <f t="shared" si="90"/>
        <v>0</v>
      </c>
      <c r="X507">
        <f t="shared" si="91"/>
        <v>1</v>
      </c>
      <c r="Y507">
        <f t="shared" si="92"/>
        <v>1</v>
      </c>
      <c r="Z507">
        <f t="shared" si="93"/>
        <v>0</v>
      </c>
      <c r="AA507">
        <f t="shared" si="94"/>
        <v>0</v>
      </c>
      <c r="AB507">
        <f t="shared" si="95"/>
        <v>1</v>
      </c>
    </row>
    <row r="508" spans="1:28" ht="409.6" x14ac:dyDescent="0.2">
      <c r="A508">
        <v>506</v>
      </c>
      <c r="B508" t="s">
        <v>34</v>
      </c>
      <c r="C508" t="s">
        <v>3856</v>
      </c>
      <c r="D508" s="1" t="s">
        <v>3858</v>
      </c>
      <c r="E508">
        <v>5</v>
      </c>
      <c r="F508" s="1" t="s">
        <v>315</v>
      </c>
      <c r="G508" t="s">
        <v>944</v>
      </c>
      <c r="H508" t="s">
        <v>316</v>
      </c>
      <c r="I508" t="s">
        <v>84</v>
      </c>
      <c r="J508">
        <v>2008</v>
      </c>
      <c r="K508" t="s">
        <v>30</v>
      </c>
      <c r="L508" t="s">
        <v>38</v>
      </c>
      <c r="M508" t="s">
        <v>32</v>
      </c>
      <c r="N508" t="s">
        <v>3305</v>
      </c>
      <c r="O508">
        <v>-1</v>
      </c>
      <c r="P508">
        <v>-1</v>
      </c>
      <c r="Q508">
        <f t="shared" si="84"/>
        <v>30000</v>
      </c>
      <c r="R508">
        <f t="shared" si="85"/>
        <v>54000</v>
      </c>
      <c r="S508">
        <f t="shared" si="86"/>
        <v>42000</v>
      </c>
      <c r="T508" t="str">
        <f t="shared" si="87"/>
        <v>Staffigo Technical Services, LLC</v>
      </c>
      <c r="U508" t="str">
        <f t="shared" si="88"/>
        <v>Gainesville</v>
      </c>
      <c r="V508" t="str">
        <f t="shared" si="89"/>
        <v>FL</v>
      </c>
      <c r="W508">
        <f t="shared" si="90"/>
        <v>0</v>
      </c>
      <c r="X508">
        <f t="shared" si="91"/>
        <v>1</v>
      </c>
      <c r="Y508">
        <f t="shared" si="92"/>
        <v>1</v>
      </c>
      <c r="Z508">
        <f t="shared" si="93"/>
        <v>0</v>
      </c>
      <c r="AA508">
        <f t="shared" si="94"/>
        <v>0</v>
      </c>
      <c r="AB508">
        <f t="shared" si="95"/>
        <v>1</v>
      </c>
    </row>
    <row r="509" spans="1:28" ht="409.6" x14ac:dyDescent="0.2">
      <c r="A509">
        <v>507</v>
      </c>
      <c r="B509" t="s">
        <v>34</v>
      </c>
      <c r="C509" t="s">
        <v>3856</v>
      </c>
      <c r="D509" s="1" t="s">
        <v>3859</v>
      </c>
      <c r="E509">
        <v>4.3</v>
      </c>
      <c r="F509" s="1" t="s">
        <v>945</v>
      </c>
      <c r="G509" t="s">
        <v>944</v>
      </c>
      <c r="H509" t="s">
        <v>944</v>
      </c>
      <c r="I509" t="s">
        <v>24</v>
      </c>
      <c r="J509">
        <v>1853</v>
      </c>
      <c r="K509" t="s">
        <v>354</v>
      </c>
      <c r="L509" t="s">
        <v>355</v>
      </c>
      <c r="M509" t="s">
        <v>356</v>
      </c>
      <c r="N509" t="s">
        <v>3306</v>
      </c>
      <c r="O509">
        <v>-1</v>
      </c>
      <c r="P509">
        <v>-1</v>
      </c>
      <c r="Q509">
        <f t="shared" si="84"/>
        <v>30000</v>
      </c>
      <c r="R509">
        <f t="shared" si="85"/>
        <v>54000</v>
      </c>
      <c r="S509">
        <f t="shared" si="86"/>
        <v>42000</v>
      </c>
      <c r="T509" t="str">
        <f t="shared" si="87"/>
        <v>University of Florida</v>
      </c>
      <c r="U509" t="str">
        <f t="shared" si="88"/>
        <v>Gainesville</v>
      </c>
      <c r="V509" t="str">
        <f t="shared" si="89"/>
        <v>FL</v>
      </c>
      <c r="W509">
        <f t="shared" si="90"/>
        <v>1</v>
      </c>
      <c r="X509">
        <f t="shared" si="91"/>
        <v>1</v>
      </c>
      <c r="Y509">
        <f t="shared" si="92"/>
        <v>1</v>
      </c>
      <c r="Z509">
        <f t="shared" si="93"/>
        <v>0</v>
      </c>
      <c r="AA509">
        <f t="shared" si="94"/>
        <v>0</v>
      </c>
      <c r="AB509">
        <f t="shared" si="95"/>
        <v>1</v>
      </c>
    </row>
    <row r="510" spans="1:28" ht="409.6" x14ac:dyDescent="0.2">
      <c r="A510">
        <v>508</v>
      </c>
      <c r="B510" t="s">
        <v>946</v>
      </c>
      <c r="C510" t="s">
        <v>3856</v>
      </c>
      <c r="D510" s="1" t="s">
        <v>3860</v>
      </c>
      <c r="E510">
        <v>3.1</v>
      </c>
      <c r="F510" s="1" t="s">
        <v>947</v>
      </c>
      <c r="G510" t="s">
        <v>944</v>
      </c>
      <c r="H510" t="s">
        <v>944</v>
      </c>
      <c r="I510" t="s">
        <v>41</v>
      </c>
      <c r="J510">
        <v>1996</v>
      </c>
      <c r="K510" t="s">
        <v>19</v>
      </c>
      <c r="L510" t="s">
        <v>51</v>
      </c>
      <c r="M510" t="s">
        <v>52</v>
      </c>
      <c r="N510" t="s">
        <v>3313</v>
      </c>
      <c r="O510">
        <v>-1</v>
      </c>
      <c r="P510">
        <v>-1</v>
      </c>
      <c r="Q510">
        <f t="shared" si="84"/>
        <v>30000</v>
      </c>
      <c r="R510">
        <f t="shared" si="85"/>
        <v>54000</v>
      </c>
      <c r="S510">
        <f t="shared" si="86"/>
        <v>42000</v>
      </c>
      <c r="T510" t="str">
        <f t="shared" si="87"/>
        <v>AvMed Health Plans</v>
      </c>
      <c r="U510" t="str">
        <f t="shared" si="88"/>
        <v>Gainesville</v>
      </c>
      <c r="V510" t="str">
        <f t="shared" si="89"/>
        <v>FL</v>
      </c>
      <c r="W510">
        <f t="shared" si="90"/>
        <v>0</v>
      </c>
      <c r="X510">
        <f t="shared" si="91"/>
        <v>1</v>
      </c>
      <c r="Y510">
        <f t="shared" si="92"/>
        <v>1</v>
      </c>
      <c r="Z510">
        <f t="shared" si="93"/>
        <v>0</v>
      </c>
      <c r="AA510">
        <f t="shared" si="94"/>
        <v>0</v>
      </c>
      <c r="AB510">
        <f t="shared" si="95"/>
        <v>1</v>
      </c>
    </row>
    <row r="511" spans="1:28" ht="409.6" x14ac:dyDescent="0.2">
      <c r="A511">
        <v>509</v>
      </c>
      <c r="B511" t="s">
        <v>948</v>
      </c>
      <c r="C511" t="s">
        <v>3856</v>
      </c>
      <c r="D511" s="1" t="s">
        <v>3861</v>
      </c>
      <c r="E511">
        <v>3.3</v>
      </c>
      <c r="F511" s="1" t="s">
        <v>3862</v>
      </c>
      <c r="G511" t="s">
        <v>949</v>
      </c>
      <c r="H511" t="s">
        <v>3863</v>
      </c>
      <c r="I511" t="s">
        <v>29</v>
      </c>
      <c r="J511">
        <v>1984</v>
      </c>
      <c r="K511" t="s">
        <v>19</v>
      </c>
      <c r="L511" t="s">
        <v>25</v>
      </c>
      <c r="M511" t="s">
        <v>26</v>
      </c>
      <c r="N511" t="s">
        <v>3313</v>
      </c>
      <c r="O511">
        <v>-1</v>
      </c>
      <c r="P511">
        <v>-1</v>
      </c>
      <c r="Q511">
        <f t="shared" si="84"/>
        <v>30000</v>
      </c>
      <c r="R511">
        <f t="shared" si="85"/>
        <v>54000</v>
      </c>
      <c r="S511">
        <f t="shared" si="86"/>
        <v>42000</v>
      </c>
      <c r="T511" t="str">
        <f t="shared" si="87"/>
        <v>Shands Jacsonville</v>
      </c>
      <c r="U511" t="str">
        <f t="shared" si="88"/>
        <v>Alachua</v>
      </c>
      <c r="V511" t="str">
        <f t="shared" si="89"/>
        <v>FL</v>
      </c>
      <c r="W511">
        <f t="shared" si="90"/>
        <v>0</v>
      </c>
      <c r="X511">
        <f t="shared" si="91"/>
        <v>0</v>
      </c>
      <c r="Y511">
        <f t="shared" si="92"/>
        <v>0</v>
      </c>
      <c r="Z511">
        <f t="shared" si="93"/>
        <v>0</v>
      </c>
      <c r="AA511">
        <f t="shared" si="94"/>
        <v>0</v>
      </c>
      <c r="AB511">
        <f t="shared" si="95"/>
        <v>1</v>
      </c>
    </row>
    <row r="512" spans="1:28" ht="340" x14ac:dyDescent="0.2">
      <c r="A512">
        <v>510</v>
      </c>
      <c r="B512" t="s">
        <v>678</v>
      </c>
      <c r="C512" t="s">
        <v>3856</v>
      </c>
      <c r="D512" s="1" t="s">
        <v>3864</v>
      </c>
      <c r="E512">
        <v>5</v>
      </c>
      <c r="F512" s="1" t="s">
        <v>315</v>
      </c>
      <c r="G512" t="s">
        <v>944</v>
      </c>
      <c r="H512" t="s">
        <v>316</v>
      </c>
      <c r="I512" t="s">
        <v>84</v>
      </c>
      <c r="J512">
        <v>2008</v>
      </c>
      <c r="K512" t="s">
        <v>30</v>
      </c>
      <c r="L512" t="s">
        <v>38</v>
      </c>
      <c r="M512" t="s">
        <v>32</v>
      </c>
      <c r="N512" t="s">
        <v>3305</v>
      </c>
      <c r="O512">
        <v>-1</v>
      </c>
      <c r="P512">
        <v>-1</v>
      </c>
      <c r="Q512">
        <f t="shared" si="84"/>
        <v>30000</v>
      </c>
      <c r="R512">
        <f t="shared" si="85"/>
        <v>54000</v>
      </c>
      <c r="S512">
        <f t="shared" si="86"/>
        <v>42000</v>
      </c>
      <c r="T512" t="str">
        <f t="shared" si="87"/>
        <v>Staffigo Technical Services, LLC</v>
      </c>
      <c r="U512" t="str">
        <f t="shared" si="88"/>
        <v>Gainesville</v>
      </c>
      <c r="V512" t="str">
        <f t="shared" si="89"/>
        <v>FL</v>
      </c>
      <c r="W512">
        <f t="shared" si="90"/>
        <v>0</v>
      </c>
      <c r="X512">
        <f t="shared" si="91"/>
        <v>1</v>
      </c>
      <c r="Y512">
        <f t="shared" si="92"/>
        <v>1</v>
      </c>
      <c r="Z512">
        <f t="shared" si="93"/>
        <v>0</v>
      </c>
      <c r="AA512">
        <f t="shared" si="94"/>
        <v>0</v>
      </c>
      <c r="AB512">
        <f t="shared" si="95"/>
        <v>1</v>
      </c>
    </row>
    <row r="513" spans="1:28" ht="289" x14ac:dyDescent="0.2">
      <c r="A513">
        <v>511</v>
      </c>
      <c r="B513" t="s">
        <v>779</v>
      </c>
      <c r="C513" t="s">
        <v>3856</v>
      </c>
      <c r="D513" s="1" t="s">
        <v>3865</v>
      </c>
      <c r="E513">
        <v>5</v>
      </c>
      <c r="F513" s="1" t="s">
        <v>315</v>
      </c>
      <c r="G513" t="s">
        <v>944</v>
      </c>
      <c r="H513" t="s">
        <v>316</v>
      </c>
      <c r="I513" t="s">
        <v>84</v>
      </c>
      <c r="J513">
        <v>2008</v>
      </c>
      <c r="K513" t="s">
        <v>30</v>
      </c>
      <c r="L513" t="s">
        <v>38</v>
      </c>
      <c r="M513" t="s">
        <v>32</v>
      </c>
      <c r="N513" t="s">
        <v>3305</v>
      </c>
      <c r="O513">
        <v>-1</v>
      </c>
      <c r="P513">
        <v>-1</v>
      </c>
      <c r="Q513">
        <f t="shared" si="84"/>
        <v>30000</v>
      </c>
      <c r="R513">
        <f t="shared" si="85"/>
        <v>54000</v>
      </c>
      <c r="S513">
        <f t="shared" si="86"/>
        <v>42000</v>
      </c>
      <c r="T513" t="str">
        <f t="shared" si="87"/>
        <v>Staffigo Technical Services, LLC</v>
      </c>
      <c r="U513" t="str">
        <f t="shared" si="88"/>
        <v>Gainesville</v>
      </c>
      <c r="V513" t="str">
        <f t="shared" si="89"/>
        <v>FL</v>
      </c>
      <c r="W513">
        <f t="shared" si="90"/>
        <v>0</v>
      </c>
      <c r="X513">
        <f t="shared" si="91"/>
        <v>1</v>
      </c>
      <c r="Y513">
        <f t="shared" si="92"/>
        <v>1</v>
      </c>
      <c r="Z513">
        <f t="shared" si="93"/>
        <v>0</v>
      </c>
      <c r="AA513">
        <f t="shared" si="94"/>
        <v>0</v>
      </c>
      <c r="AB513">
        <f t="shared" si="95"/>
        <v>1</v>
      </c>
    </row>
    <row r="514" spans="1:28" ht="409.6" x14ac:dyDescent="0.2">
      <c r="A514">
        <v>512</v>
      </c>
      <c r="B514" t="s">
        <v>950</v>
      </c>
      <c r="C514" t="s">
        <v>3856</v>
      </c>
      <c r="D514" s="1" t="s">
        <v>3866</v>
      </c>
      <c r="E514">
        <v>3.3</v>
      </c>
      <c r="F514" s="1" t="s">
        <v>3862</v>
      </c>
      <c r="G514" t="s">
        <v>944</v>
      </c>
      <c r="H514" t="s">
        <v>3863</v>
      </c>
      <c r="I514" t="s">
        <v>29</v>
      </c>
      <c r="J514">
        <v>1984</v>
      </c>
      <c r="K514" t="s">
        <v>19</v>
      </c>
      <c r="L514" t="s">
        <v>25</v>
      </c>
      <c r="M514" t="s">
        <v>26</v>
      </c>
      <c r="N514" t="s">
        <v>3313</v>
      </c>
      <c r="O514">
        <v>-1</v>
      </c>
      <c r="P514">
        <v>-1</v>
      </c>
      <c r="Q514">
        <f t="shared" si="84"/>
        <v>30000</v>
      </c>
      <c r="R514">
        <f t="shared" si="85"/>
        <v>54000</v>
      </c>
      <c r="S514">
        <f t="shared" si="86"/>
        <v>42000</v>
      </c>
      <c r="T514" t="str">
        <f t="shared" si="87"/>
        <v>Shands Jacsonville</v>
      </c>
      <c r="U514" t="str">
        <f t="shared" si="88"/>
        <v>Gainesville</v>
      </c>
      <c r="V514" t="str">
        <f t="shared" si="89"/>
        <v>FL</v>
      </c>
      <c r="W514">
        <f t="shared" si="90"/>
        <v>1</v>
      </c>
      <c r="X514">
        <f t="shared" si="91"/>
        <v>1</v>
      </c>
      <c r="Y514">
        <f t="shared" si="92"/>
        <v>0</v>
      </c>
      <c r="Z514">
        <f t="shared" si="93"/>
        <v>1</v>
      </c>
      <c r="AA514">
        <f t="shared" si="94"/>
        <v>0</v>
      </c>
      <c r="AB514">
        <f t="shared" si="95"/>
        <v>1</v>
      </c>
    </row>
    <row r="515" spans="1:28" ht="409.6" x14ac:dyDescent="0.2">
      <c r="A515">
        <v>513</v>
      </c>
      <c r="B515" t="s">
        <v>951</v>
      </c>
      <c r="C515" t="s">
        <v>3867</v>
      </c>
      <c r="D515" s="1" t="s">
        <v>3868</v>
      </c>
      <c r="E515">
        <v>3.1</v>
      </c>
      <c r="F515" s="1" t="s">
        <v>952</v>
      </c>
      <c r="G515" t="s">
        <v>953</v>
      </c>
      <c r="H515" t="s">
        <v>953</v>
      </c>
      <c r="I515" t="s">
        <v>29</v>
      </c>
      <c r="J515">
        <v>1996</v>
      </c>
      <c r="K515" t="s">
        <v>56</v>
      </c>
      <c r="L515" t="s">
        <v>134</v>
      </c>
      <c r="M515" t="s">
        <v>32</v>
      </c>
      <c r="N515" t="s">
        <v>3303</v>
      </c>
      <c r="O515" t="s">
        <v>954</v>
      </c>
      <c r="P515">
        <v>-1</v>
      </c>
      <c r="Q515">
        <f t="shared" ref="Q515:Q578" si="96">LEFT(C515,FIND("-",C515)-1)*1000</f>
        <v>55000</v>
      </c>
      <c r="R515">
        <f t="shared" ref="R515:R578" si="97">MID(C515,FIND("-",C515)+1,LEN(C515))*1000</f>
        <v>103000</v>
      </c>
      <c r="S515">
        <f t="shared" ref="S515:S578" si="98">(Q515+R515)/2</f>
        <v>79000</v>
      </c>
      <c r="T515" t="str">
        <f t="shared" ref="T515:T578" si="99">TRIM(LEFT(F515, FIND(CHAR(10), F515&amp;CHAR(10))-1))</f>
        <v>Stamps.com</v>
      </c>
      <c r="U515" t="str">
        <f t="shared" ref="U515:U578" si="100">TRIM(LEFT(G515, FIND(",",G515)-1))</f>
        <v>El Segundo</v>
      </c>
      <c r="V515" t="str">
        <f t="shared" ref="V515:V578" si="101">TRIM(MID(G515,FIND(",",G515)+1,LEN((G515))))</f>
        <v>CA</v>
      </c>
      <c r="W515">
        <f t="shared" ref="W515:W578" si="102">IF(ISNUMBER(SEARCH("python",D515)),1,0)</f>
        <v>0</v>
      </c>
      <c r="X515">
        <f t="shared" ref="X515:X578" si="103">IF(ISNUMBER(SEARCH("sql",D515)),1,0)</f>
        <v>1</v>
      </c>
      <c r="Y515">
        <f t="shared" ref="Y515:Y578" si="104">IF(ISNUMBER(SEARCH("excel",D515)),1,0)</f>
        <v>1</v>
      </c>
      <c r="Z515">
        <f t="shared" ref="Z515:Z578" si="105">IF(ISNUMBER(SEARCH("tableau",D515)),1,0)</f>
        <v>1</v>
      </c>
      <c r="AA515">
        <f t="shared" ref="AA515:AA578" si="106">IF(ISNUMBER(SEARCH("power bi",D515)),1,0)</f>
        <v>0</v>
      </c>
      <c r="AB515">
        <f t="shared" ref="AB515:AB578" si="107">IF(ISNUMBER(SEARCH("r",D515)),1,0)</f>
        <v>1</v>
      </c>
    </row>
    <row r="516" spans="1:28" ht="409.6" x14ac:dyDescent="0.2">
      <c r="A516">
        <v>514</v>
      </c>
      <c r="B516" t="s">
        <v>473</v>
      </c>
      <c r="C516" t="s">
        <v>3867</v>
      </c>
      <c r="D516" s="1" t="s">
        <v>3869</v>
      </c>
      <c r="E516">
        <v>3.6</v>
      </c>
      <c r="F516" s="1" t="s">
        <v>955</v>
      </c>
      <c r="G516" t="s">
        <v>143</v>
      </c>
      <c r="H516" t="s">
        <v>143</v>
      </c>
      <c r="I516" t="s">
        <v>18</v>
      </c>
      <c r="J516">
        <v>2010</v>
      </c>
      <c r="K516" t="s">
        <v>30</v>
      </c>
      <c r="L516" t="s">
        <v>31</v>
      </c>
      <c r="M516" t="s">
        <v>32</v>
      </c>
      <c r="N516" t="s">
        <v>3319</v>
      </c>
      <c r="O516">
        <v>-1</v>
      </c>
      <c r="P516">
        <v>-1</v>
      </c>
      <c r="Q516">
        <f t="shared" si="96"/>
        <v>55000</v>
      </c>
      <c r="R516">
        <f t="shared" si="97"/>
        <v>103000</v>
      </c>
      <c r="S516">
        <f t="shared" si="98"/>
        <v>79000</v>
      </c>
      <c r="T516" t="str">
        <f t="shared" si="99"/>
        <v>Headspace</v>
      </c>
      <c r="U516" t="str">
        <f t="shared" si="100"/>
        <v>Santa Monica</v>
      </c>
      <c r="V516" t="str">
        <f t="shared" si="101"/>
        <v>CA</v>
      </c>
      <c r="W516">
        <f t="shared" si="102"/>
        <v>1</v>
      </c>
      <c r="X516">
        <f t="shared" si="103"/>
        <v>1</v>
      </c>
      <c r="Y516">
        <f t="shared" si="104"/>
        <v>0</v>
      </c>
      <c r="Z516">
        <f t="shared" si="105"/>
        <v>1</v>
      </c>
      <c r="AA516">
        <f t="shared" si="106"/>
        <v>0</v>
      </c>
      <c r="AB516">
        <f t="shared" si="107"/>
        <v>1</v>
      </c>
    </row>
    <row r="517" spans="1:28" ht="409.6" x14ac:dyDescent="0.2">
      <c r="A517">
        <v>515</v>
      </c>
      <c r="B517" t="s">
        <v>956</v>
      </c>
      <c r="C517" t="s">
        <v>3867</v>
      </c>
      <c r="D517" s="1" t="s">
        <v>3870</v>
      </c>
      <c r="E517">
        <v>3.7</v>
      </c>
      <c r="F517" s="1" t="s">
        <v>957</v>
      </c>
      <c r="G517" t="s">
        <v>230</v>
      </c>
      <c r="H517" t="s">
        <v>958</v>
      </c>
      <c r="I517" t="s">
        <v>29</v>
      </c>
      <c r="J517">
        <v>1996</v>
      </c>
      <c r="K517" t="s">
        <v>30</v>
      </c>
      <c r="L517" t="s">
        <v>31</v>
      </c>
      <c r="M517" t="s">
        <v>32</v>
      </c>
      <c r="N517" t="s">
        <v>3313</v>
      </c>
      <c r="O517" t="s">
        <v>3871</v>
      </c>
      <c r="P517">
        <v>-1</v>
      </c>
      <c r="Q517">
        <f t="shared" si="96"/>
        <v>55000</v>
      </c>
      <c r="R517">
        <f t="shared" si="97"/>
        <v>103000</v>
      </c>
      <c r="S517">
        <f t="shared" si="98"/>
        <v>79000</v>
      </c>
      <c r="T517" t="str">
        <f t="shared" si="99"/>
        <v>Neustar</v>
      </c>
      <c r="U517" t="str">
        <f t="shared" si="100"/>
        <v>Los Angeles</v>
      </c>
      <c r="V517" t="str">
        <f t="shared" si="101"/>
        <v>CA</v>
      </c>
      <c r="W517">
        <f t="shared" si="102"/>
        <v>1</v>
      </c>
      <c r="X517">
        <f t="shared" si="103"/>
        <v>1</v>
      </c>
      <c r="Y517">
        <f t="shared" si="104"/>
        <v>1</v>
      </c>
      <c r="Z517">
        <f t="shared" si="105"/>
        <v>0</v>
      </c>
      <c r="AA517">
        <f t="shared" si="106"/>
        <v>0</v>
      </c>
      <c r="AB517">
        <f t="shared" si="107"/>
        <v>1</v>
      </c>
    </row>
    <row r="518" spans="1:28" ht="409.6" x14ac:dyDescent="0.2">
      <c r="A518">
        <v>516</v>
      </c>
      <c r="B518" t="s">
        <v>34</v>
      </c>
      <c r="C518" t="s">
        <v>3867</v>
      </c>
      <c r="D518" s="1" t="s">
        <v>6125</v>
      </c>
      <c r="E518">
        <v>5</v>
      </c>
      <c r="F518" s="1" t="s">
        <v>959</v>
      </c>
      <c r="G518" t="s">
        <v>230</v>
      </c>
      <c r="H518" t="s">
        <v>17</v>
      </c>
      <c r="I518" t="s">
        <v>68</v>
      </c>
      <c r="J518">
        <v>2014</v>
      </c>
      <c r="K518" t="s">
        <v>30</v>
      </c>
      <c r="L518" t="s">
        <v>3350</v>
      </c>
      <c r="M518" t="s">
        <v>32</v>
      </c>
      <c r="N518" t="s">
        <v>3308</v>
      </c>
      <c r="O518">
        <v>-1</v>
      </c>
      <c r="P518">
        <v>-1</v>
      </c>
      <c r="Q518">
        <f t="shared" si="96"/>
        <v>55000</v>
      </c>
      <c r="R518">
        <f t="shared" si="97"/>
        <v>103000</v>
      </c>
      <c r="S518">
        <f t="shared" si="98"/>
        <v>79000</v>
      </c>
      <c r="T518" t="str">
        <f t="shared" si="99"/>
        <v>Wellth Inc.</v>
      </c>
      <c r="U518" t="str">
        <f t="shared" si="100"/>
        <v>Los Angeles</v>
      </c>
      <c r="V518" t="str">
        <f t="shared" si="101"/>
        <v>CA</v>
      </c>
      <c r="W518">
        <f t="shared" si="102"/>
        <v>1</v>
      </c>
      <c r="X518">
        <f t="shared" si="103"/>
        <v>1</v>
      </c>
      <c r="Y518">
        <f t="shared" si="104"/>
        <v>1</v>
      </c>
      <c r="Z518">
        <f t="shared" si="105"/>
        <v>1</v>
      </c>
      <c r="AA518">
        <f t="shared" si="106"/>
        <v>0</v>
      </c>
      <c r="AB518">
        <f t="shared" si="107"/>
        <v>1</v>
      </c>
    </row>
    <row r="519" spans="1:28" ht="409.6" x14ac:dyDescent="0.2">
      <c r="A519">
        <v>517</v>
      </c>
      <c r="B519" t="s">
        <v>34</v>
      </c>
      <c r="C519" t="s">
        <v>3867</v>
      </c>
      <c r="D519" s="1" t="s">
        <v>3872</v>
      </c>
      <c r="E519">
        <v>-1</v>
      </c>
      <c r="F519" t="s">
        <v>960</v>
      </c>
      <c r="G519" t="s">
        <v>961</v>
      </c>
      <c r="H519" t="s">
        <v>961</v>
      </c>
      <c r="I519" t="s">
        <v>68</v>
      </c>
      <c r="J519">
        <v>2013</v>
      </c>
      <c r="K519" t="s">
        <v>962</v>
      </c>
      <c r="L519" t="s">
        <v>147</v>
      </c>
      <c r="M519" t="s">
        <v>61</v>
      </c>
      <c r="N519" t="s">
        <v>3319</v>
      </c>
      <c r="O519">
        <v>-1</v>
      </c>
      <c r="P519">
        <v>-1</v>
      </c>
      <c r="Q519">
        <f t="shared" si="96"/>
        <v>55000</v>
      </c>
      <c r="R519">
        <f t="shared" si="97"/>
        <v>103000</v>
      </c>
      <c r="S519">
        <f t="shared" si="98"/>
        <v>79000</v>
      </c>
      <c r="T519" t="str">
        <f t="shared" si="99"/>
        <v>People Tree</v>
      </c>
      <c r="U519" t="str">
        <f t="shared" si="100"/>
        <v>Hermosa Beach</v>
      </c>
      <c r="V519" t="str">
        <f t="shared" si="101"/>
        <v>CA</v>
      </c>
      <c r="W519">
        <f t="shared" si="102"/>
        <v>1</v>
      </c>
      <c r="X519">
        <f t="shared" si="103"/>
        <v>1</v>
      </c>
      <c r="Y519">
        <f t="shared" si="104"/>
        <v>1</v>
      </c>
      <c r="Z519">
        <f t="shared" si="105"/>
        <v>0</v>
      </c>
      <c r="AA519">
        <f t="shared" si="106"/>
        <v>0</v>
      </c>
      <c r="AB519">
        <f t="shared" si="107"/>
        <v>1</v>
      </c>
    </row>
    <row r="520" spans="1:28" ht="409.6" x14ac:dyDescent="0.2">
      <c r="A520">
        <v>518</v>
      </c>
      <c r="B520" t="s">
        <v>34</v>
      </c>
      <c r="C520" t="s">
        <v>3867</v>
      </c>
      <c r="D520" s="1" t="s">
        <v>3873</v>
      </c>
      <c r="E520">
        <v>5</v>
      </c>
      <c r="F520" s="1" t="s">
        <v>315</v>
      </c>
      <c r="G520" t="s">
        <v>230</v>
      </c>
      <c r="H520" t="s">
        <v>316</v>
      </c>
      <c r="I520" t="s">
        <v>84</v>
      </c>
      <c r="J520">
        <v>2008</v>
      </c>
      <c r="K520" t="s">
        <v>30</v>
      </c>
      <c r="L520" t="s">
        <v>38</v>
      </c>
      <c r="M520" t="s">
        <v>32</v>
      </c>
      <c r="N520" t="s">
        <v>3305</v>
      </c>
      <c r="O520">
        <v>-1</v>
      </c>
      <c r="P520">
        <v>-1</v>
      </c>
      <c r="Q520">
        <f t="shared" si="96"/>
        <v>55000</v>
      </c>
      <c r="R520">
        <f t="shared" si="97"/>
        <v>103000</v>
      </c>
      <c r="S520">
        <f t="shared" si="98"/>
        <v>79000</v>
      </c>
      <c r="T520" t="str">
        <f t="shared" si="99"/>
        <v>Staffigo Technical Services, LLC</v>
      </c>
      <c r="U520" t="str">
        <f t="shared" si="100"/>
        <v>Los Angeles</v>
      </c>
      <c r="V520" t="str">
        <f t="shared" si="101"/>
        <v>CA</v>
      </c>
      <c r="W520">
        <f t="shared" si="102"/>
        <v>0</v>
      </c>
      <c r="X520">
        <f t="shared" si="103"/>
        <v>1</v>
      </c>
      <c r="Y520">
        <f t="shared" si="104"/>
        <v>1</v>
      </c>
      <c r="Z520">
        <f t="shared" si="105"/>
        <v>0</v>
      </c>
      <c r="AA520">
        <f t="shared" si="106"/>
        <v>0</v>
      </c>
      <c r="AB520">
        <f t="shared" si="107"/>
        <v>1</v>
      </c>
    </row>
    <row r="521" spans="1:28" ht="409.6" x14ac:dyDescent="0.2">
      <c r="A521">
        <v>519</v>
      </c>
      <c r="B521" t="s">
        <v>963</v>
      </c>
      <c r="C521" t="s">
        <v>3867</v>
      </c>
      <c r="D521" s="1" t="s">
        <v>3874</v>
      </c>
      <c r="E521">
        <v>3.3</v>
      </c>
      <c r="F521" s="1" t="s">
        <v>964</v>
      </c>
      <c r="G521" t="s">
        <v>965</v>
      </c>
      <c r="H521" t="s">
        <v>230</v>
      </c>
      <c r="I521" t="s">
        <v>68</v>
      </c>
      <c r="J521">
        <v>-1</v>
      </c>
      <c r="K521" t="s">
        <v>30</v>
      </c>
      <c r="L521">
        <v>-1</v>
      </c>
      <c r="M521">
        <v>-1</v>
      </c>
      <c r="N521" t="s">
        <v>3319</v>
      </c>
      <c r="O521">
        <v>-1</v>
      </c>
      <c r="P521">
        <v>-1</v>
      </c>
      <c r="Q521">
        <f t="shared" si="96"/>
        <v>55000</v>
      </c>
      <c r="R521">
        <f t="shared" si="97"/>
        <v>103000</v>
      </c>
      <c r="S521">
        <f t="shared" si="98"/>
        <v>79000</v>
      </c>
      <c r="T521" t="str">
        <f t="shared" si="99"/>
        <v>Ruggable</v>
      </c>
      <c r="U521" t="str">
        <f t="shared" si="100"/>
        <v>Gardena</v>
      </c>
      <c r="V521" t="str">
        <f t="shared" si="101"/>
        <v>CA</v>
      </c>
      <c r="W521">
        <f t="shared" si="102"/>
        <v>0</v>
      </c>
      <c r="X521">
        <f t="shared" si="103"/>
        <v>1</v>
      </c>
      <c r="Y521">
        <f t="shared" si="104"/>
        <v>1</v>
      </c>
      <c r="Z521">
        <f t="shared" si="105"/>
        <v>0</v>
      </c>
      <c r="AA521">
        <f t="shared" si="106"/>
        <v>0</v>
      </c>
      <c r="AB521">
        <f t="shared" si="107"/>
        <v>1</v>
      </c>
    </row>
    <row r="522" spans="1:28" ht="409.6" x14ac:dyDescent="0.2">
      <c r="A522">
        <v>520</v>
      </c>
      <c r="B522" t="s">
        <v>966</v>
      </c>
      <c r="C522" t="s">
        <v>3867</v>
      </c>
      <c r="D522" s="1" t="s">
        <v>3875</v>
      </c>
      <c r="E522">
        <v>5</v>
      </c>
      <c r="F522" s="1" t="s">
        <v>967</v>
      </c>
      <c r="G522" t="s">
        <v>230</v>
      </c>
      <c r="H522" t="s">
        <v>122</v>
      </c>
      <c r="I522" t="s">
        <v>84</v>
      </c>
      <c r="J522">
        <v>2018</v>
      </c>
      <c r="K522" t="s">
        <v>37</v>
      </c>
      <c r="L522" t="s">
        <v>31</v>
      </c>
      <c r="M522" t="s">
        <v>32</v>
      </c>
      <c r="N522" t="s">
        <v>3308</v>
      </c>
      <c r="O522">
        <v>-1</v>
      </c>
      <c r="P522">
        <v>-1</v>
      </c>
      <c r="Q522">
        <f t="shared" si="96"/>
        <v>55000</v>
      </c>
      <c r="R522">
        <f t="shared" si="97"/>
        <v>103000</v>
      </c>
      <c r="S522">
        <f t="shared" si="98"/>
        <v>79000</v>
      </c>
      <c r="T522" t="str">
        <f t="shared" si="99"/>
        <v>First Professional Services</v>
      </c>
      <c r="U522" t="str">
        <f t="shared" si="100"/>
        <v>Los Angeles</v>
      </c>
      <c r="V522" t="str">
        <f t="shared" si="101"/>
        <v>CA</v>
      </c>
      <c r="W522">
        <f t="shared" si="102"/>
        <v>0</v>
      </c>
      <c r="X522">
        <f t="shared" si="103"/>
        <v>1</v>
      </c>
      <c r="Y522">
        <f t="shared" si="104"/>
        <v>1</v>
      </c>
      <c r="Z522">
        <f t="shared" si="105"/>
        <v>1</v>
      </c>
      <c r="AA522">
        <f t="shared" si="106"/>
        <v>0</v>
      </c>
      <c r="AB522">
        <f t="shared" si="107"/>
        <v>1</v>
      </c>
    </row>
    <row r="523" spans="1:28" ht="409.6" x14ac:dyDescent="0.2">
      <c r="A523">
        <v>521</v>
      </c>
      <c r="B523" t="s">
        <v>72</v>
      </c>
      <c r="C523" t="s">
        <v>3867</v>
      </c>
      <c r="D523" s="1" t="s">
        <v>3876</v>
      </c>
      <c r="E523">
        <v>3.6</v>
      </c>
      <c r="F523" s="1" t="s">
        <v>968</v>
      </c>
      <c r="G523" t="s">
        <v>230</v>
      </c>
      <c r="H523" t="s">
        <v>223</v>
      </c>
      <c r="I523" t="s">
        <v>68</v>
      </c>
      <c r="J523">
        <v>2017</v>
      </c>
      <c r="K523" t="s">
        <v>30</v>
      </c>
      <c r="L523" t="s">
        <v>31</v>
      </c>
      <c r="M523" t="s">
        <v>32</v>
      </c>
      <c r="N523" t="s">
        <v>3319</v>
      </c>
      <c r="O523">
        <v>-1</v>
      </c>
      <c r="P523" t="b">
        <v>1</v>
      </c>
      <c r="Q523">
        <f t="shared" si="96"/>
        <v>55000</v>
      </c>
      <c r="R523">
        <f t="shared" si="97"/>
        <v>103000</v>
      </c>
      <c r="S523">
        <f t="shared" si="98"/>
        <v>79000</v>
      </c>
      <c r="T523" t="str">
        <f t="shared" si="99"/>
        <v>Steady</v>
      </c>
      <c r="U523" t="str">
        <f t="shared" si="100"/>
        <v>Los Angeles</v>
      </c>
      <c r="V523" t="str">
        <f t="shared" si="101"/>
        <v>CA</v>
      </c>
      <c r="W523">
        <f t="shared" si="102"/>
        <v>1</v>
      </c>
      <c r="X523">
        <f t="shared" si="103"/>
        <v>1</v>
      </c>
      <c r="Y523">
        <f t="shared" si="104"/>
        <v>0</v>
      </c>
      <c r="Z523">
        <f t="shared" si="105"/>
        <v>1</v>
      </c>
      <c r="AA523">
        <f t="shared" si="106"/>
        <v>0</v>
      </c>
      <c r="AB523">
        <f t="shared" si="107"/>
        <v>1</v>
      </c>
    </row>
    <row r="524" spans="1:28" ht="34" x14ac:dyDescent="0.2">
      <c r="A524">
        <v>522</v>
      </c>
      <c r="B524" t="s">
        <v>34</v>
      </c>
      <c r="C524" t="s">
        <v>3867</v>
      </c>
      <c r="D524" t="s">
        <v>3877</v>
      </c>
      <c r="E524">
        <v>4.3</v>
      </c>
      <c r="F524" s="1" t="s">
        <v>969</v>
      </c>
      <c r="G524" t="s">
        <v>3371</v>
      </c>
      <c r="H524" t="s">
        <v>970</v>
      </c>
      <c r="I524" t="s">
        <v>18</v>
      </c>
      <c r="J524">
        <v>1996</v>
      </c>
      <c r="K524" t="s">
        <v>30</v>
      </c>
      <c r="L524" t="s">
        <v>147</v>
      </c>
      <c r="M524" t="s">
        <v>61</v>
      </c>
      <c r="N524" t="s">
        <v>3305</v>
      </c>
      <c r="O524">
        <v>-1</v>
      </c>
      <c r="P524">
        <v>-1</v>
      </c>
      <c r="Q524">
        <f t="shared" si="96"/>
        <v>55000</v>
      </c>
      <c r="R524">
        <f t="shared" si="97"/>
        <v>103000</v>
      </c>
      <c r="S524">
        <f t="shared" si="98"/>
        <v>79000</v>
      </c>
      <c r="T524" t="str">
        <f t="shared" si="99"/>
        <v>ConsultNet, LLC</v>
      </c>
      <c r="U524" t="str">
        <f t="shared" si="100"/>
        <v>Burban</v>
      </c>
      <c r="V524" t="str">
        <f t="shared" si="101"/>
        <v>CA</v>
      </c>
      <c r="W524">
        <f t="shared" si="102"/>
        <v>0</v>
      </c>
      <c r="X524">
        <f t="shared" si="103"/>
        <v>1</v>
      </c>
      <c r="Y524">
        <f t="shared" si="104"/>
        <v>0</v>
      </c>
      <c r="Z524">
        <f t="shared" si="105"/>
        <v>1</v>
      </c>
      <c r="AA524">
        <f t="shared" si="106"/>
        <v>0</v>
      </c>
      <c r="AB524">
        <f t="shared" si="107"/>
        <v>1</v>
      </c>
    </row>
    <row r="525" spans="1:28" ht="409.6" x14ac:dyDescent="0.2">
      <c r="A525">
        <v>523</v>
      </c>
      <c r="B525" t="s">
        <v>34</v>
      </c>
      <c r="C525" t="s">
        <v>3867</v>
      </c>
      <c r="D525" s="1" t="s">
        <v>3878</v>
      </c>
      <c r="E525">
        <v>4.3</v>
      </c>
      <c r="F525" s="1" t="s">
        <v>971</v>
      </c>
      <c r="G525" t="s">
        <v>230</v>
      </c>
      <c r="H525" t="s">
        <v>972</v>
      </c>
      <c r="I525" t="s">
        <v>84</v>
      </c>
      <c r="J525">
        <v>2014</v>
      </c>
      <c r="K525" t="s">
        <v>30</v>
      </c>
      <c r="L525" t="s">
        <v>3350</v>
      </c>
      <c r="M525" t="s">
        <v>32</v>
      </c>
      <c r="N525" t="s">
        <v>3319</v>
      </c>
      <c r="O525">
        <v>-1</v>
      </c>
      <c r="P525">
        <v>-1</v>
      </c>
      <c r="Q525">
        <f t="shared" si="96"/>
        <v>55000</v>
      </c>
      <c r="R525">
        <f t="shared" si="97"/>
        <v>103000</v>
      </c>
      <c r="S525">
        <f t="shared" si="98"/>
        <v>79000</v>
      </c>
      <c r="T525" t="str">
        <f t="shared" si="99"/>
        <v>Signal Sciences</v>
      </c>
      <c r="U525" t="str">
        <f t="shared" si="100"/>
        <v>Los Angeles</v>
      </c>
      <c r="V525" t="str">
        <f t="shared" si="101"/>
        <v>CA</v>
      </c>
      <c r="W525">
        <f t="shared" si="102"/>
        <v>1</v>
      </c>
      <c r="X525">
        <f t="shared" si="103"/>
        <v>1</v>
      </c>
      <c r="Y525">
        <f t="shared" si="104"/>
        <v>1</v>
      </c>
      <c r="Z525">
        <f t="shared" si="105"/>
        <v>1</v>
      </c>
      <c r="AA525">
        <f t="shared" si="106"/>
        <v>0</v>
      </c>
      <c r="AB525">
        <f t="shared" si="107"/>
        <v>1</v>
      </c>
    </row>
    <row r="526" spans="1:28" ht="409.6" x14ac:dyDescent="0.2">
      <c r="A526">
        <v>524</v>
      </c>
      <c r="B526" t="s">
        <v>973</v>
      </c>
      <c r="C526" t="s">
        <v>3867</v>
      </c>
      <c r="D526" s="1" t="s">
        <v>3879</v>
      </c>
      <c r="E526">
        <v>3.2</v>
      </c>
      <c r="F526" s="1" t="s">
        <v>974</v>
      </c>
      <c r="G526" t="s">
        <v>230</v>
      </c>
      <c r="H526" t="s">
        <v>975</v>
      </c>
      <c r="I526" t="s">
        <v>18</v>
      </c>
      <c r="J526">
        <v>1996</v>
      </c>
      <c r="K526" t="s">
        <v>30</v>
      </c>
      <c r="L526" t="s">
        <v>219</v>
      </c>
      <c r="M526" t="s">
        <v>218</v>
      </c>
      <c r="N526" t="s">
        <v>3312</v>
      </c>
      <c r="O526" t="s">
        <v>976</v>
      </c>
      <c r="P526">
        <v>-1</v>
      </c>
      <c r="Q526">
        <f t="shared" si="96"/>
        <v>55000</v>
      </c>
      <c r="R526">
        <f t="shared" si="97"/>
        <v>103000</v>
      </c>
      <c r="S526">
        <f t="shared" si="98"/>
        <v>79000</v>
      </c>
      <c r="T526" t="str">
        <f t="shared" si="99"/>
        <v>Acumen</v>
      </c>
      <c r="U526" t="str">
        <f t="shared" si="100"/>
        <v>Los Angeles</v>
      </c>
      <c r="V526" t="str">
        <f t="shared" si="101"/>
        <v>CA</v>
      </c>
      <c r="W526">
        <f t="shared" si="102"/>
        <v>0</v>
      </c>
      <c r="X526">
        <f t="shared" si="103"/>
        <v>0</v>
      </c>
      <c r="Y526">
        <f t="shared" si="104"/>
        <v>0</v>
      </c>
      <c r="Z526">
        <f t="shared" si="105"/>
        <v>0</v>
      </c>
      <c r="AA526">
        <f t="shared" si="106"/>
        <v>0</v>
      </c>
      <c r="AB526">
        <f t="shared" si="107"/>
        <v>1</v>
      </c>
    </row>
    <row r="527" spans="1:28" ht="323" x14ac:dyDescent="0.2">
      <c r="A527">
        <v>525</v>
      </c>
      <c r="B527" t="s">
        <v>34</v>
      </c>
      <c r="C527" t="s">
        <v>3867</v>
      </c>
      <c r="D527" s="1" t="s">
        <v>3880</v>
      </c>
      <c r="E527">
        <v>4.5</v>
      </c>
      <c r="F527" s="1" t="s">
        <v>977</v>
      </c>
      <c r="G527" t="s">
        <v>230</v>
      </c>
      <c r="H527" t="s">
        <v>17</v>
      </c>
      <c r="I527" t="s">
        <v>18</v>
      </c>
      <c r="J527">
        <v>1997</v>
      </c>
      <c r="K527" t="s">
        <v>30</v>
      </c>
      <c r="L527" t="s">
        <v>147</v>
      </c>
      <c r="M527" t="s">
        <v>61</v>
      </c>
      <c r="N527" t="s">
        <v>3309</v>
      </c>
      <c r="O527">
        <v>-1</v>
      </c>
      <c r="P527">
        <v>-1</v>
      </c>
      <c r="Q527">
        <f t="shared" si="96"/>
        <v>55000</v>
      </c>
      <c r="R527">
        <f t="shared" si="97"/>
        <v>103000</v>
      </c>
      <c r="S527">
        <f t="shared" si="98"/>
        <v>79000</v>
      </c>
      <c r="T527" t="str">
        <f t="shared" si="99"/>
        <v>HireTalent</v>
      </c>
      <c r="U527" t="str">
        <f t="shared" si="100"/>
        <v>Los Angeles</v>
      </c>
      <c r="V527" t="str">
        <f t="shared" si="101"/>
        <v>CA</v>
      </c>
      <c r="W527">
        <f t="shared" si="102"/>
        <v>0</v>
      </c>
      <c r="X527">
        <f t="shared" si="103"/>
        <v>0</v>
      </c>
      <c r="Y527">
        <f t="shared" si="104"/>
        <v>1</v>
      </c>
      <c r="Z527">
        <f t="shared" si="105"/>
        <v>0</v>
      </c>
      <c r="AA527">
        <f t="shared" si="106"/>
        <v>0</v>
      </c>
      <c r="AB527">
        <f t="shared" si="107"/>
        <v>1</v>
      </c>
    </row>
    <row r="528" spans="1:28" ht="34" x14ac:dyDescent="0.2">
      <c r="A528">
        <v>526</v>
      </c>
      <c r="B528" t="s">
        <v>3881</v>
      </c>
      <c r="C528" t="s">
        <v>3867</v>
      </c>
      <c r="D528" t="s">
        <v>3882</v>
      </c>
      <c r="E528">
        <v>4.3</v>
      </c>
      <c r="F528" s="1" t="s">
        <v>978</v>
      </c>
      <c r="G528" t="s">
        <v>230</v>
      </c>
      <c r="H528" t="s">
        <v>230</v>
      </c>
      <c r="I528" t="s">
        <v>68</v>
      </c>
      <c r="J528">
        <v>2016</v>
      </c>
      <c r="K528" t="s">
        <v>30</v>
      </c>
      <c r="L528" t="s">
        <v>3358</v>
      </c>
      <c r="M528" t="s">
        <v>46</v>
      </c>
      <c r="N528" t="s">
        <v>3319</v>
      </c>
      <c r="O528">
        <v>-1</v>
      </c>
      <c r="P528">
        <v>-1</v>
      </c>
      <c r="Q528">
        <f t="shared" si="96"/>
        <v>55000</v>
      </c>
      <c r="R528">
        <f t="shared" si="97"/>
        <v>103000</v>
      </c>
      <c r="S528">
        <f t="shared" si="98"/>
        <v>79000</v>
      </c>
      <c r="T528" t="str">
        <f t="shared" si="99"/>
        <v>Dave</v>
      </c>
      <c r="U528" t="str">
        <f t="shared" si="100"/>
        <v>Los Angeles</v>
      </c>
      <c r="V528" t="str">
        <f t="shared" si="101"/>
        <v>CA</v>
      </c>
      <c r="W528">
        <f t="shared" si="102"/>
        <v>0</v>
      </c>
      <c r="X528">
        <f t="shared" si="103"/>
        <v>1</v>
      </c>
      <c r="Y528">
        <f t="shared" si="104"/>
        <v>0</v>
      </c>
      <c r="Z528">
        <f t="shared" si="105"/>
        <v>1</v>
      </c>
      <c r="AA528">
        <f t="shared" si="106"/>
        <v>0</v>
      </c>
      <c r="AB528">
        <f t="shared" si="107"/>
        <v>1</v>
      </c>
    </row>
    <row r="529" spans="1:28" ht="409.6" x14ac:dyDescent="0.2">
      <c r="A529">
        <v>527</v>
      </c>
      <c r="B529" t="s">
        <v>34</v>
      </c>
      <c r="C529" t="s">
        <v>3867</v>
      </c>
      <c r="D529" s="1" t="s">
        <v>3883</v>
      </c>
      <c r="E529">
        <v>-1</v>
      </c>
      <c r="F529" t="s">
        <v>979</v>
      </c>
      <c r="G529" t="s">
        <v>230</v>
      </c>
      <c r="H529" t="s">
        <v>117</v>
      </c>
      <c r="I529" t="s">
        <v>68</v>
      </c>
      <c r="J529">
        <v>-1</v>
      </c>
      <c r="K529" t="s">
        <v>123</v>
      </c>
      <c r="L529">
        <v>-1</v>
      </c>
      <c r="M529">
        <v>-1</v>
      </c>
      <c r="N529" t="s">
        <v>3319</v>
      </c>
      <c r="O529">
        <v>-1</v>
      </c>
      <c r="P529">
        <v>-1</v>
      </c>
      <c r="Q529">
        <f t="shared" si="96"/>
        <v>55000</v>
      </c>
      <c r="R529">
        <f t="shared" si="97"/>
        <v>103000</v>
      </c>
      <c r="S529">
        <f t="shared" si="98"/>
        <v>79000</v>
      </c>
      <c r="T529" t="str">
        <f t="shared" si="99"/>
        <v>Expertise LLC</v>
      </c>
      <c r="U529" t="str">
        <f t="shared" si="100"/>
        <v>Los Angeles</v>
      </c>
      <c r="V529" t="str">
        <f t="shared" si="101"/>
        <v>CA</v>
      </c>
      <c r="W529">
        <f t="shared" si="102"/>
        <v>1</v>
      </c>
      <c r="X529">
        <f t="shared" si="103"/>
        <v>1</v>
      </c>
      <c r="Y529">
        <f t="shared" si="104"/>
        <v>1</v>
      </c>
      <c r="Z529">
        <f t="shared" si="105"/>
        <v>1</v>
      </c>
      <c r="AA529">
        <f t="shared" si="106"/>
        <v>0</v>
      </c>
      <c r="AB529">
        <f t="shared" si="107"/>
        <v>1</v>
      </c>
    </row>
    <row r="530" spans="1:28" ht="85" x14ac:dyDescent="0.2">
      <c r="A530">
        <v>528</v>
      </c>
      <c r="B530" t="s">
        <v>34</v>
      </c>
      <c r="C530" t="s">
        <v>3867</v>
      </c>
      <c r="D530" s="1" t="s">
        <v>3884</v>
      </c>
      <c r="E530">
        <v>4</v>
      </c>
      <c r="F530" s="1" t="s">
        <v>237</v>
      </c>
      <c r="G530" t="s">
        <v>230</v>
      </c>
      <c r="H530" t="s">
        <v>238</v>
      </c>
      <c r="I530" t="s">
        <v>68</v>
      </c>
      <c r="J530">
        <v>-1</v>
      </c>
      <c r="K530" t="s">
        <v>30</v>
      </c>
      <c r="L530" t="s">
        <v>239</v>
      </c>
      <c r="M530" t="s">
        <v>181</v>
      </c>
      <c r="N530" t="s">
        <v>3311</v>
      </c>
      <c r="O530">
        <v>-1</v>
      </c>
      <c r="P530">
        <v>-1</v>
      </c>
      <c r="Q530">
        <f t="shared" si="96"/>
        <v>55000</v>
      </c>
      <c r="R530">
        <f t="shared" si="97"/>
        <v>103000</v>
      </c>
      <c r="S530">
        <f t="shared" si="98"/>
        <v>79000</v>
      </c>
      <c r="T530" t="str">
        <f t="shared" si="99"/>
        <v>Lorven Technologies Inc</v>
      </c>
      <c r="U530" t="str">
        <f t="shared" si="100"/>
        <v>Los Angeles</v>
      </c>
      <c r="V530" t="str">
        <f t="shared" si="101"/>
        <v>CA</v>
      </c>
      <c r="W530">
        <f t="shared" si="102"/>
        <v>0</v>
      </c>
      <c r="X530">
        <f t="shared" si="103"/>
        <v>0</v>
      </c>
      <c r="Y530">
        <f t="shared" si="104"/>
        <v>0</v>
      </c>
      <c r="Z530">
        <f t="shared" si="105"/>
        <v>0</v>
      </c>
      <c r="AA530">
        <f t="shared" si="106"/>
        <v>0</v>
      </c>
      <c r="AB530">
        <f t="shared" si="107"/>
        <v>1</v>
      </c>
    </row>
    <row r="531" spans="1:28" ht="409.6" x14ac:dyDescent="0.2">
      <c r="A531">
        <v>529</v>
      </c>
      <c r="B531" t="s">
        <v>34</v>
      </c>
      <c r="C531" t="s">
        <v>3867</v>
      </c>
      <c r="D531" s="1" t="s">
        <v>3885</v>
      </c>
      <c r="E531">
        <v>-1</v>
      </c>
      <c r="F531" t="s">
        <v>980</v>
      </c>
      <c r="G531" t="s">
        <v>230</v>
      </c>
      <c r="H531" t="s">
        <v>230</v>
      </c>
      <c r="I531" t="s">
        <v>68</v>
      </c>
      <c r="J531">
        <v>-1</v>
      </c>
      <c r="K531" t="s">
        <v>30</v>
      </c>
      <c r="L531" t="s">
        <v>38</v>
      </c>
      <c r="M531" t="s">
        <v>32</v>
      </c>
      <c r="N531" t="s">
        <v>3319</v>
      </c>
      <c r="O531">
        <v>-1</v>
      </c>
      <c r="P531">
        <v>-1</v>
      </c>
      <c r="Q531">
        <f t="shared" si="96"/>
        <v>55000</v>
      </c>
      <c r="R531">
        <f t="shared" si="97"/>
        <v>103000</v>
      </c>
      <c r="S531">
        <f t="shared" si="98"/>
        <v>79000</v>
      </c>
      <c r="T531" t="str">
        <f t="shared" si="99"/>
        <v>Eleven Recruiting - CHURN</v>
      </c>
      <c r="U531" t="str">
        <f t="shared" si="100"/>
        <v>Los Angeles</v>
      </c>
      <c r="V531" t="str">
        <f t="shared" si="101"/>
        <v>CA</v>
      </c>
      <c r="W531">
        <f t="shared" si="102"/>
        <v>0</v>
      </c>
      <c r="X531">
        <f t="shared" si="103"/>
        <v>1</v>
      </c>
      <c r="Y531">
        <f t="shared" si="104"/>
        <v>1</v>
      </c>
      <c r="Z531">
        <f t="shared" si="105"/>
        <v>1</v>
      </c>
      <c r="AA531">
        <f t="shared" si="106"/>
        <v>0</v>
      </c>
      <c r="AB531">
        <f t="shared" si="107"/>
        <v>1</v>
      </c>
    </row>
    <row r="532" spans="1:28" ht="409.6" x14ac:dyDescent="0.2">
      <c r="A532">
        <v>530</v>
      </c>
      <c r="B532" t="s">
        <v>34</v>
      </c>
      <c r="C532" t="s">
        <v>3867</v>
      </c>
      <c r="D532" s="1" t="s">
        <v>3886</v>
      </c>
      <c r="E532">
        <v>3.6</v>
      </c>
      <c r="F532" s="1" t="s">
        <v>981</v>
      </c>
      <c r="G532" t="s">
        <v>972</v>
      </c>
      <c r="H532" t="s">
        <v>275</v>
      </c>
      <c r="I532" t="s">
        <v>29</v>
      </c>
      <c r="J532">
        <v>2000</v>
      </c>
      <c r="K532" t="s">
        <v>30</v>
      </c>
      <c r="L532" t="s">
        <v>147</v>
      </c>
      <c r="M532" t="s">
        <v>61</v>
      </c>
      <c r="N532" t="s">
        <v>3303</v>
      </c>
      <c r="O532" t="s">
        <v>982</v>
      </c>
      <c r="P532">
        <v>-1</v>
      </c>
      <c r="Q532">
        <f t="shared" si="96"/>
        <v>55000</v>
      </c>
      <c r="R532">
        <f t="shared" si="97"/>
        <v>103000</v>
      </c>
      <c r="S532">
        <f t="shared" si="98"/>
        <v>79000</v>
      </c>
      <c r="T532" t="str">
        <f t="shared" si="99"/>
        <v>ICONMA</v>
      </c>
      <c r="U532" t="str">
        <f t="shared" si="100"/>
        <v>Culver City</v>
      </c>
      <c r="V532" t="str">
        <f t="shared" si="101"/>
        <v>CA</v>
      </c>
      <c r="W532">
        <f t="shared" si="102"/>
        <v>0</v>
      </c>
      <c r="X532">
        <f t="shared" si="103"/>
        <v>1</v>
      </c>
      <c r="Y532">
        <f t="shared" si="104"/>
        <v>0</v>
      </c>
      <c r="Z532">
        <f t="shared" si="105"/>
        <v>0</v>
      </c>
      <c r="AA532">
        <f t="shared" si="106"/>
        <v>0</v>
      </c>
      <c r="AB532">
        <f t="shared" si="107"/>
        <v>1</v>
      </c>
    </row>
    <row r="533" spans="1:28" ht="409.6" x14ac:dyDescent="0.2">
      <c r="A533">
        <v>531</v>
      </c>
      <c r="B533" t="s">
        <v>34</v>
      </c>
      <c r="C533" t="s">
        <v>3867</v>
      </c>
      <c r="D533" s="1" t="s">
        <v>3887</v>
      </c>
      <c r="E533">
        <v>3.5</v>
      </c>
      <c r="F533" s="1" t="s">
        <v>983</v>
      </c>
      <c r="G533" t="s">
        <v>230</v>
      </c>
      <c r="H533" t="s">
        <v>984</v>
      </c>
      <c r="I533" t="s">
        <v>68</v>
      </c>
      <c r="J533">
        <v>-1</v>
      </c>
      <c r="K533" t="s">
        <v>30</v>
      </c>
      <c r="L533">
        <v>-1</v>
      </c>
      <c r="M533">
        <v>-1</v>
      </c>
      <c r="N533" t="s">
        <v>3311</v>
      </c>
      <c r="O533">
        <v>-1</v>
      </c>
      <c r="P533">
        <v>-1</v>
      </c>
      <c r="Q533">
        <f t="shared" si="96"/>
        <v>55000</v>
      </c>
      <c r="R533">
        <f t="shared" si="97"/>
        <v>103000</v>
      </c>
      <c r="S533">
        <f t="shared" si="98"/>
        <v>79000</v>
      </c>
      <c r="T533" t="str">
        <f t="shared" si="99"/>
        <v>HITRECORD</v>
      </c>
      <c r="U533" t="str">
        <f t="shared" si="100"/>
        <v>Los Angeles</v>
      </c>
      <c r="V533" t="str">
        <f t="shared" si="101"/>
        <v>CA</v>
      </c>
      <c r="W533">
        <f t="shared" si="102"/>
        <v>1</v>
      </c>
      <c r="X533">
        <f t="shared" si="103"/>
        <v>1</v>
      </c>
      <c r="Y533">
        <f t="shared" si="104"/>
        <v>1</v>
      </c>
      <c r="Z533">
        <f t="shared" si="105"/>
        <v>0</v>
      </c>
      <c r="AA533">
        <f t="shared" si="106"/>
        <v>0</v>
      </c>
      <c r="AB533">
        <f t="shared" si="107"/>
        <v>1</v>
      </c>
    </row>
    <row r="534" spans="1:28" ht="409.6" x14ac:dyDescent="0.2">
      <c r="A534">
        <v>532</v>
      </c>
      <c r="B534" t="s">
        <v>34</v>
      </c>
      <c r="C534" t="s">
        <v>3867</v>
      </c>
      <c r="D534" s="1" t="s">
        <v>3888</v>
      </c>
      <c r="E534">
        <v>5</v>
      </c>
      <c r="F534" s="1" t="s">
        <v>985</v>
      </c>
      <c r="G534" t="s">
        <v>986</v>
      </c>
      <c r="H534" t="s">
        <v>986</v>
      </c>
      <c r="I534" t="s">
        <v>68</v>
      </c>
      <c r="J534">
        <v>2011</v>
      </c>
      <c r="K534" t="s">
        <v>30</v>
      </c>
      <c r="L534" t="s">
        <v>3331</v>
      </c>
      <c r="M534" t="s">
        <v>61</v>
      </c>
      <c r="N534" t="s">
        <v>3319</v>
      </c>
      <c r="O534">
        <v>-1</v>
      </c>
      <c r="P534">
        <v>-1</v>
      </c>
      <c r="Q534">
        <f t="shared" si="96"/>
        <v>55000</v>
      </c>
      <c r="R534">
        <f t="shared" si="97"/>
        <v>103000</v>
      </c>
      <c r="S534">
        <f t="shared" si="98"/>
        <v>79000</v>
      </c>
      <c r="T534" t="str">
        <f t="shared" si="99"/>
        <v>Dot818</v>
      </c>
      <c r="U534" t="str">
        <f t="shared" si="100"/>
        <v>Glendale</v>
      </c>
      <c r="V534" t="str">
        <f t="shared" si="101"/>
        <v>CA</v>
      </c>
      <c r="W534">
        <f t="shared" si="102"/>
        <v>1</v>
      </c>
      <c r="X534">
        <f t="shared" si="103"/>
        <v>1</v>
      </c>
      <c r="Y534">
        <f t="shared" si="104"/>
        <v>0</v>
      </c>
      <c r="Z534">
        <f t="shared" si="105"/>
        <v>0</v>
      </c>
      <c r="AA534">
        <f t="shared" si="106"/>
        <v>0</v>
      </c>
      <c r="AB534">
        <f t="shared" si="107"/>
        <v>1</v>
      </c>
    </row>
    <row r="535" spans="1:28" ht="153" x14ac:dyDescent="0.2">
      <c r="A535">
        <v>533</v>
      </c>
      <c r="B535" t="s">
        <v>34</v>
      </c>
      <c r="C535" t="s">
        <v>3867</v>
      </c>
      <c r="D535" s="1" t="s">
        <v>3889</v>
      </c>
      <c r="E535">
        <v>3.4</v>
      </c>
      <c r="F535" s="1" t="s">
        <v>987</v>
      </c>
      <c r="G535" t="s">
        <v>230</v>
      </c>
      <c r="H535" t="s">
        <v>988</v>
      </c>
      <c r="I535" t="s">
        <v>84</v>
      </c>
      <c r="J535">
        <v>-1</v>
      </c>
      <c r="K535" t="s">
        <v>30</v>
      </c>
      <c r="L535" t="s">
        <v>38</v>
      </c>
      <c r="M535" t="s">
        <v>32</v>
      </c>
      <c r="N535" t="s">
        <v>3314</v>
      </c>
      <c r="O535">
        <v>-1</v>
      </c>
      <c r="P535">
        <v>-1</v>
      </c>
      <c r="Q535">
        <f t="shared" si="96"/>
        <v>55000</v>
      </c>
      <c r="R535">
        <f t="shared" si="97"/>
        <v>103000</v>
      </c>
      <c r="S535">
        <f t="shared" si="98"/>
        <v>79000</v>
      </c>
      <c r="T535" t="str">
        <f t="shared" si="99"/>
        <v>DatamanUSA</v>
      </c>
      <c r="U535" t="str">
        <f t="shared" si="100"/>
        <v>Los Angeles</v>
      </c>
      <c r="V535" t="str">
        <f t="shared" si="101"/>
        <v>CA</v>
      </c>
      <c r="W535">
        <f t="shared" si="102"/>
        <v>0</v>
      </c>
      <c r="X535">
        <f t="shared" si="103"/>
        <v>1</v>
      </c>
      <c r="Y535">
        <f t="shared" si="104"/>
        <v>1</v>
      </c>
      <c r="Z535">
        <f t="shared" si="105"/>
        <v>0</v>
      </c>
      <c r="AA535">
        <f t="shared" si="106"/>
        <v>0</v>
      </c>
      <c r="AB535">
        <f t="shared" si="107"/>
        <v>1</v>
      </c>
    </row>
    <row r="536" spans="1:28" ht="409.6" x14ac:dyDescent="0.2">
      <c r="A536">
        <v>534</v>
      </c>
      <c r="B536" t="s">
        <v>989</v>
      </c>
      <c r="C536" t="s">
        <v>3867</v>
      </c>
      <c r="D536" s="1" t="s">
        <v>3890</v>
      </c>
      <c r="E536">
        <v>3.9</v>
      </c>
      <c r="F536" s="1" t="s">
        <v>990</v>
      </c>
      <c r="G536" t="s">
        <v>230</v>
      </c>
      <c r="H536" t="s">
        <v>230</v>
      </c>
      <c r="I536" t="s">
        <v>24</v>
      </c>
      <c r="J536">
        <v>1902</v>
      </c>
      <c r="K536" t="s">
        <v>19</v>
      </c>
      <c r="L536" t="s">
        <v>25</v>
      </c>
      <c r="M536" t="s">
        <v>26</v>
      </c>
      <c r="N536" t="s">
        <v>3304</v>
      </c>
      <c r="O536" t="s">
        <v>3891</v>
      </c>
      <c r="P536">
        <v>-1</v>
      </c>
      <c r="Q536">
        <f t="shared" si="96"/>
        <v>55000</v>
      </c>
      <c r="R536">
        <f t="shared" si="97"/>
        <v>103000</v>
      </c>
      <c r="S536">
        <f t="shared" si="98"/>
        <v>79000</v>
      </c>
      <c r="T536" t="str">
        <f t="shared" si="99"/>
        <v>Cedars-Sinai</v>
      </c>
      <c r="U536" t="str">
        <f t="shared" si="100"/>
        <v>Los Angeles</v>
      </c>
      <c r="V536" t="str">
        <f t="shared" si="101"/>
        <v>CA</v>
      </c>
      <c r="W536">
        <f t="shared" si="102"/>
        <v>0</v>
      </c>
      <c r="X536">
        <f t="shared" si="103"/>
        <v>1</v>
      </c>
      <c r="Y536">
        <f t="shared" si="104"/>
        <v>0</v>
      </c>
      <c r="Z536">
        <f t="shared" si="105"/>
        <v>0</v>
      </c>
      <c r="AA536">
        <f t="shared" si="106"/>
        <v>0</v>
      </c>
      <c r="AB536">
        <f t="shared" si="107"/>
        <v>1</v>
      </c>
    </row>
    <row r="537" spans="1:28" ht="409.6" x14ac:dyDescent="0.2">
      <c r="A537">
        <v>535</v>
      </c>
      <c r="B537" t="s">
        <v>34</v>
      </c>
      <c r="C537" t="s">
        <v>3867</v>
      </c>
      <c r="D537" s="1" t="s">
        <v>3892</v>
      </c>
      <c r="E537">
        <v>-1</v>
      </c>
      <c r="F537" t="s">
        <v>980</v>
      </c>
      <c r="G537" t="s">
        <v>230</v>
      </c>
      <c r="H537">
        <v>-1</v>
      </c>
      <c r="I537">
        <v>-1</v>
      </c>
      <c r="J537">
        <v>-1</v>
      </c>
      <c r="K537">
        <v>-1</v>
      </c>
      <c r="L537">
        <v>-1</v>
      </c>
      <c r="M537">
        <v>-1</v>
      </c>
      <c r="N537">
        <v>-1</v>
      </c>
      <c r="O537">
        <v>-1</v>
      </c>
      <c r="P537">
        <v>-1</v>
      </c>
      <c r="Q537">
        <f t="shared" si="96"/>
        <v>55000</v>
      </c>
      <c r="R537">
        <f t="shared" si="97"/>
        <v>103000</v>
      </c>
      <c r="S537">
        <f t="shared" si="98"/>
        <v>79000</v>
      </c>
      <c r="T537" t="str">
        <f t="shared" si="99"/>
        <v>Eleven Recruiting - CHURN</v>
      </c>
      <c r="U537" t="str">
        <f t="shared" si="100"/>
        <v>Los Angeles</v>
      </c>
      <c r="V537" t="str">
        <f t="shared" si="101"/>
        <v>CA</v>
      </c>
      <c r="W537">
        <f t="shared" si="102"/>
        <v>0</v>
      </c>
      <c r="X537">
        <f t="shared" si="103"/>
        <v>1</v>
      </c>
      <c r="Y537">
        <f t="shared" si="104"/>
        <v>1</v>
      </c>
      <c r="Z537">
        <f t="shared" si="105"/>
        <v>1</v>
      </c>
      <c r="AA537">
        <f t="shared" si="106"/>
        <v>0</v>
      </c>
      <c r="AB537">
        <f t="shared" si="107"/>
        <v>1</v>
      </c>
    </row>
    <row r="538" spans="1:28" ht="34" x14ac:dyDescent="0.2">
      <c r="A538">
        <v>536</v>
      </c>
      <c r="B538" t="s">
        <v>34</v>
      </c>
      <c r="C538" t="s">
        <v>3867</v>
      </c>
      <c r="D538" t="s">
        <v>3893</v>
      </c>
      <c r="E538">
        <v>3.5</v>
      </c>
      <c r="F538" s="1" t="s">
        <v>295</v>
      </c>
      <c r="G538" t="s">
        <v>953</v>
      </c>
      <c r="H538" t="s">
        <v>3427</v>
      </c>
      <c r="I538" t="s">
        <v>24</v>
      </c>
      <c r="J538">
        <v>1948</v>
      </c>
      <c r="K538" t="s">
        <v>56</v>
      </c>
      <c r="L538" t="s">
        <v>147</v>
      </c>
      <c r="M538" t="s">
        <v>61</v>
      </c>
      <c r="N538" t="s">
        <v>3304</v>
      </c>
      <c r="O538" t="s">
        <v>296</v>
      </c>
      <c r="P538">
        <v>-1</v>
      </c>
      <c r="Q538">
        <f t="shared" si="96"/>
        <v>55000</v>
      </c>
      <c r="R538">
        <f t="shared" si="97"/>
        <v>103000</v>
      </c>
      <c r="S538">
        <f t="shared" si="98"/>
        <v>79000</v>
      </c>
      <c r="T538" t="str">
        <f t="shared" si="99"/>
        <v>Robert Half</v>
      </c>
      <c r="U538" t="str">
        <f t="shared" si="100"/>
        <v>El Segundo</v>
      </c>
      <c r="V538" t="str">
        <f t="shared" si="101"/>
        <v>CA</v>
      </c>
      <c r="W538">
        <f t="shared" si="102"/>
        <v>0</v>
      </c>
      <c r="X538">
        <f t="shared" si="103"/>
        <v>1</v>
      </c>
      <c r="Y538">
        <f t="shared" si="104"/>
        <v>1</v>
      </c>
      <c r="Z538">
        <f t="shared" si="105"/>
        <v>0</v>
      </c>
      <c r="AA538">
        <f t="shared" si="106"/>
        <v>0</v>
      </c>
      <c r="AB538">
        <f t="shared" si="107"/>
        <v>1</v>
      </c>
    </row>
    <row r="539" spans="1:28" ht="409.6" x14ac:dyDescent="0.2">
      <c r="A539">
        <v>537</v>
      </c>
      <c r="B539" t="s">
        <v>991</v>
      </c>
      <c r="C539" t="s">
        <v>3867</v>
      </c>
      <c r="D539" s="1" t="s">
        <v>3894</v>
      </c>
      <c r="E539">
        <v>3.2</v>
      </c>
      <c r="F539" s="1" t="s">
        <v>992</v>
      </c>
      <c r="G539" t="s">
        <v>953</v>
      </c>
      <c r="H539" t="s">
        <v>953</v>
      </c>
      <c r="I539" t="s">
        <v>29</v>
      </c>
      <c r="J539">
        <v>2012</v>
      </c>
      <c r="K539" t="s">
        <v>30</v>
      </c>
      <c r="L539" t="s">
        <v>25</v>
      </c>
      <c r="M539" t="s">
        <v>26</v>
      </c>
      <c r="N539" t="s">
        <v>3319</v>
      </c>
      <c r="O539">
        <v>-1</v>
      </c>
      <c r="P539">
        <v>-1</v>
      </c>
      <c r="Q539">
        <f t="shared" si="96"/>
        <v>55000</v>
      </c>
      <c r="R539">
        <f t="shared" si="97"/>
        <v>103000</v>
      </c>
      <c r="S539">
        <f t="shared" si="98"/>
        <v>79000</v>
      </c>
      <c r="T539" t="str">
        <f t="shared" si="99"/>
        <v>Radiology Partners</v>
      </c>
      <c r="U539" t="str">
        <f t="shared" si="100"/>
        <v>El Segundo</v>
      </c>
      <c r="V539" t="str">
        <f t="shared" si="101"/>
        <v>CA</v>
      </c>
      <c r="W539">
        <f t="shared" si="102"/>
        <v>1</v>
      </c>
      <c r="X539">
        <f t="shared" si="103"/>
        <v>1</v>
      </c>
      <c r="Y539">
        <f t="shared" si="104"/>
        <v>1</v>
      </c>
      <c r="Z539">
        <f t="shared" si="105"/>
        <v>1</v>
      </c>
      <c r="AA539">
        <f t="shared" si="106"/>
        <v>0</v>
      </c>
      <c r="AB539">
        <f t="shared" si="107"/>
        <v>1</v>
      </c>
    </row>
    <row r="540" spans="1:28" ht="409.6" x14ac:dyDescent="0.2">
      <c r="A540">
        <v>538</v>
      </c>
      <c r="B540" t="s">
        <v>34</v>
      </c>
      <c r="C540" t="s">
        <v>3867</v>
      </c>
      <c r="D540" s="1" t="s">
        <v>3895</v>
      </c>
      <c r="E540">
        <v>4.7</v>
      </c>
      <c r="F540" s="1" t="s">
        <v>993</v>
      </c>
      <c r="G540" t="s">
        <v>953</v>
      </c>
      <c r="H540" t="s">
        <v>953</v>
      </c>
      <c r="I540" t="s">
        <v>84</v>
      </c>
      <c r="J540">
        <v>-1</v>
      </c>
      <c r="K540" t="s">
        <v>30</v>
      </c>
      <c r="L540" t="s">
        <v>186</v>
      </c>
      <c r="M540" t="s">
        <v>186</v>
      </c>
      <c r="N540" t="s">
        <v>3319</v>
      </c>
      <c r="O540">
        <v>-1</v>
      </c>
      <c r="P540">
        <v>-1</v>
      </c>
      <c r="Q540">
        <f t="shared" si="96"/>
        <v>55000</v>
      </c>
      <c r="R540">
        <f t="shared" si="97"/>
        <v>103000</v>
      </c>
      <c r="S540">
        <f t="shared" si="98"/>
        <v>79000</v>
      </c>
      <c r="T540" t="str">
        <f t="shared" si="99"/>
        <v>PeerStreet</v>
      </c>
      <c r="U540" t="str">
        <f t="shared" si="100"/>
        <v>El Segundo</v>
      </c>
      <c r="V540" t="str">
        <f t="shared" si="101"/>
        <v>CA</v>
      </c>
      <c r="W540">
        <f t="shared" si="102"/>
        <v>0</v>
      </c>
      <c r="X540">
        <f t="shared" si="103"/>
        <v>1</v>
      </c>
      <c r="Y540">
        <f t="shared" si="104"/>
        <v>1</v>
      </c>
      <c r="Z540">
        <f t="shared" si="105"/>
        <v>1</v>
      </c>
      <c r="AA540">
        <f t="shared" si="106"/>
        <v>0</v>
      </c>
      <c r="AB540">
        <f t="shared" si="107"/>
        <v>1</v>
      </c>
    </row>
    <row r="541" spans="1:28" ht="409.6" x14ac:dyDescent="0.2">
      <c r="A541">
        <v>539</v>
      </c>
      <c r="B541" t="s">
        <v>34</v>
      </c>
      <c r="C541" t="s">
        <v>3867</v>
      </c>
      <c r="D541" s="1" t="s">
        <v>3896</v>
      </c>
      <c r="E541">
        <v>4.7</v>
      </c>
      <c r="F541" s="1" t="s">
        <v>994</v>
      </c>
      <c r="G541" t="s">
        <v>143</v>
      </c>
      <c r="H541" t="s">
        <v>143</v>
      </c>
      <c r="I541" t="s">
        <v>84</v>
      </c>
      <c r="J541">
        <v>2007</v>
      </c>
      <c r="K541" t="s">
        <v>30</v>
      </c>
      <c r="L541" t="s">
        <v>342</v>
      </c>
      <c r="M541" t="s">
        <v>161</v>
      </c>
      <c r="N541" t="s">
        <v>3319</v>
      </c>
      <c r="O541">
        <v>-1</v>
      </c>
      <c r="P541">
        <v>-1</v>
      </c>
      <c r="Q541">
        <f t="shared" si="96"/>
        <v>55000</v>
      </c>
      <c r="R541">
        <f t="shared" si="97"/>
        <v>103000</v>
      </c>
      <c r="S541">
        <f t="shared" si="98"/>
        <v>79000</v>
      </c>
      <c r="T541" t="str">
        <f t="shared" si="99"/>
        <v>PlayQ</v>
      </c>
      <c r="U541" t="str">
        <f t="shared" si="100"/>
        <v>Santa Monica</v>
      </c>
      <c r="V541" t="str">
        <f t="shared" si="101"/>
        <v>CA</v>
      </c>
      <c r="W541">
        <f t="shared" si="102"/>
        <v>1</v>
      </c>
      <c r="X541">
        <f t="shared" si="103"/>
        <v>1</v>
      </c>
      <c r="Y541">
        <f t="shared" si="104"/>
        <v>1</v>
      </c>
      <c r="Z541">
        <f t="shared" si="105"/>
        <v>1</v>
      </c>
      <c r="AA541">
        <f t="shared" si="106"/>
        <v>1</v>
      </c>
      <c r="AB541">
        <f t="shared" si="107"/>
        <v>1</v>
      </c>
    </row>
    <row r="542" spans="1:28" ht="323" x14ac:dyDescent="0.2">
      <c r="A542">
        <v>540</v>
      </c>
      <c r="B542" t="s">
        <v>34</v>
      </c>
      <c r="C542" t="s">
        <v>3867</v>
      </c>
      <c r="D542" s="1" t="s">
        <v>3897</v>
      </c>
      <c r="E542">
        <v>4</v>
      </c>
      <c r="F542" s="1" t="s">
        <v>3898</v>
      </c>
      <c r="G542" t="s">
        <v>230</v>
      </c>
      <c r="H542" t="s">
        <v>230</v>
      </c>
      <c r="I542" t="s">
        <v>68</v>
      </c>
      <c r="J542">
        <v>2014</v>
      </c>
      <c r="K542" t="s">
        <v>30</v>
      </c>
      <c r="L542" t="s">
        <v>31</v>
      </c>
      <c r="M542" t="s">
        <v>32</v>
      </c>
      <c r="N542" t="s">
        <v>3319</v>
      </c>
      <c r="O542">
        <v>-1</v>
      </c>
      <c r="P542">
        <v>-1</v>
      </c>
      <c r="Q542">
        <f t="shared" si="96"/>
        <v>55000</v>
      </c>
      <c r="R542">
        <f t="shared" si="97"/>
        <v>103000</v>
      </c>
      <c r="S542">
        <f t="shared" si="98"/>
        <v>79000</v>
      </c>
      <c r="T542" t="str">
        <f t="shared" si="99"/>
        <v>Lucy Day</v>
      </c>
      <c r="U542" t="str">
        <f t="shared" si="100"/>
        <v>Los Angeles</v>
      </c>
      <c r="V542" t="str">
        <f t="shared" si="101"/>
        <v>CA</v>
      </c>
      <c r="W542">
        <f t="shared" si="102"/>
        <v>0</v>
      </c>
      <c r="X542">
        <f t="shared" si="103"/>
        <v>1</v>
      </c>
      <c r="Y542">
        <f t="shared" si="104"/>
        <v>0</v>
      </c>
      <c r="Z542">
        <f t="shared" si="105"/>
        <v>1</v>
      </c>
      <c r="AA542">
        <f t="shared" si="106"/>
        <v>0</v>
      </c>
      <c r="AB542">
        <f t="shared" si="107"/>
        <v>1</v>
      </c>
    </row>
    <row r="543" spans="1:28" ht="409.6" x14ac:dyDescent="0.2">
      <c r="A543">
        <v>541</v>
      </c>
      <c r="B543" t="s">
        <v>995</v>
      </c>
      <c r="C543" t="s">
        <v>3867</v>
      </c>
      <c r="D543" s="1" t="s">
        <v>3899</v>
      </c>
      <c r="E543">
        <v>3.4</v>
      </c>
      <c r="F543" s="1" t="s">
        <v>996</v>
      </c>
      <c r="G543" t="s">
        <v>997</v>
      </c>
      <c r="H543" t="s">
        <v>972</v>
      </c>
      <c r="I543" t="s">
        <v>18</v>
      </c>
      <c r="J543">
        <v>1944</v>
      </c>
      <c r="K543" t="s">
        <v>19</v>
      </c>
      <c r="L543" t="s">
        <v>25</v>
      </c>
      <c r="M543" t="s">
        <v>26</v>
      </c>
      <c r="N543" t="s">
        <v>3319</v>
      </c>
      <c r="O543">
        <v>-1</v>
      </c>
      <c r="P543">
        <v>-1</v>
      </c>
      <c r="Q543">
        <f t="shared" si="96"/>
        <v>55000</v>
      </c>
      <c r="R543">
        <f t="shared" si="97"/>
        <v>103000</v>
      </c>
      <c r="S543">
        <f t="shared" si="98"/>
        <v>79000</v>
      </c>
      <c r="T543" t="str">
        <f t="shared" si="99"/>
        <v>Didi Hirsch Mental Health Services</v>
      </c>
      <c r="U543" t="str">
        <f t="shared" si="100"/>
        <v>Inglewood</v>
      </c>
      <c r="V543" t="str">
        <f t="shared" si="101"/>
        <v>CA</v>
      </c>
      <c r="W543">
        <f t="shared" si="102"/>
        <v>0</v>
      </c>
      <c r="X543">
        <f t="shared" si="103"/>
        <v>1</v>
      </c>
      <c r="Y543">
        <f t="shared" si="104"/>
        <v>1</v>
      </c>
      <c r="Z543">
        <f t="shared" si="105"/>
        <v>0</v>
      </c>
      <c r="AA543">
        <f t="shared" si="106"/>
        <v>0</v>
      </c>
      <c r="AB543">
        <f t="shared" si="107"/>
        <v>1</v>
      </c>
    </row>
    <row r="544" spans="1:28" ht="409.6" x14ac:dyDescent="0.2">
      <c r="A544">
        <v>542</v>
      </c>
      <c r="B544" t="s">
        <v>34</v>
      </c>
      <c r="C544" t="s">
        <v>3900</v>
      </c>
      <c r="D544" s="1" t="s">
        <v>3901</v>
      </c>
      <c r="E544">
        <v>-1</v>
      </c>
      <c r="F544" t="s">
        <v>998</v>
      </c>
      <c r="G544" t="s">
        <v>230</v>
      </c>
      <c r="H544" t="s">
        <v>17</v>
      </c>
      <c r="I544" t="s">
        <v>84</v>
      </c>
      <c r="J544">
        <v>-1</v>
      </c>
      <c r="K544" t="s">
        <v>19</v>
      </c>
      <c r="L544" t="s">
        <v>355</v>
      </c>
      <c r="M544" t="s">
        <v>356</v>
      </c>
      <c r="N544" t="s">
        <v>3319</v>
      </c>
      <c r="O544">
        <v>-1</v>
      </c>
      <c r="P544">
        <v>-1</v>
      </c>
      <c r="Q544">
        <f t="shared" si="96"/>
        <v>37000</v>
      </c>
      <c r="R544">
        <f t="shared" si="97"/>
        <v>70000</v>
      </c>
      <c r="S544">
        <f t="shared" si="98"/>
        <v>53500</v>
      </c>
      <c r="T544" t="str">
        <f t="shared" si="99"/>
        <v>Center For Policing Equity</v>
      </c>
      <c r="U544" t="str">
        <f t="shared" si="100"/>
        <v>Los Angeles</v>
      </c>
      <c r="V544" t="str">
        <f t="shared" si="101"/>
        <v>CA</v>
      </c>
      <c r="W544">
        <f t="shared" si="102"/>
        <v>1</v>
      </c>
      <c r="X544">
        <f t="shared" si="103"/>
        <v>0</v>
      </c>
      <c r="Y544">
        <f t="shared" si="104"/>
        <v>0</v>
      </c>
      <c r="Z544">
        <f t="shared" si="105"/>
        <v>0</v>
      </c>
      <c r="AA544">
        <f t="shared" si="106"/>
        <v>0</v>
      </c>
      <c r="AB544">
        <f t="shared" si="107"/>
        <v>1</v>
      </c>
    </row>
    <row r="545" spans="1:28" ht="409.6" x14ac:dyDescent="0.2">
      <c r="A545">
        <v>543</v>
      </c>
      <c r="B545" t="s">
        <v>999</v>
      </c>
      <c r="C545" t="s">
        <v>3900</v>
      </c>
      <c r="D545" s="1" t="s">
        <v>3902</v>
      </c>
      <c r="E545">
        <v>3.7</v>
      </c>
      <c r="F545" s="1" t="s">
        <v>1000</v>
      </c>
      <c r="G545" t="s">
        <v>986</v>
      </c>
      <c r="H545" t="s">
        <v>1001</v>
      </c>
      <c r="I545" t="s">
        <v>68</v>
      </c>
      <c r="J545">
        <v>-1</v>
      </c>
      <c r="K545" t="s">
        <v>30</v>
      </c>
      <c r="L545" t="s">
        <v>3396</v>
      </c>
      <c r="M545" t="s">
        <v>161</v>
      </c>
      <c r="N545" t="s">
        <v>3319</v>
      </c>
      <c r="O545">
        <v>-1</v>
      </c>
      <c r="P545">
        <v>-1</v>
      </c>
      <c r="Q545">
        <f t="shared" si="96"/>
        <v>37000</v>
      </c>
      <c r="R545">
        <f t="shared" si="97"/>
        <v>70000</v>
      </c>
      <c r="S545">
        <f t="shared" si="98"/>
        <v>53500</v>
      </c>
      <c r="T545" t="str">
        <f t="shared" si="99"/>
        <v>Human Good</v>
      </c>
      <c r="U545" t="str">
        <f t="shared" si="100"/>
        <v>Glendale</v>
      </c>
      <c r="V545" t="str">
        <f t="shared" si="101"/>
        <v>CA</v>
      </c>
      <c r="W545">
        <f t="shared" si="102"/>
        <v>1</v>
      </c>
      <c r="X545">
        <f t="shared" si="103"/>
        <v>1</v>
      </c>
      <c r="Y545">
        <f t="shared" si="104"/>
        <v>0</v>
      </c>
      <c r="Z545">
        <f t="shared" si="105"/>
        <v>0</v>
      </c>
      <c r="AA545">
        <f t="shared" si="106"/>
        <v>0</v>
      </c>
      <c r="AB545">
        <f t="shared" si="107"/>
        <v>1</v>
      </c>
    </row>
    <row r="546" spans="1:28" ht="409.6" x14ac:dyDescent="0.2">
      <c r="A546">
        <v>544</v>
      </c>
      <c r="B546" t="s">
        <v>34</v>
      </c>
      <c r="C546" t="s">
        <v>3900</v>
      </c>
      <c r="D546" s="1" t="s">
        <v>3903</v>
      </c>
      <c r="E546">
        <v>4.0999999999999996</v>
      </c>
      <c r="F546" s="1" t="s">
        <v>1002</v>
      </c>
      <c r="G546" t="s">
        <v>230</v>
      </c>
      <c r="H546" t="s">
        <v>106</v>
      </c>
      <c r="I546" t="s">
        <v>29</v>
      </c>
      <c r="J546">
        <v>1888</v>
      </c>
      <c r="K546" t="s">
        <v>30</v>
      </c>
      <c r="L546" t="s">
        <v>1003</v>
      </c>
      <c r="M546" t="s">
        <v>451</v>
      </c>
      <c r="N546" t="s">
        <v>3304</v>
      </c>
      <c r="O546" t="s">
        <v>1004</v>
      </c>
      <c r="P546">
        <v>-1</v>
      </c>
      <c r="Q546">
        <f t="shared" si="96"/>
        <v>37000</v>
      </c>
      <c r="R546">
        <f t="shared" si="97"/>
        <v>70000</v>
      </c>
      <c r="S546">
        <f t="shared" si="98"/>
        <v>53500</v>
      </c>
      <c r="T546" t="str">
        <f t="shared" si="99"/>
        <v>Swinerton Builders</v>
      </c>
      <c r="U546" t="str">
        <f t="shared" si="100"/>
        <v>Los Angeles</v>
      </c>
      <c r="V546" t="str">
        <f t="shared" si="101"/>
        <v>CA</v>
      </c>
      <c r="W546">
        <f t="shared" si="102"/>
        <v>0</v>
      </c>
      <c r="X546">
        <f t="shared" si="103"/>
        <v>1</v>
      </c>
      <c r="Y546">
        <f t="shared" si="104"/>
        <v>1</v>
      </c>
      <c r="Z546">
        <f t="shared" si="105"/>
        <v>0</v>
      </c>
      <c r="AA546">
        <f t="shared" si="106"/>
        <v>0</v>
      </c>
      <c r="AB546">
        <f t="shared" si="107"/>
        <v>1</v>
      </c>
    </row>
    <row r="547" spans="1:28" ht="409.6" x14ac:dyDescent="0.2">
      <c r="A547">
        <v>545</v>
      </c>
      <c r="B547" t="s">
        <v>34</v>
      </c>
      <c r="C547" t="s">
        <v>3900</v>
      </c>
      <c r="D547" s="1" t="s">
        <v>3904</v>
      </c>
      <c r="E547">
        <v>3.1</v>
      </c>
      <c r="F547" s="1" t="s">
        <v>1005</v>
      </c>
      <c r="G547" t="s">
        <v>230</v>
      </c>
      <c r="H547" t="s">
        <v>1006</v>
      </c>
      <c r="I547" t="s">
        <v>84</v>
      </c>
      <c r="J547">
        <v>2002</v>
      </c>
      <c r="K547" t="s">
        <v>30</v>
      </c>
      <c r="L547" t="s">
        <v>85</v>
      </c>
      <c r="M547" t="s">
        <v>61</v>
      </c>
      <c r="N547" t="s">
        <v>3312</v>
      </c>
      <c r="O547">
        <v>-1</v>
      </c>
      <c r="P547">
        <v>-1</v>
      </c>
      <c r="Q547">
        <f t="shared" si="96"/>
        <v>37000</v>
      </c>
      <c r="R547">
        <f t="shared" si="97"/>
        <v>70000</v>
      </c>
      <c r="S547">
        <f t="shared" si="98"/>
        <v>53500</v>
      </c>
      <c r="T547" t="str">
        <f t="shared" si="99"/>
        <v>Relevante, Inc.</v>
      </c>
      <c r="U547" t="str">
        <f t="shared" si="100"/>
        <v>Los Angeles</v>
      </c>
      <c r="V547" t="str">
        <f t="shared" si="101"/>
        <v>CA</v>
      </c>
      <c r="W547">
        <f t="shared" si="102"/>
        <v>0</v>
      </c>
      <c r="X547">
        <f t="shared" si="103"/>
        <v>1</v>
      </c>
      <c r="Y547">
        <f t="shared" si="104"/>
        <v>1</v>
      </c>
      <c r="Z547">
        <f t="shared" si="105"/>
        <v>0</v>
      </c>
      <c r="AA547">
        <f t="shared" si="106"/>
        <v>0</v>
      </c>
      <c r="AB547">
        <f t="shared" si="107"/>
        <v>1</v>
      </c>
    </row>
    <row r="548" spans="1:28" ht="34" x14ac:dyDescent="0.2">
      <c r="A548">
        <v>546</v>
      </c>
      <c r="B548" t="s">
        <v>34</v>
      </c>
      <c r="C548" t="s">
        <v>3900</v>
      </c>
      <c r="D548" t="s">
        <v>3905</v>
      </c>
      <c r="E548">
        <v>3.7</v>
      </c>
      <c r="F548" s="1" t="s">
        <v>1007</v>
      </c>
      <c r="G548" t="s">
        <v>986</v>
      </c>
      <c r="H548" t="s">
        <v>953</v>
      </c>
      <c r="I548" t="s">
        <v>84</v>
      </c>
      <c r="J548">
        <v>2000</v>
      </c>
      <c r="K548" t="s">
        <v>30</v>
      </c>
      <c r="L548" t="s">
        <v>38</v>
      </c>
      <c r="M548" t="s">
        <v>32</v>
      </c>
      <c r="N548" t="s">
        <v>3314</v>
      </c>
      <c r="O548" t="s">
        <v>1008</v>
      </c>
      <c r="P548">
        <v>-1</v>
      </c>
      <c r="Q548">
        <f t="shared" si="96"/>
        <v>37000</v>
      </c>
      <c r="R548">
        <f t="shared" si="97"/>
        <v>70000</v>
      </c>
      <c r="S548">
        <f t="shared" si="98"/>
        <v>53500</v>
      </c>
      <c r="T548" t="str">
        <f t="shared" si="99"/>
        <v>iSpace, Inc</v>
      </c>
      <c r="U548" t="str">
        <f t="shared" si="100"/>
        <v>Glendale</v>
      </c>
      <c r="V548" t="str">
        <f t="shared" si="101"/>
        <v>CA</v>
      </c>
      <c r="W548">
        <f t="shared" si="102"/>
        <v>0</v>
      </c>
      <c r="X548">
        <f t="shared" si="103"/>
        <v>0</v>
      </c>
      <c r="Y548">
        <f t="shared" si="104"/>
        <v>0</v>
      </c>
      <c r="Z548">
        <f t="shared" si="105"/>
        <v>0</v>
      </c>
      <c r="AA548">
        <f t="shared" si="106"/>
        <v>0</v>
      </c>
      <c r="AB548">
        <f t="shared" si="107"/>
        <v>1</v>
      </c>
    </row>
    <row r="549" spans="1:28" ht="409.6" x14ac:dyDescent="0.2">
      <c r="A549">
        <v>547</v>
      </c>
      <c r="B549" t="s">
        <v>34</v>
      </c>
      <c r="C549" t="s">
        <v>3900</v>
      </c>
      <c r="D549" s="1" t="s">
        <v>3906</v>
      </c>
      <c r="E549">
        <v>-1</v>
      </c>
      <c r="F549" t="s">
        <v>3907</v>
      </c>
      <c r="G549" t="s">
        <v>230</v>
      </c>
      <c r="H549" t="s">
        <v>230</v>
      </c>
      <c r="I549" t="s">
        <v>84</v>
      </c>
      <c r="J549">
        <v>2017</v>
      </c>
      <c r="K549" t="s">
        <v>56</v>
      </c>
      <c r="L549">
        <v>-1</v>
      </c>
      <c r="M549">
        <v>-1</v>
      </c>
      <c r="N549" t="s">
        <v>3314</v>
      </c>
      <c r="O549">
        <v>-1</v>
      </c>
      <c r="P549">
        <v>-1</v>
      </c>
      <c r="Q549">
        <f t="shared" si="96"/>
        <v>37000</v>
      </c>
      <c r="R549">
        <f t="shared" si="97"/>
        <v>70000</v>
      </c>
      <c r="S549">
        <f t="shared" si="98"/>
        <v>53500</v>
      </c>
      <c r="T549" t="str">
        <f t="shared" si="99"/>
        <v>haron</v>
      </c>
      <c r="U549" t="str">
        <f t="shared" si="100"/>
        <v>Los Angeles</v>
      </c>
      <c r="V549" t="str">
        <f t="shared" si="101"/>
        <v>CA</v>
      </c>
      <c r="W549">
        <f t="shared" si="102"/>
        <v>1</v>
      </c>
      <c r="X549">
        <f t="shared" si="103"/>
        <v>1</v>
      </c>
      <c r="Y549">
        <f t="shared" si="104"/>
        <v>0</v>
      </c>
      <c r="Z549">
        <f t="shared" si="105"/>
        <v>0</v>
      </c>
      <c r="AA549">
        <f t="shared" si="106"/>
        <v>0</v>
      </c>
      <c r="AB549">
        <f t="shared" si="107"/>
        <v>1</v>
      </c>
    </row>
    <row r="550" spans="1:28" ht="409.6" x14ac:dyDescent="0.2">
      <c r="A550">
        <v>548</v>
      </c>
      <c r="B550" t="s">
        <v>1009</v>
      </c>
      <c r="C550" t="s">
        <v>3900</v>
      </c>
      <c r="D550" s="1" t="s">
        <v>3908</v>
      </c>
      <c r="E550">
        <v>3.9</v>
      </c>
      <c r="F550" s="1" t="s">
        <v>990</v>
      </c>
      <c r="G550" t="s">
        <v>230</v>
      </c>
      <c r="H550" t="s">
        <v>230</v>
      </c>
      <c r="I550" t="s">
        <v>24</v>
      </c>
      <c r="J550">
        <v>1902</v>
      </c>
      <c r="K550" t="s">
        <v>19</v>
      </c>
      <c r="L550" t="s">
        <v>25</v>
      </c>
      <c r="M550" t="s">
        <v>26</v>
      </c>
      <c r="N550" t="s">
        <v>3304</v>
      </c>
      <c r="O550" t="s">
        <v>3891</v>
      </c>
      <c r="P550">
        <v>-1</v>
      </c>
      <c r="Q550">
        <f t="shared" si="96"/>
        <v>37000</v>
      </c>
      <c r="R550">
        <f t="shared" si="97"/>
        <v>70000</v>
      </c>
      <c r="S550">
        <f t="shared" si="98"/>
        <v>53500</v>
      </c>
      <c r="T550" t="str">
        <f t="shared" si="99"/>
        <v>Cedars-Sinai</v>
      </c>
      <c r="U550" t="str">
        <f t="shared" si="100"/>
        <v>Los Angeles</v>
      </c>
      <c r="V550" t="str">
        <f t="shared" si="101"/>
        <v>CA</v>
      </c>
      <c r="W550">
        <f t="shared" si="102"/>
        <v>0</v>
      </c>
      <c r="X550">
        <f t="shared" si="103"/>
        <v>0</v>
      </c>
      <c r="Y550">
        <f t="shared" si="104"/>
        <v>1</v>
      </c>
      <c r="Z550">
        <f t="shared" si="105"/>
        <v>1</v>
      </c>
      <c r="AA550">
        <f t="shared" si="106"/>
        <v>0</v>
      </c>
      <c r="AB550">
        <f t="shared" si="107"/>
        <v>1</v>
      </c>
    </row>
    <row r="551" spans="1:28" ht="388" x14ac:dyDescent="0.2">
      <c r="A551">
        <v>549</v>
      </c>
      <c r="B551" t="s">
        <v>1010</v>
      </c>
      <c r="C551" t="s">
        <v>3900</v>
      </c>
      <c r="D551" s="1" t="s">
        <v>3909</v>
      </c>
      <c r="E551">
        <v>3.8</v>
      </c>
      <c r="F551" s="1" t="s">
        <v>1011</v>
      </c>
      <c r="G551" t="s">
        <v>1012</v>
      </c>
      <c r="H551" t="s">
        <v>1012</v>
      </c>
      <c r="I551" t="s">
        <v>18</v>
      </c>
      <c r="J551">
        <v>2013</v>
      </c>
      <c r="K551" t="s">
        <v>30</v>
      </c>
      <c r="L551" t="s">
        <v>31</v>
      </c>
      <c r="M551" t="s">
        <v>32</v>
      </c>
      <c r="N551" t="s">
        <v>3319</v>
      </c>
      <c r="O551">
        <v>-1</v>
      </c>
      <c r="P551">
        <v>-1</v>
      </c>
      <c r="Q551">
        <f t="shared" si="96"/>
        <v>37000</v>
      </c>
      <c r="R551">
        <f t="shared" si="97"/>
        <v>70000</v>
      </c>
      <c r="S551">
        <f t="shared" si="98"/>
        <v>53500</v>
      </c>
      <c r="T551" t="str">
        <f t="shared" si="99"/>
        <v>System1</v>
      </c>
      <c r="U551" t="str">
        <f t="shared" si="100"/>
        <v>Venice</v>
      </c>
      <c r="V551" t="str">
        <f t="shared" si="101"/>
        <v>CA</v>
      </c>
      <c r="W551">
        <f t="shared" si="102"/>
        <v>1</v>
      </c>
      <c r="X551">
        <f t="shared" si="103"/>
        <v>1</v>
      </c>
      <c r="Y551">
        <f t="shared" si="104"/>
        <v>0</v>
      </c>
      <c r="Z551">
        <f t="shared" si="105"/>
        <v>0</v>
      </c>
      <c r="AA551">
        <f t="shared" si="106"/>
        <v>0</v>
      </c>
      <c r="AB551">
        <f t="shared" si="107"/>
        <v>1</v>
      </c>
    </row>
    <row r="552" spans="1:28" ht="409.6" x14ac:dyDescent="0.2">
      <c r="A552">
        <v>550</v>
      </c>
      <c r="B552" t="s">
        <v>368</v>
      </c>
      <c r="C552" t="s">
        <v>3900</v>
      </c>
      <c r="D552" s="1" t="s">
        <v>3910</v>
      </c>
      <c r="E552">
        <v>3.5</v>
      </c>
      <c r="F552" s="1" t="s">
        <v>1013</v>
      </c>
      <c r="G552" t="s">
        <v>1014</v>
      </c>
      <c r="H552" t="s">
        <v>1014</v>
      </c>
      <c r="I552" t="s">
        <v>41</v>
      </c>
      <c r="J552">
        <v>1971</v>
      </c>
      <c r="K552" t="s">
        <v>37</v>
      </c>
      <c r="L552" t="s">
        <v>3323</v>
      </c>
      <c r="M552" t="s">
        <v>46</v>
      </c>
      <c r="N552" t="s">
        <v>3319</v>
      </c>
      <c r="O552" t="s">
        <v>3911</v>
      </c>
      <c r="P552">
        <v>-1</v>
      </c>
      <c r="Q552">
        <f t="shared" si="96"/>
        <v>37000</v>
      </c>
      <c r="R552">
        <f t="shared" si="97"/>
        <v>70000</v>
      </c>
      <c r="S552">
        <f t="shared" si="98"/>
        <v>53500</v>
      </c>
      <c r="T552" t="str">
        <f t="shared" si="99"/>
        <v>Western Asset</v>
      </c>
      <c r="U552" t="str">
        <f t="shared" si="100"/>
        <v>Pasadena</v>
      </c>
      <c r="V552" t="str">
        <f t="shared" si="101"/>
        <v>CA</v>
      </c>
      <c r="W552">
        <f t="shared" si="102"/>
        <v>1</v>
      </c>
      <c r="X552">
        <f t="shared" si="103"/>
        <v>1</v>
      </c>
      <c r="Y552">
        <f t="shared" si="104"/>
        <v>1</v>
      </c>
      <c r="Z552">
        <f t="shared" si="105"/>
        <v>1</v>
      </c>
      <c r="AA552">
        <f t="shared" si="106"/>
        <v>0</v>
      </c>
      <c r="AB552">
        <f t="shared" si="107"/>
        <v>1</v>
      </c>
    </row>
    <row r="553" spans="1:28" ht="356" x14ac:dyDescent="0.2">
      <c r="A553">
        <v>551</v>
      </c>
      <c r="B553" t="s">
        <v>34</v>
      </c>
      <c r="C553" t="s">
        <v>3900</v>
      </c>
      <c r="D553" s="1" t="s">
        <v>3912</v>
      </c>
      <c r="E553">
        <v>5</v>
      </c>
      <c r="F553" s="1" t="s">
        <v>1015</v>
      </c>
      <c r="G553" t="s">
        <v>1014</v>
      </c>
      <c r="H553" t="s">
        <v>1014</v>
      </c>
      <c r="I553" t="s">
        <v>68</v>
      </c>
      <c r="J553">
        <v>-1</v>
      </c>
      <c r="K553" t="s">
        <v>30</v>
      </c>
      <c r="L553">
        <v>-1</v>
      </c>
      <c r="M553">
        <v>-1</v>
      </c>
      <c r="N553" t="s">
        <v>3319</v>
      </c>
      <c r="O553">
        <v>-1</v>
      </c>
      <c r="P553">
        <v>-1</v>
      </c>
      <c r="Q553">
        <f t="shared" si="96"/>
        <v>37000</v>
      </c>
      <c r="R553">
        <f t="shared" si="97"/>
        <v>70000</v>
      </c>
      <c r="S553">
        <f t="shared" si="98"/>
        <v>53500</v>
      </c>
      <c r="T553" t="str">
        <f t="shared" si="99"/>
        <v>Tilde Staff Inc.</v>
      </c>
      <c r="U553" t="str">
        <f t="shared" si="100"/>
        <v>Pasadena</v>
      </c>
      <c r="V553" t="str">
        <f t="shared" si="101"/>
        <v>CA</v>
      </c>
      <c r="W553">
        <f t="shared" si="102"/>
        <v>1</v>
      </c>
      <c r="X553">
        <f t="shared" si="103"/>
        <v>1</v>
      </c>
      <c r="Y553">
        <f t="shared" si="104"/>
        <v>0</v>
      </c>
      <c r="Z553">
        <f t="shared" si="105"/>
        <v>1</v>
      </c>
      <c r="AA553">
        <f t="shared" si="106"/>
        <v>1</v>
      </c>
      <c r="AB553">
        <f t="shared" si="107"/>
        <v>1</v>
      </c>
    </row>
    <row r="554" spans="1:28" ht="409.6" x14ac:dyDescent="0.2">
      <c r="A554">
        <v>552</v>
      </c>
      <c r="B554" t="s">
        <v>1016</v>
      </c>
      <c r="C554" t="s">
        <v>3900</v>
      </c>
      <c r="D554" s="1" t="s">
        <v>3913</v>
      </c>
      <c r="E554">
        <v>3.8</v>
      </c>
      <c r="F554" s="1" t="s">
        <v>1017</v>
      </c>
      <c r="G554" t="s">
        <v>143</v>
      </c>
      <c r="H554" t="s">
        <v>143</v>
      </c>
      <c r="I554" t="s">
        <v>29</v>
      </c>
      <c r="J554">
        <v>2007</v>
      </c>
      <c r="K554" t="s">
        <v>30</v>
      </c>
      <c r="L554" t="s">
        <v>3396</v>
      </c>
      <c r="M554" t="s">
        <v>161</v>
      </c>
      <c r="N554" t="s">
        <v>3306</v>
      </c>
      <c r="O554" t="s">
        <v>1018</v>
      </c>
      <c r="P554">
        <v>-1</v>
      </c>
      <c r="Q554">
        <f t="shared" si="96"/>
        <v>37000</v>
      </c>
      <c r="R554">
        <f t="shared" si="97"/>
        <v>70000</v>
      </c>
      <c r="S554">
        <f t="shared" si="98"/>
        <v>53500</v>
      </c>
      <c r="T554" t="str">
        <f t="shared" si="99"/>
        <v>Hulu</v>
      </c>
      <c r="U554" t="str">
        <f t="shared" si="100"/>
        <v>Santa Monica</v>
      </c>
      <c r="V554" t="str">
        <f t="shared" si="101"/>
        <v>CA</v>
      </c>
      <c r="W554">
        <f t="shared" si="102"/>
        <v>1</v>
      </c>
      <c r="X554">
        <f t="shared" si="103"/>
        <v>1</v>
      </c>
      <c r="Y554">
        <f t="shared" si="104"/>
        <v>1</v>
      </c>
      <c r="Z554">
        <f t="shared" si="105"/>
        <v>1</v>
      </c>
      <c r="AA554">
        <f t="shared" si="106"/>
        <v>0</v>
      </c>
      <c r="AB554">
        <f t="shared" si="107"/>
        <v>1</v>
      </c>
    </row>
    <row r="555" spans="1:28" ht="409.6" x14ac:dyDescent="0.2">
      <c r="A555">
        <v>553</v>
      </c>
      <c r="B555" t="s">
        <v>34</v>
      </c>
      <c r="C555" t="s">
        <v>3900</v>
      </c>
      <c r="D555" s="1" t="s">
        <v>3914</v>
      </c>
      <c r="E555">
        <v>3.8</v>
      </c>
      <c r="F555" s="1" t="s">
        <v>1019</v>
      </c>
      <c r="G555" t="s">
        <v>953</v>
      </c>
      <c r="H555" t="s">
        <v>953</v>
      </c>
      <c r="I555" t="s">
        <v>84</v>
      </c>
      <c r="J555">
        <v>-1</v>
      </c>
      <c r="K555" t="s">
        <v>30</v>
      </c>
      <c r="L555" t="s">
        <v>85</v>
      </c>
      <c r="M555" t="s">
        <v>61</v>
      </c>
      <c r="N555" t="s">
        <v>3314</v>
      </c>
      <c r="O555">
        <v>-1</v>
      </c>
      <c r="P555">
        <v>-1</v>
      </c>
      <c r="Q555">
        <f t="shared" si="96"/>
        <v>37000</v>
      </c>
      <c r="R555">
        <f t="shared" si="97"/>
        <v>70000</v>
      </c>
      <c r="S555">
        <f t="shared" si="98"/>
        <v>53500</v>
      </c>
      <c r="T555" t="str">
        <f t="shared" si="99"/>
        <v>Login Consulting Services</v>
      </c>
      <c r="U555" t="str">
        <f t="shared" si="100"/>
        <v>El Segundo</v>
      </c>
      <c r="V555" t="str">
        <f t="shared" si="101"/>
        <v>CA</v>
      </c>
      <c r="W555">
        <f t="shared" si="102"/>
        <v>0</v>
      </c>
      <c r="X555">
        <f t="shared" si="103"/>
        <v>1</v>
      </c>
      <c r="Y555">
        <f t="shared" si="104"/>
        <v>0</v>
      </c>
      <c r="Z555">
        <f t="shared" si="105"/>
        <v>0</v>
      </c>
      <c r="AA555">
        <f t="shared" si="106"/>
        <v>0</v>
      </c>
      <c r="AB555">
        <f t="shared" si="107"/>
        <v>1</v>
      </c>
    </row>
    <row r="556" spans="1:28" ht="409.6" x14ac:dyDescent="0.2">
      <c r="A556">
        <v>554</v>
      </c>
      <c r="B556" t="s">
        <v>3915</v>
      </c>
      <c r="C556" t="s">
        <v>3900</v>
      </c>
      <c r="D556" s="1" t="s">
        <v>3916</v>
      </c>
      <c r="E556">
        <v>4.2</v>
      </c>
      <c r="F556" s="1" t="s">
        <v>1020</v>
      </c>
      <c r="G556" t="s">
        <v>230</v>
      </c>
      <c r="H556" t="s">
        <v>230</v>
      </c>
      <c r="I556" t="s">
        <v>24</v>
      </c>
      <c r="J556">
        <v>1880</v>
      </c>
      <c r="K556" t="s">
        <v>354</v>
      </c>
      <c r="L556" t="s">
        <v>355</v>
      </c>
      <c r="M556" t="s">
        <v>356</v>
      </c>
      <c r="N556" t="s">
        <v>3304</v>
      </c>
      <c r="O556">
        <v>-1</v>
      </c>
      <c r="P556">
        <v>-1</v>
      </c>
      <c r="Q556">
        <f t="shared" si="96"/>
        <v>37000</v>
      </c>
      <c r="R556">
        <f t="shared" si="97"/>
        <v>70000</v>
      </c>
      <c r="S556">
        <f t="shared" si="98"/>
        <v>53500</v>
      </c>
      <c r="T556" t="str">
        <f t="shared" si="99"/>
        <v>University of Southern California</v>
      </c>
      <c r="U556" t="str">
        <f t="shared" si="100"/>
        <v>Los Angeles</v>
      </c>
      <c r="V556" t="str">
        <f t="shared" si="101"/>
        <v>CA</v>
      </c>
      <c r="W556">
        <f t="shared" si="102"/>
        <v>0</v>
      </c>
      <c r="X556">
        <f t="shared" si="103"/>
        <v>0</v>
      </c>
      <c r="Y556">
        <f t="shared" si="104"/>
        <v>0</v>
      </c>
      <c r="Z556">
        <f t="shared" si="105"/>
        <v>0</v>
      </c>
      <c r="AA556">
        <f t="shared" si="106"/>
        <v>0</v>
      </c>
      <c r="AB556">
        <f t="shared" si="107"/>
        <v>1</v>
      </c>
    </row>
    <row r="557" spans="1:28" ht="34" x14ac:dyDescent="0.2">
      <c r="A557">
        <v>555</v>
      </c>
      <c r="B557" t="s">
        <v>1021</v>
      </c>
      <c r="C557" t="s">
        <v>3900</v>
      </c>
      <c r="D557" t="s">
        <v>3917</v>
      </c>
      <c r="E557">
        <v>3.1</v>
      </c>
      <c r="F557" s="1" t="s">
        <v>1022</v>
      </c>
      <c r="G557" t="s">
        <v>1023</v>
      </c>
      <c r="H557" t="s">
        <v>1024</v>
      </c>
      <c r="I557" t="s">
        <v>41</v>
      </c>
      <c r="J557">
        <v>1973</v>
      </c>
      <c r="K557" t="s">
        <v>19</v>
      </c>
      <c r="L557" t="s">
        <v>85</v>
      </c>
      <c r="M557" t="s">
        <v>61</v>
      </c>
      <c r="N557" t="s">
        <v>3305</v>
      </c>
      <c r="O557">
        <v>-1</v>
      </c>
      <c r="P557">
        <v>-1</v>
      </c>
      <c r="Q557">
        <f t="shared" si="96"/>
        <v>37000</v>
      </c>
      <c r="R557">
        <f t="shared" si="97"/>
        <v>70000</v>
      </c>
      <c r="S557">
        <f t="shared" si="98"/>
        <v>53500</v>
      </c>
      <c r="T557" t="str">
        <f t="shared" si="99"/>
        <v>Delmarva Foundation</v>
      </c>
      <c r="U557" t="str">
        <f t="shared" si="100"/>
        <v>Cerritos</v>
      </c>
      <c r="V557" t="str">
        <f t="shared" si="101"/>
        <v>CA</v>
      </c>
      <c r="W557">
        <f t="shared" si="102"/>
        <v>0</v>
      </c>
      <c r="X557">
        <f t="shared" si="103"/>
        <v>1</v>
      </c>
      <c r="Y557">
        <f t="shared" si="104"/>
        <v>0</v>
      </c>
      <c r="Z557">
        <f t="shared" si="105"/>
        <v>0</v>
      </c>
      <c r="AA557">
        <f t="shared" si="106"/>
        <v>0</v>
      </c>
      <c r="AB557">
        <f t="shared" si="107"/>
        <v>1</v>
      </c>
    </row>
    <row r="558" spans="1:28" ht="409.6" x14ac:dyDescent="0.2">
      <c r="A558">
        <v>556</v>
      </c>
      <c r="B558" t="s">
        <v>1025</v>
      </c>
      <c r="C558" t="s">
        <v>3900</v>
      </c>
      <c r="D558" s="1" t="s">
        <v>3918</v>
      </c>
      <c r="E558">
        <v>4.0999999999999996</v>
      </c>
      <c r="F558" s="1" t="s">
        <v>1026</v>
      </c>
      <c r="G558" t="s">
        <v>230</v>
      </c>
      <c r="H558" t="s">
        <v>230</v>
      </c>
      <c r="I558" t="s">
        <v>84</v>
      </c>
      <c r="J558">
        <v>2016</v>
      </c>
      <c r="K558" t="s">
        <v>30</v>
      </c>
      <c r="L558" t="s">
        <v>272</v>
      </c>
      <c r="M558" t="s">
        <v>273</v>
      </c>
      <c r="N558" t="s">
        <v>3319</v>
      </c>
      <c r="O558">
        <v>-1</v>
      </c>
      <c r="P558">
        <v>-1</v>
      </c>
      <c r="Q558">
        <f t="shared" si="96"/>
        <v>37000</v>
      </c>
      <c r="R558">
        <f t="shared" si="97"/>
        <v>70000</v>
      </c>
      <c r="S558">
        <f t="shared" si="98"/>
        <v>53500</v>
      </c>
      <c r="T558" t="str">
        <f t="shared" si="99"/>
        <v>LiveGlam</v>
      </c>
      <c r="U558" t="str">
        <f t="shared" si="100"/>
        <v>Los Angeles</v>
      </c>
      <c r="V558" t="str">
        <f t="shared" si="101"/>
        <v>CA</v>
      </c>
      <c r="W558">
        <f t="shared" si="102"/>
        <v>0</v>
      </c>
      <c r="X558">
        <f t="shared" si="103"/>
        <v>1</v>
      </c>
      <c r="Y558">
        <f t="shared" si="104"/>
        <v>0</v>
      </c>
      <c r="Z558">
        <f t="shared" si="105"/>
        <v>1</v>
      </c>
      <c r="AA558">
        <f t="shared" si="106"/>
        <v>0</v>
      </c>
      <c r="AB558">
        <f t="shared" si="107"/>
        <v>1</v>
      </c>
    </row>
    <row r="559" spans="1:28" ht="409.6" x14ac:dyDescent="0.2">
      <c r="A559">
        <v>557</v>
      </c>
      <c r="B559" t="s">
        <v>1027</v>
      </c>
      <c r="C559" t="s">
        <v>3900</v>
      </c>
      <c r="D559" s="1" t="s">
        <v>3919</v>
      </c>
      <c r="E559">
        <v>3.9</v>
      </c>
      <c r="F559" s="1" t="s">
        <v>1028</v>
      </c>
      <c r="G559" t="s">
        <v>3371</v>
      </c>
      <c r="H559" t="s">
        <v>3371</v>
      </c>
      <c r="I559" t="s">
        <v>55</v>
      </c>
      <c r="J559">
        <v>1923</v>
      </c>
      <c r="K559" t="s">
        <v>56</v>
      </c>
      <c r="L559" t="s">
        <v>160</v>
      </c>
      <c r="M559" t="s">
        <v>161</v>
      </c>
      <c r="N559" t="s">
        <v>3310</v>
      </c>
      <c r="O559" t="s">
        <v>1029</v>
      </c>
      <c r="P559">
        <v>-1</v>
      </c>
      <c r="Q559">
        <f t="shared" si="96"/>
        <v>37000</v>
      </c>
      <c r="R559">
        <f t="shared" si="97"/>
        <v>70000</v>
      </c>
      <c r="S559">
        <f t="shared" si="98"/>
        <v>53500</v>
      </c>
      <c r="T559" t="str">
        <f t="shared" si="99"/>
        <v>Warner Bros. Entertainment</v>
      </c>
      <c r="U559" t="str">
        <f t="shared" si="100"/>
        <v>Burban</v>
      </c>
      <c r="V559" t="str">
        <f t="shared" si="101"/>
        <v>CA</v>
      </c>
      <c r="W559">
        <f t="shared" si="102"/>
        <v>0</v>
      </c>
      <c r="X559">
        <f t="shared" si="103"/>
        <v>0</v>
      </c>
      <c r="Y559">
        <f t="shared" si="104"/>
        <v>1</v>
      </c>
      <c r="Z559">
        <f t="shared" si="105"/>
        <v>0</v>
      </c>
      <c r="AA559">
        <f t="shared" si="106"/>
        <v>0</v>
      </c>
      <c r="AB559">
        <f t="shared" si="107"/>
        <v>1</v>
      </c>
    </row>
    <row r="560" spans="1:28" ht="409.6" x14ac:dyDescent="0.2">
      <c r="A560">
        <v>558</v>
      </c>
      <c r="B560" t="s">
        <v>34</v>
      </c>
      <c r="C560" t="s">
        <v>3900</v>
      </c>
      <c r="D560" s="1" t="s">
        <v>3920</v>
      </c>
      <c r="E560">
        <v>-1</v>
      </c>
      <c r="F560" t="s">
        <v>1030</v>
      </c>
      <c r="G560" t="s">
        <v>1031</v>
      </c>
      <c r="H560">
        <v>-1</v>
      </c>
      <c r="I560">
        <v>-1</v>
      </c>
      <c r="J560">
        <v>-1</v>
      </c>
      <c r="K560">
        <v>-1</v>
      </c>
      <c r="L560">
        <v>-1</v>
      </c>
      <c r="M560">
        <v>-1</v>
      </c>
      <c r="N560">
        <v>-1</v>
      </c>
      <c r="O560">
        <v>-1</v>
      </c>
      <c r="P560">
        <v>-1</v>
      </c>
      <c r="Q560">
        <f t="shared" si="96"/>
        <v>37000</v>
      </c>
      <c r="R560">
        <f t="shared" si="97"/>
        <v>70000</v>
      </c>
      <c r="S560">
        <f t="shared" si="98"/>
        <v>53500</v>
      </c>
      <c r="T560" t="str">
        <f t="shared" si="99"/>
        <v>NextDeavor Services</v>
      </c>
      <c r="U560" t="str">
        <f t="shared" si="100"/>
        <v>Carson</v>
      </c>
      <c r="V560" t="str">
        <f t="shared" si="101"/>
        <v>CA</v>
      </c>
      <c r="W560">
        <f t="shared" si="102"/>
        <v>1</v>
      </c>
      <c r="X560">
        <f t="shared" si="103"/>
        <v>1</v>
      </c>
      <c r="Y560">
        <f t="shared" si="104"/>
        <v>1</v>
      </c>
      <c r="Z560">
        <f t="shared" si="105"/>
        <v>1</v>
      </c>
      <c r="AA560">
        <f t="shared" si="106"/>
        <v>0</v>
      </c>
      <c r="AB560">
        <f t="shared" si="107"/>
        <v>1</v>
      </c>
    </row>
    <row r="561" spans="1:28" ht="409.6" x14ac:dyDescent="0.2">
      <c r="A561">
        <v>559</v>
      </c>
      <c r="B561" t="s">
        <v>34</v>
      </c>
      <c r="C561" t="s">
        <v>3900</v>
      </c>
      <c r="D561" s="1" t="s">
        <v>3921</v>
      </c>
      <c r="E561">
        <v>3.5</v>
      </c>
      <c r="F561" s="1" t="s">
        <v>1032</v>
      </c>
      <c r="G561" t="s">
        <v>1033</v>
      </c>
      <c r="H561" t="s">
        <v>1034</v>
      </c>
      <c r="I561" t="s">
        <v>84</v>
      </c>
      <c r="J561">
        <v>-1</v>
      </c>
      <c r="K561" t="s">
        <v>30</v>
      </c>
      <c r="L561" t="s">
        <v>1003</v>
      </c>
      <c r="M561" t="s">
        <v>451</v>
      </c>
      <c r="N561" t="s">
        <v>3312</v>
      </c>
      <c r="O561">
        <v>-1</v>
      </c>
      <c r="P561">
        <v>-1</v>
      </c>
      <c r="Q561">
        <f t="shared" si="96"/>
        <v>37000</v>
      </c>
      <c r="R561">
        <f t="shared" si="97"/>
        <v>70000</v>
      </c>
      <c r="S561">
        <f t="shared" si="98"/>
        <v>53500</v>
      </c>
      <c r="T561" t="str">
        <f t="shared" si="99"/>
        <v>Cenergy</v>
      </c>
      <c r="U561" t="str">
        <f t="shared" si="100"/>
        <v>Irwindale</v>
      </c>
      <c r="V561" t="str">
        <f t="shared" si="101"/>
        <v>CA</v>
      </c>
      <c r="W561">
        <f t="shared" si="102"/>
        <v>0</v>
      </c>
      <c r="X561">
        <f t="shared" si="103"/>
        <v>0</v>
      </c>
      <c r="Y561">
        <f t="shared" si="104"/>
        <v>0</v>
      </c>
      <c r="Z561">
        <f t="shared" si="105"/>
        <v>0</v>
      </c>
      <c r="AA561">
        <f t="shared" si="106"/>
        <v>0</v>
      </c>
      <c r="AB561">
        <f t="shared" si="107"/>
        <v>1</v>
      </c>
    </row>
    <row r="562" spans="1:28" ht="409.6" x14ac:dyDescent="0.2">
      <c r="A562">
        <v>560</v>
      </c>
      <c r="B562" t="s">
        <v>1035</v>
      </c>
      <c r="C562" t="s">
        <v>3900</v>
      </c>
      <c r="D562" s="1" t="s">
        <v>3922</v>
      </c>
      <c r="E562">
        <v>3.9</v>
      </c>
      <c r="F562" s="1" t="s">
        <v>1036</v>
      </c>
      <c r="G562" t="s">
        <v>230</v>
      </c>
      <c r="H562" t="s">
        <v>596</v>
      </c>
      <c r="I562" t="s">
        <v>55</v>
      </c>
      <c r="J562">
        <v>1982</v>
      </c>
      <c r="K562" t="s">
        <v>56</v>
      </c>
      <c r="L562" t="s">
        <v>342</v>
      </c>
      <c r="M562" t="s">
        <v>161</v>
      </c>
      <c r="N562" t="s">
        <v>3304</v>
      </c>
      <c r="O562" t="s">
        <v>1037</v>
      </c>
      <c r="P562">
        <v>-1</v>
      </c>
      <c r="Q562">
        <f t="shared" si="96"/>
        <v>37000</v>
      </c>
      <c r="R562">
        <f t="shared" si="97"/>
        <v>70000</v>
      </c>
      <c r="S562">
        <f t="shared" si="98"/>
        <v>53500</v>
      </c>
      <c r="T562" t="str">
        <f t="shared" si="99"/>
        <v>Electronic Arts</v>
      </c>
      <c r="U562" t="str">
        <f t="shared" si="100"/>
        <v>Los Angeles</v>
      </c>
      <c r="V562" t="str">
        <f t="shared" si="101"/>
        <v>CA</v>
      </c>
      <c r="W562">
        <f t="shared" si="102"/>
        <v>1</v>
      </c>
      <c r="X562">
        <f t="shared" si="103"/>
        <v>1</v>
      </c>
      <c r="Y562">
        <f t="shared" si="104"/>
        <v>1</v>
      </c>
      <c r="Z562">
        <f t="shared" si="105"/>
        <v>1</v>
      </c>
      <c r="AA562">
        <f t="shared" si="106"/>
        <v>1</v>
      </c>
      <c r="AB562">
        <f t="shared" si="107"/>
        <v>1</v>
      </c>
    </row>
    <row r="563" spans="1:28" ht="409.6" x14ac:dyDescent="0.2">
      <c r="A563">
        <v>561</v>
      </c>
      <c r="B563" t="s">
        <v>1038</v>
      </c>
      <c r="C563" t="s">
        <v>3900</v>
      </c>
      <c r="D563" s="1" t="s">
        <v>3923</v>
      </c>
      <c r="E563">
        <v>3.9</v>
      </c>
      <c r="F563" s="1" t="s">
        <v>990</v>
      </c>
      <c r="G563" t="s">
        <v>230</v>
      </c>
      <c r="H563" t="s">
        <v>230</v>
      </c>
      <c r="I563" t="s">
        <v>24</v>
      </c>
      <c r="J563">
        <v>1902</v>
      </c>
      <c r="K563" t="s">
        <v>19</v>
      </c>
      <c r="L563" t="s">
        <v>25</v>
      </c>
      <c r="M563" t="s">
        <v>26</v>
      </c>
      <c r="N563" t="s">
        <v>3304</v>
      </c>
      <c r="O563" t="s">
        <v>3891</v>
      </c>
      <c r="P563">
        <v>-1</v>
      </c>
      <c r="Q563">
        <f t="shared" si="96"/>
        <v>37000</v>
      </c>
      <c r="R563">
        <f t="shared" si="97"/>
        <v>70000</v>
      </c>
      <c r="S563">
        <f t="shared" si="98"/>
        <v>53500</v>
      </c>
      <c r="T563" t="str">
        <f t="shared" si="99"/>
        <v>Cedars-Sinai</v>
      </c>
      <c r="U563" t="str">
        <f t="shared" si="100"/>
        <v>Los Angeles</v>
      </c>
      <c r="V563" t="str">
        <f t="shared" si="101"/>
        <v>CA</v>
      </c>
      <c r="W563">
        <f t="shared" si="102"/>
        <v>0</v>
      </c>
      <c r="X563">
        <f t="shared" si="103"/>
        <v>1</v>
      </c>
      <c r="Y563">
        <f t="shared" si="104"/>
        <v>1</v>
      </c>
      <c r="Z563">
        <f t="shared" si="105"/>
        <v>1</v>
      </c>
      <c r="AA563">
        <f t="shared" si="106"/>
        <v>0</v>
      </c>
      <c r="AB563">
        <f t="shared" si="107"/>
        <v>1</v>
      </c>
    </row>
    <row r="564" spans="1:28" ht="409.6" x14ac:dyDescent="0.2">
      <c r="A564">
        <v>562</v>
      </c>
      <c r="B564" t="s">
        <v>3438</v>
      </c>
      <c r="C564" t="s">
        <v>3900</v>
      </c>
      <c r="D564" s="1" t="s">
        <v>3924</v>
      </c>
      <c r="E564">
        <v>3.9</v>
      </c>
      <c r="F564" s="1" t="s">
        <v>1039</v>
      </c>
      <c r="G564" t="s">
        <v>230</v>
      </c>
      <c r="H564" t="s">
        <v>230</v>
      </c>
      <c r="I564" t="s">
        <v>55</v>
      </c>
      <c r="J564">
        <v>1931</v>
      </c>
      <c r="K564" t="s">
        <v>30</v>
      </c>
      <c r="L564" t="s">
        <v>3323</v>
      </c>
      <c r="M564" t="s">
        <v>46</v>
      </c>
      <c r="N564" t="s">
        <v>3306</v>
      </c>
      <c r="O564">
        <v>-1</v>
      </c>
      <c r="P564">
        <v>-1</v>
      </c>
      <c r="Q564">
        <f t="shared" si="96"/>
        <v>37000</v>
      </c>
      <c r="R564">
        <f t="shared" si="97"/>
        <v>70000</v>
      </c>
      <c r="S564">
        <f t="shared" si="98"/>
        <v>53500</v>
      </c>
      <c r="T564" t="str">
        <f t="shared" si="99"/>
        <v>Capital Group</v>
      </c>
      <c r="U564" t="str">
        <f t="shared" si="100"/>
        <v>Los Angeles</v>
      </c>
      <c r="V564" t="str">
        <f t="shared" si="101"/>
        <v>CA</v>
      </c>
      <c r="W564">
        <f t="shared" si="102"/>
        <v>0</v>
      </c>
      <c r="X564">
        <f t="shared" si="103"/>
        <v>0</v>
      </c>
      <c r="Y564">
        <f t="shared" si="104"/>
        <v>0</v>
      </c>
      <c r="Z564">
        <f t="shared" si="105"/>
        <v>0</v>
      </c>
      <c r="AA564">
        <f t="shared" si="106"/>
        <v>0</v>
      </c>
      <c r="AB564">
        <f t="shared" si="107"/>
        <v>1</v>
      </c>
    </row>
    <row r="565" spans="1:28" ht="409.6" x14ac:dyDescent="0.2">
      <c r="A565">
        <v>563</v>
      </c>
      <c r="B565" t="s">
        <v>1040</v>
      </c>
      <c r="C565" t="s">
        <v>3900</v>
      </c>
      <c r="D565" s="1" t="s">
        <v>3925</v>
      </c>
      <c r="E565">
        <v>3.7</v>
      </c>
      <c r="F565" s="1" t="s">
        <v>1041</v>
      </c>
      <c r="G565" t="s">
        <v>3371</v>
      </c>
      <c r="H565" t="s">
        <v>17</v>
      </c>
      <c r="I565" t="s">
        <v>24</v>
      </c>
      <c r="J565">
        <v>2003</v>
      </c>
      <c r="K565" t="s">
        <v>37</v>
      </c>
      <c r="L565" t="s">
        <v>3396</v>
      </c>
      <c r="M565" t="s">
        <v>161</v>
      </c>
      <c r="N565" t="s">
        <v>3310</v>
      </c>
      <c r="O565" t="s">
        <v>1042</v>
      </c>
      <c r="P565">
        <v>-1</v>
      </c>
      <c r="Q565">
        <f t="shared" si="96"/>
        <v>37000</v>
      </c>
      <c r="R565">
        <f t="shared" si="97"/>
        <v>70000</v>
      </c>
      <c r="S565">
        <f t="shared" si="98"/>
        <v>53500</v>
      </c>
      <c r="T565" t="str">
        <f t="shared" si="99"/>
        <v>Turner Broadcasting</v>
      </c>
      <c r="U565" t="str">
        <f t="shared" si="100"/>
        <v>Burban</v>
      </c>
      <c r="V565" t="str">
        <f t="shared" si="101"/>
        <v>CA</v>
      </c>
      <c r="W565">
        <f t="shared" si="102"/>
        <v>0</v>
      </c>
      <c r="X565">
        <f t="shared" si="103"/>
        <v>1</v>
      </c>
      <c r="Y565">
        <f t="shared" si="104"/>
        <v>0</v>
      </c>
      <c r="Z565">
        <f t="shared" si="105"/>
        <v>1</v>
      </c>
      <c r="AA565">
        <f t="shared" si="106"/>
        <v>1</v>
      </c>
      <c r="AB565">
        <f t="shared" si="107"/>
        <v>1</v>
      </c>
    </row>
    <row r="566" spans="1:28" ht="340" x14ac:dyDescent="0.2">
      <c r="A566">
        <v>564</v>
      </c>
      <c r="B566" t="s">
        <v>1043</v>
      </c>
      <c r="C566" t="s">
        <v>3900</v>
      </c>
      <c r="D566" s="1" t="s">
        <v>3926</v>
      </c>
      <c r="E566">
        <v>4.7</v>
      </c>
      <c r="F566" s="1" t="s">
        <v>1044</v>
      </c>
      <c r="G566" t="s">
        <v>230</v>
      </c>
      <c r="H566" t="s">
        <v>230</v>
      </c>
      <c r="I566" t="s">
        <v>29</v>
      </c>
      <c r="J566">
        <v>1987</v>
      </c>
      <c r="K566" t="s">
        <v>19</v>
      </c>
      <c r="L566" t="s">
        <v>25</v>
      </c>
      <c r="M566" t="s">
        <v>26</v>
      </c>
      <c r="N566" t="s">
        <v>3306</v>
      </c>
      <c r="O566" t="s">
        <v>3927</v>
      </c>
      <c r="P566">
        <v>-1</v>
      </c>
      <c r="Q566">
        <f t="shared" si="96"/>
        <v>37000</v>
      </c>
      <c r="R566">
        <f t="shared" si="97"/>
        <v>70000</v>
      </c>
      <c r="S566">
        <f t="shared" si="98"/>
        <v>53500</v>
      </c>
      <c r="T566" t="str">
        <f t="shared" si="99"/>
        <v>AIDS Healthcare Foundation</v>
      </c>
      <c r="U566" t="str">
        <f t="shared" si="100"/>
        <v>Los Angeles</v>
      </c>
      <c r="V566" t="str">
        <f t="shared" si="101"/>
        <v>CA</v>
      </c>
      <c r="W566">
        <f t="shared" si="102"/>
        <v>0</v>
      </c>
      <c r="X566">
        <f t="shared" si="103"/>
        <v>0</v>
      </c>
      <c r="Y566">
        <f t="shared" si="104"/>
        <v>0</v>
      </c>
      <c r="Z566">
        <f t="shared" si="105"/>
        <v>0</v>
      </c>
      <c r="AA566">
        <f t="shared" si="106"/>
        <v>0</v>
      </c>
      <c r="AB566">
        <f t="shared" si="107"/>
        <v>1</v>
      </c>
    </row>
    <row r="567" spans="1:28" ht="409.6" x14ac:dyDescent="0.2">
      <c r="A567">
        <v>565</v>
      </c>
      <c r="B567" t="s">
        <v>72</v>
      </c>
      <c r="C567" t="s">
        <v>3900</v>
      </c>
      <c r="D567" s="1" t="s">
        <v>3928</v>
      </c>
      <c r="E567">
        <v>4</v>
      </c>
      <c r="F567" s="1" t="s">
        <v>3898</v>
      </c>
      <c r="G567" t="s">
        <v>230</v>
      </c>
      <c r="H567" t="s">
        <v>230</v>
      </c>
      <c r="I567" t="s">
        <v>68</v>
      </c>
      <c r="J567">
        <v>2014</v>
      </c>
      <c r="K567" t="s">
        <v>30</v>
      </c>
      <c r="L567" t="s">
        <v>31</v>
      </c>
      <c r="M567" t="s">
        <v>32</v>
      </c>
      <c r="N567" t="s">
        <v>3319</v>
      </c>
      <c r="O567">
        <v>-1</v>
      </c>
      <c r="P567">
        <v>-1</v>
      </c>
      <c r="Q567">
        <f t="shared" si="96"/>
        <v>37000</v>
      </c>
      <c r="R567">
        <f t="shared" si="97"/>
        <v>70000</v>
      </c>
      <c r="S567">
        <f t="shared" si="98"/>
        <v>53500</v>
      </c>
      <c r="T567" t="str">
        <f t="shared" si="99"/>
        <v>Lucy Day</v>
      </c>
      <c r="U567" t="str">
        <f t="shared" si="100"/>
        <v>Los Angeles</v>
      </c>
      <c r="V567" t="str">
        <f t="shared" si="101"/>
        <v>CA</v>
      </c>
      <c r="W567">
        <f t="shared" si="102"/>
        <v>0</v>
      </c>
      <c r="X567">
        <f t="shared" si="103"/>
        <v>1</v>
      </c>
      <c r="Y567">
        <f t="shared" si="104"/>
        <v>0</v>
      </c>
      <c r="Z567">
        <f t="shared" si="105"/>
        <v>0</v>
      </c>
      <c r="AA567">
        <f t="shared" si="106"/>
        <v>0</v>
      </c>
      <c r="AB567">
        <f t="shared" si="107"/>
        <v>1</v>
      </c>
    </row>
    <row r="568" spans="1:28" ht="409.6" x14ac:dyDescent="0.2">
      <c r="A568">
        <v>566</v>
      </c>
      <c r="B568" t="s">
        <v>1045</v>
      </c>
      <c r="C568" t="s">
        <v>3900</v>
      </c>
      <c r="D568" s="1" t="s">
        <v>3929</v>
      </c>
      <c r="E568">
        <v>3.5</v>
      </c>
      <c r="F568" s="1" t="s">
        <v>1046</v>
      </c>
      <c r="G568" t="s">
        <v>1014</v>
      </c>
      <c r="H568" t="s">
        <v>1014</v>
      </c>
      <c r="I568" t="s">
        <v>18</v>
      </c>
      <c r="J568">
        <v>1938</v>
      </c>
      <c r="K568" t="s">
        <v>218</v>
      </c>
      <c r="L568" t="s">
        <v>3323</v>
      </c>
      <c r="M568" t="s">
        <v>46</v>
      </c>
      <c r="N568" t="s">
        <v>3304</v>
      </c>
      <c r="O568">
        <v>-1</v>
      </c>
      <c r="P568">
        <v>-1</v>
      </c>
      <c r="Q568">
        <f t="shared" si="96"/>
        <v>37000</v>
      </c>
      <c r="R568">
        <f t="shared" si="97"/>
        <v>70000</v>
      </c>
      <c r="S568">
        <f t="shared" si="98"/>
        <v>53500</v>
      </c>
      <c r="T568" t="str">
        <f t="shared" si="99"/>
        <v>LACERA</v>
      </c>
      <c r="U568" t="str">
        <f t="shared" si="100"/>
        <v>Pasadena</v>
      </c>
      <c r="V568" t="str">
        <f t="shared" si="101"/>
        <v>CA</v>
      </c>
      <c r="W568">
        <f t="shared" si="102"/>
        <v>0</v>
      </c>
      <c r="X568">
        <f t="shared" si="103"/>
        <v>0</v>
      </c>
      <c r="Y568">
        <f t="shared" si="104"/>
        <v>1</v>
      </c>
      <c r="Z568">
        <f t="shared" si="105"/>
        <v>0</v>
      </c>
      <c r="AA568">
        <f t="shared" si="106"/>
        <v>0</v>
      </c>
      <c r="AB568">
        <f t="shared" si="107"/>
        <v>1</v>
      </c>
    </row>
    <row r="569" spans="1:28" ht="409.6" x14ac:dyDescent="0.2">
      <c r="A569">
        <v>567</v>
      </c>
      <c r="B569" t="s">
        <v>34</v>
      </c>
      <c r="C569" t="s">
        <v>3900</v>
      </c>
      <c r="D569" s="1" t="s">
        <v>3930</v>
      </c>
      <c r="E569">
        <v>2.9</v>
      </c>
      <c r="F569" s="1" t="s">
        <v>1047</v>
      </c>
      <c r="G569" t="s">
        <v>1048</v>
      </c>
      <c r="H569" t="s">
        <v>17</v>
      </c>
      <c r="I569" t="s">
        <v>18</v>
      </c>
      <c r="J569">
        <v>-1</v>
      </c>
      <c r="K569" t="s">
        <v>30</v>
      </c>
      <c r="L569" t="s">
        <v>625</v>
      </c>
      <c r="M569" t="s">
        <v>161</v>
      </c>
      <c r="N569" t="s">
        <v>3305</v>
      </c>
      <c r="O569">
        <v>-1</v>
      </c>
      <c r="P569">
        <v>-1</v>
      </c>
      <c r="Q569">
        <f t="shared" si="96"/>
        <v>37000</v>
      </c>
      <c r="R569">
        <f t="shared" si="97"/>
        <v>70000</v>
      </c>
      <c r="S569">
        <f t="shared" si="98"/>
        <v>53500</v>
      </c>
      <c r="T569" t="str">
        <f t="shared" si="99"/>
        <v>Arize Corporation</v>
      </c>
      <c r="U569" t="str">
        <f t="shared" si="100"/>
        <v>Anaheim</v>
      </c>
      <c r="V569" t="str">
        <f t="shared" si="101"/>
        <v>CA</v>
      </c>
      <c r="W569">
        <f t="shared" si="102"/>
        <v>0</v>
      </c>
      <c r="X569">
        <f t="shared" si="103"/>
        <v>0</v>
      </c>
      <c r="Y569">
        <f t="shared" si="104"/>
        <v>0</v>
      </c>
      <c r="Z569">
        <f t="shared" si="105"/>
        <v>0</v>
      </c>
      <c r="AA569">
        <f t="shared" si="106"/>
        <v>0</v>
      </c>
      <c r="AB569">
        <f t="shared" si="107"/>
        <v>1</v>
      </c>
    </row>
    <row r="570" spans="1:28" ht="409.6" x14ac:dyDescent="0.2">
      <c r="A570">
        <v>568</v>
      </c>
      <c r="B570" t="s">
        <v>34</v>
      </c>
      <c r="C570" t="s">
        <v>3900</v>
      </c>
      <c r="D570" s="1" t="s">
        <v>3931</v>
      </c>
      <c r="E570">
        <v>2.8</v>
      </c>
      <c r="F570" s="1" t="s">
        <v>1049</v>
      </c>
      <c r="G570" t="s">
        <v>3371</v>
      </c>
      <c r="H570" t="s">
        <v>3371</v>
      </c>
      <c r="I570" t="s">
        <v>3341</v>
      </c>
      <c r="J570">
        <v>-1</v>
      </c>
      <c r="K570" t="s">
        <v>30</v>
      </c>
      <c r="L570">
        <v>-1</v>
      </c>
      <c r="M570">
        <v>-1</v>
      </c>
      <c r="N570" t="s">
        <v>3319</v>
      </c>
      <c r="O570">
        <v>-1</v>
      </c>
      <c r="P570">
        <v>-1</v>
      </c>
      <c r="Q570">
        <f t="shared" si="96"/>
        <v>37000</v>
      </c>
      <c r="R570">
        <f t="shared" si="97"/>
        <v>70000</v>
      </c>
      <c r="S570">
        <f t="shared" si="98"/>
        <v>53500</v>
      </c>
      <c r="T570" t="str">
        <f t="shared" si="99"/>
        <v>SAG-AFTRA Health Plan and SAG-Producers Pension Plan</v>
      </c>
      <c r="U570" t="str">
        <f t="shared" si="100"/>
        <v>Burban</v>
      </c>
      <c r="V570" t="str">
        <f t="shared" si="101"/>
        <v>CA</v>
      </c>
      <c r="W570">
        <f t="shared" si="102"/>
        <v>0</v>
      </c>
      <c r="X570">
        <f t="shared" si="103"/>
        <v>1</v>
      </c>
      <c r="Y570">
        <f t="shared" si="104"/>
        <v>0</v>
      </c>
      <c r="Z570">
        <f t="shared" si="105"/>
        <v>1</v>
      </c>
      <c r="AA570">
        <f t="shared" si="106"/>
        <v>0</v>
      </c>
      <c r="AB570">
        <f t="shared" si="107"/>
        <v>1</v>
      </c>
    </row>
    <row r="571" spans="1:28" ht="409.6" x14ac:dyDescent="0.2">
      <c r="A571">
        <v>569</v>
      </c>
      <c r="B571" t="s">
        <v>34</v>
      </c>
      <c r="C571" t="s">
        <v>3900</v>
      </c>
      <c r="D571" s="1" t="s">
        <v>3932</v>
      </c>
      <c r="E571">
        <v>3.1</v>
      </c>
      <c r="F571" s="1" t="s">
        <v>1050</v>
      </c>
      <c r="G571" t="s">
        <v>953</v>
      </c>
      <c r="H571" t="s">
        <v>1051</v>
      </c>
      <c r="I571" t="s">
        <v>24</v>
      </c>
      <c r="J571">
        <v>1978</v>
      </c>
      <c r="K571" t="s">
        <v>56</v>
      </c>
      <c r="L571" t="s">
        <v>1052</v>
      </c>
      <c r="M571" t="s">
        <v>46</v>
      </c>
      <c r="N571" t="s">
        <v>3304</v>
      </c>
      <c r="O571">
        <v>-1</v>
      </c>
      <c r="P571">
        <v>-1</v>
      </c>
      <c r="Q571">
        <f t="shared" si="96"/>
        <v>37000</v>
      </c>
      <c r="R571">
        <f t="shared" si="97"/>
        <v>70000</v>
      </c>
      <c r="S571">
        <f t="shared" si="98"/>
        <v>53500</v>
      </c>
      <c r="T571" t="str">
        <f t="shared" si="99"/>
        <v>Computershare</v>
      </c>
      <c r="U571" t="str">
        <f t="shared" si="100"/>
        <v>El Segundo</v>
      </c>
      <c r="V571" t="str">
        <f t="shared" si="101"/>
        <v>CA</v>
      </c>
      <c r="W571">
        <f t="shared" si="102"/>
        <v>0</v>
      </c>
      <c r="X571">
        <f t="shared" si="103"/>
        <v>1</v>
      </c>
      <c r="Y571">
        <f t="shared" si="104"/>
        <v>1</v>
      </c>
      <c r="Z571">
        <f t="shared" si="105"/>
        <v>0</v>
      </c>
      <c r="AA571">
        <f t="shared" si="106"/>
        <v>0</v>
      </c>
      <c r="AB571">
        <f t="shared" si="107"/>
        <v>1</v>
      </c>
    </row>
    <row r="572" spans="1:28" ht="323" x14ac:dyDescent="0.2">
      <c r="A572">
        <v>570</v>
      </c>
      <c r="B572" t="s">
        <v>193</v>
      </c>
      <c r="C572" t="s">
        <v>3900</v>
      </c>
      <c r="D572" s="1" t="s">
        <v>3933</v>
      </c>
      <c r="E572">
        <v>5</v>
      </c>
      <c r="F572" s="1" t="s">
        <v>315</v>
      </c>
      <c r="G572" t="s">
        <v>230</v>
      </c>
      <c r="H572" t="s">
        <v>316</v>
      </c>
      <c r="I572" t="s">
        <v>84</v>
      </c>
      <c r="J572">
        <v>2008</v>
      </c>
      <c r="K572" t="s">
        <v>30</v>
      </c>
      <c r="L572" t="s">
        <v>38</v>
      </c>
      <c r="M572" t="s">
        <v>32</v>
      </c>
      <c r="N572" t="s">
        <v>3305</v>
      </c>
      <c r="O572">
        <v>-1</v>
      </c>
      <c r="P572">
        <v>-1</v>
      </c>
      <c r="Q572">
        <f t="shared" si="96"/>
        <v>37000</v>
      </c>
      <c r="R572">
        <f t="shared" si="97"/>
        <v>70000</v>
      </c>
      <c r="S572">
        <f t="shared" si="98"/>
        <v>53500</v>
      </c>
      <c r="T572" t="str">
        <f t="shared" si="99"/>
        <v>Staffigo Technical Services, LLC</v>
      </c>
      <c r="U572" t="str">
        <f t="shared" si="100"/>
        <v>Los Angeles</v>
      </c>
      <c r="V572" t="str">
        <f t="shared" si="101"/>
        <v>CA</v>
      </c>
      <c r="W572">
        <f t="shared" si="102"/>
        <v>0</v>
      </c>
      <c r="X572">
        <f t="shared" si="103"/>
        <v>1</v>
      </c>
      <c r="Y572">
        <f t="shared" si="104"/>
        <v>1</v>
      </c>
      <c r="Z572">
        <f t="shared" si="105"/>
        <v>0</v>
      </c>
      <c r="AA572">
        <f t="shared" si="106"/>
        <v>0</v>
      </c>
      <c r="AB572">
        <f t="shared" si="107"/>
        <v>1</v>
      </c>
    </row>
    <row r="573" spans="1:28" ht="409.6" x14ac:dyDescent="0.2">
      <c r="A573">
        <v>571</v>
      </c>
      <c r="B573" t="s">
        <v>34</v>
      </c>
      <c r="C573" t="s">
        <v>3934</v>
      </c>
      <c r="D573" s="1" t="s">
        <v>3935</v>
      </c>
      <c r="E573">
        <v>3.2</v>
      </c>
      <c r="F573" s="1" t="s">
        <v>1053</v>
      </c>
      <c r="G573" t="s">
        <v>1033</v>
      </c>
      <c r="H573" t="s">
        <v>1054</v>
      </c>
      <c r="I573" t="s">
        <v>84</v>
      </c>
      <c r="J573">
        <v>-1</v>
      </c>
      <c r="K573" t="s">
        <v>30</v>
      </c>
      <c r="L573" t="s">
        <v>85</v>
      </c>
      <c r="M573" t="s">
        <v>61</v>
      </c>
      <c r="N573" t="s">
        <v>3312</v>
      </c>
      <c r="O573">
        <v>-1</v>
      </c>
      <c r="P573">
        <v>-1</v>
      </c>
      <c r="Q573">
        <f t="shared" si="96"/>
        <v>57000</v>
      </c>
      <c r="R573">
        <f t="shared" si="97"/>
        <v>103000</v>
      </c>
      <c r="S573">
        <f t="shared" si="98"/>
        <v>80000</v>
      </c>
      <c r="T573" t="str">
        <f t="shared" si="99"/>
        <v>Cenergy International</v>
      </c>
      <c r="U573" t="str">
        <f t="shared" si="100"/>
        <v>Irwindale</v>
      </c>
      <c r="V573" t="str">
        <f t="shared" si="101"/>
        <v>CA</v>
      </c>
      <c r="W573">
        <f t="shared" si="102"/>
        <v>0</v>
      </c>
      <c r="X573">
        <f t="shared" si="103"/>
        <v>0</v>
      </c>
      <c r="Y573">
        <f t="shared" si="104"/>
        <v>0</v>
      </c>
      <c r="Z573">
        <f t="shared" si="105"/>
        <v>0</v>
      </c>
      <c r="AA573">
        <f t="shared" si="106"/>
        <v>0</v>
      </c>
      <c r="AB573">
        <f t="shared" si="107"/>
        <v>1</v>
      </c>
    </row>
    <row r="574" spans="1:28" ht="409.6" x14ac:dyDescent="0.2">
      <c r="A574">
        <v>572</v>
      </c>
      <c r="B574" t="s">
        <v>3392</v>
      </c>
      <c r="C574" t="s">
        <v>3934</v>
      </c>
      <c r="D574" s="1" t="s">
        <v>3936</v>
      </c>
      <c r="E574">
        <v>5</v>
      </c>
      <c r="F574" s="1" t="s">
        <v>1055</v>
      </c>
      <c r="G574" t="s">
        <v>230</v>
      </c>
      <c r="H574" t="s">
        <v>3937</v>
      </c>
      <c r="I574" t="s">
        <v>68</v>
      </c>
      <c r="J574">
        <v>-1</v>
      </c>
      <c r="K574" t="s">
        <v>56</v>
      </c>
      <c r="L574" t="s">
        <v>3331</v>
      </c>
      <c r="M574" t="s">
        <v>61</v>
      </c>
      <c r="N574" t="s">
        <v>3319</v>
      </c>
      <c r="O574">
        <v>-1</v>
      </c>
      <c r="P574">
        <v>-1</v>
      </c>
      <c r="Q574">
        <f t="shared" si="96"/>
        <v>57000</v>
      </c>
      <c r="R574">
        <f t="shared" si="97"/>
        <v>103000</v>
      </c>
      <c r="S574">
        <f t="shared" si="98"/>
        <v>80000</v>
      </c>
      <c r="T574" t="str">
        <f t="shared" si="99"/>
        <v>Scale Media</v>
      </c>
      <c r="U574" t="str">
        <f t="shared" si="100"/>
        <v>Los Angeles</v>
      </c>
      <c r="V574" t="str">
        <f t="shared" si="101"/>
        <v>CA</v>
      </c>
      <c r="W574">
        <f t="shared" si="102"/>
        <v>0</v>
      </c>
      <c r="X574">
        <f t="shared" si="103"/>
        <v>1</v>
      </c>
      <c r="Y574">
        <f t="shared" si="104"/>
        <v>1</v>
      </c>
      <c r="Z574">
        <f t="shared" si="105"/>
        <v>1</v>
      </c>
      <c r="AA574">
        <f t="shared" si="106"/>
        <v>0</v>
      </c>
      <c r="AB574">
        <f t="shared" si="107"/>
        <v>1</v>
      </c>
    </row>
    <row r="575" spans="1:28" ht="409.6" x14ac:dyDescent="0.2">
      <c r="A575">
        <v>573</v>
      </c>
      <c r="B575" t="s">
        <v>1056</v>
      </c>
      <c r="C575" t="s">
        <v>3934</v>
      </c>
      <c r="D575" s="1" t="s">
        <v>3938</v>
      </c>
      <c r="E575">
        <v>3.2</v>
      </c>
      <c r="F575" s="1" t="s">
        <v>974</v>
      </c>
      <c r="G575" t="s">
        <v>230</v>
      </c>
      <c r="H575" t="s">
        <v>975</v>
      </c>
      <c r="I575" t="s">
        <v>18</v>
      </c>
      <c r="J575">
        <v>1996</v>
      </c>
      <c r="K575" t="s">
        <v>30</v>
      </c>
      <c r="L575" t="s">
        <v>219</v>
      </c>
      <c r="M575" t="s">
        <v>218</v>
      </c>
      <c r="N575" t="s">
        <v>3312</v>
      </c>
      <c r="O575" t="s">
        <v>976</v>
      </c>
      <c r="P575">
        <v>-1</v>
      </c>
      <c r="Q575">
        <f t="shared" si="96"/>
        <v>57000</v>
      </c>
      <c r="R575">
        <f t="shared" si="97"/>
        <v>103000</v>
      </c>
      <c r="S575">
        <f t="shared" si="98"/>
        <v>80000</v>
      </c>
      <c r="T575" t="str">
        <f t="shared" si="99"/>
        <v>Acumen</v>
      </c>
      <c r="U575" t="str">
        <f t="shared" si="100"/>
        <v>Los Angeles</v>
      </c>
      <c r="V575" t="str">
        <f t="shared" si="101"/>
        <v>CA</v>
      </c>
      <c r="W575">
        <f t="shared" si="102"/>
        <v>0</v>
      </c>
      <c r="X575">
        <f t="shared" si="103"/>
        <v>0</v>
      </c>
      <c r="Y575">
        <f t="shared" si="104"/>
        <v>0</v>
      </c>
      <c r="Z575">
        <f t="shared" si="105"/>
        <v>0</v>
      </c>
      <c r="AA575">
        <f t="shared" si="106"/>
        <v>0</v>
      </c>
      <c r="AB575">
        <f t="shared" si="107"/>
        <v>1</v>
      </c>
    </row>
    <row r="576" spans="1:28" ht="409.6" x14ac:dyDescent="0.2">
      <c r="A576">
        <v>574</v>
      </c>
      <c r="B576" t="s">
        <v>1057</v>
      </c>
      <c r="C576" t="s">
        <v>3934</v>
      </c>
      <c r="D576" s="1" t="s">
        <v>3939</v>
      </c>
      <c r="E576">
        <v>3.9</v>
      </c>
      <c r="F576" s="1" t="s">
        <v>990</v>
      </c>
      <c r="G576" t="s">
        <v>1058</v>
      </c>
      <c r="H576" t="s">
        <v>230</v>
      </c>
      <c r="I576" t="s">
        <v>24</v>
      </c>
      <c r="J576">
        <v>1902</v>
      </c>
      <c r="K576" t="s">
        <v>19</v>
      </c>
      <c r="L576" t="s">
        <v>25</v>
      </c>
      <c r="M576" t="s">
        <v>26</v>
      </c>
      <c r="N576" t="s">
        <v>3304</v>
      </c>
      <c r="O576" t="s">
        <v>3891</v>
      </c>
      <c r="P576">
        <v>-1</v>
      </c>
      <c r="Q576">
        <f t="shared" si="96"/>
        <v>57000</v>
      </c>
      <c r="R576">
        <f t="shared" si="97"/>
        <v>103000</v>
      </c>
      <c r="S576">
        <f t="shared" si="98"/>
        <v>80000</v>
      </c>
      <c r="T576" t="str">
        <f t="shared" si="99"/>
        <v>Cedars-Sinai</v>
      </c>
      <c r="U576" t="str">
        <f t="shared" si="100"/>
        <v>Beverly Hills</v>
      </c>
      <c r="V576" t="str">
        <f t="shared" si="101"/>
        <v>CA</v>
      </c>
      <c r="W576">
        <f t="shared" si="102"/>
        <v>0</v>
      </c>
      <c r="X576">
        <f t="shared" si="103"/>
        <v>1</v>
      </c>
      <c r="Y576">
        <f t="shared" si="104"/>
        <v>0</v>
      </c>
      <c r="Z576">
        <f t="shared" si="105"/>
        <v>1</v>
      </c>
      <c r="AA576">
        <f t="shared" si="106"/>
        <v>0</v>
      </c>
      <c r="AB576">
        <f t="shared" si="107"/>
        <v>1</v>
      </c>
    </row>
    <row r="577" spans="1:28" ht="255" x14ac:dyDescent="0.2">
      <c r="A577">
        <v>575</v>
      </c>
      <c r="B577" t="s">
        <v>1059</v>
      </c>
      <c r="C577" t="s">
        <v>3934</v>
      </c>
      <c r="D577" s="1" t="s">
        <v>3940</v>
      </c>
      <c r="E577">
        <v>-1</v>
      </c>
      <c r="F577" t="s">
        <v>1060</v>
      </c>
      <c r="G577" t="s">
        <v>230</v>
      </c>
      <c r="H577">
        <v>-1</v>
      </c>
      <c r="I577">
        <v>-1</v>
      </c>
      <c r="J577">
        <v>-1</v>
      </c>
      <c r="K577">
        <v>-1</v>
      </c>
      <c r="L577">
        <v>-1</v>
      </c>
      <c r="M577">
        <v>-1</v>
      </c>
      <c r="N577">
        <v>-1</v>
      </c>
      <c r="O577">
        <v>-1</v>
      </c>
      <c r="P577">
        <v>-1</v>
      </c>
      <c r="Q577">
        <f t="shared" si="96"/>
        <v>57000</v>
      </c>
      <c r="R577">
        <f t="shared" si="97"/>
        <v>103000</v>
      </c>
      <c r="S577">
        <f t="shared" si="98"/>
        <v>80000</v>
      </c>
      <c r="T577" t="str">
        <f t="shared" si="99"/>
        <v>Selby Jennings Buyside</v>
      </c>
      <c r="U577" t="str">
        <f t="shared" si="100"/>
        <v>Los Angeles</v>
      </c>
      <c r="V577" t="str">
        <f t="shared" si="101"/>
        <v>CA</v>
      </c>
      <c r="W577">
        <f t="shared" si="102"/>
        <v>0</v>
      </c>
      <c r="X577">
        <f t="shared" si="103"/>
        <v>0</v>
      </c>
      <c r="Y577">
        <f t="shared" si="104"/>
        <v>0</v>
      </c>
      <c r="Z577">
        <f t="shared" si="105"/>
        <v>0</v>
      </c>
      <c r="AA577">
        <f t="shared" si="106"/>
        <v>0</v>
      </c>
      <c r="AB577">
        <f t="shared" si="107"/>
        <v>1</v>
      </c>
    </row>
    <row r="578" spans="1:28" ht="409.6" x14ac:dyDescent="0.2">
      <c r="A578">
        <v>576</v>
      </c>
      <c r="B578" t="s">
        <v>72</v>
      </c>
      <c r="C578" t="s">
        <v>3934</v>
      </c>
      <c r="D578" s="1" t="s">
        <v>3941</v>
      </c>
      <c r="E578">
        <v>4.5</v>
      </c>
      <c r="F578" s="1" t="s">
        <v>489</v>
      </c>
      <c r="G578" t="s">
        <v>230</v>
      </c>
      <c r="H578" t="s">
        <v>254</v>
      </c>
      <c r="I578" t="s">
        <v>84</v>
      </c>
      <c r="J578">
        <v>1990</v>
      </c>
      <c r="K578" t="s">
        <v>30</v>
      </c>
      <c r="L578" t="s">
        <v>342</v>
      </c>
      <c r="M578" t="s">
        <v>161</v>
      </c>
      <c r="N578" t="s">
        <v>3319</v>
      </c>
      <c r="O578">
        <v>-1</v>
      </c>
      <c r="P578">
        <v>-1</v>
      </c>
      <c r="Q578">
        <f t="shared" si="96"/>
        <v>57000</v>
      </c>
      <c r="R578">
        <f t="shared" si="97"/>
        <v>103000</v>
      </c>
      <c r="S578">
        <f t="shared" si="98"/>
        <v>80000</v>
      </c>
      <c r="T578" t="str">
        <f t="shared" si="99"/>
        <v>Mobilityware</v>
      </c>
      <c r="U578" t="str">
        <f t="shared" si="100"/>
        <v>Los Angeles</v>
      </c>
      <c r="V578" t="str">
        <f t="shared" si="101"/>
        <v>CA</v>
      </c>
      <c r="W578">
        <f t="shared" si="102"/>
        <v>0</v>
      </c>
      <c r="X578">
        <f t="shared" si="103"/>
        <v>1</v>
      </c>
      <c r="Y578">
        <f t="shared" si="104"/>
        <v>0</v>
      </c>
      <c r="Z578">
        <f t="shared" si="105"/>
        <v>0</v>
      </c>
      <c r="AA578">
        <f t="shared" si="106"/>
        <v>0</v>
      </c>
      <c r="AB578">
        <f t="shared" si="107"/>
        <v>1</v>
      </c>
    </row>
    <row r="579" spans="1:28" ht="34" x14ac:dyDescent="0.2">
      <c r="A579">
        <v>577</v>
      </c>
      <c r="B579" t="s">
        <v>34</v>
      </c>
      <c r="C579" t="s">
        <v>3934</v>
      </c>
      <c r="D579" t="s">
        <v>3942</v>
      </c>
      <c r="E579">
        <v>3.9</v>
      </c>
      <c r="F579" s="1" t="s">
        <v>1061</v>
      </c>
      <c r="G579" t="s">
        <v>1048</v>
      </c>
      <c r="H579" t="s">
        <v>254</v>
      </c>
      <c r="I579" t="s">
        <v>18</v>
      </c>
      <c r="J579">
        <v>-1</v>
      </c>
      <c r="K579" t="s">
        <v>30</v>
      </c>
      <c r="L579" t="s">
        <v>3333</v>
      </c>
      <c r="M579" t="s">
        <v>46</v>
      </c>
      <c r="N579" t="s">
        <v>3319</v>
      </c>
      <c r="O579">
        <v>-1</v>
      </c>
      <c r="P579">
        <v>-1</v>
      </c>
      <c r="Q579">
        <f t="shared" ref="Q579:Q642" si="108">LEFT(C579,FIND("-",C579)-1)*1000</f>
        <v>57000</v>
      </c>
      <c r="R579">
        <f t="shared" ref="R579:R642" si="109">MID(C579,FIND("-",C579)+1,LEN(C579))*1000</f>
        <v>103000</v>
      </c>
      <c r="S579">
        <f t="shared" ref="S579:S642" si="110">(Q579+R579)/2</f>
        <v>80000</v>
      </c>
      <c r="T579" t="str">
        <f t="shared" ref="T579:T642" si="111">TRIM(LEFT(F579, FIND(CHAR(10), F579&amp;CHAR(10))-1))</f>
        <v>Acorns</v>
      </c>
      <c r="U579" t="str">
        <f t="shared" ref="U579:U642" si="112">TRIM(LEFT(G579, FIND(",",G579)-1))</f>
        <v>Anaheim</v>
      </c>
      <c r="V579" t="str">
        <f t="shared" ref="V579:V642" si="113">TRIM(MID(G579,FIND(",",G579)+1,LEN((G579))))</f>
        <v>CA</v>
      </c>
      <c r="W579">
        <f t="shared" ref="W579:W642" si="114">IF(ISNUMBER(SEARCH("python",D579)),1,0)</f>
        <v>1</v>
      </c>
      <c r="X579">
        <f t="shared" ref="X579:X642" si="115">IF(ISNUMBER(SEARCH("sql",D579)),1,0)</f>
        <v>1</v>
      </c>
      <c r="Y579">
        <f t="shared" ref="Y579:Y642" si="116">IF(ISNUMBER(SEARCH("excel",D579)),1,0)</f>
        <v>1</v>
      </c>
      <c r="Z579">
        <f t="shared" ref="Z579:Z642" si="117">IF(ISNUMBER(SEARCH("tableau",D579)),1,0)</f>
        <v>1</v>
      </c>
      <c r="AA579">
        <f t="shared" ref="AA579:AA642" si="118">IF(ISNUMBER(SEARCH("power bi",D579)),1,0)</f>
        <v>0</v>
      </c>
      <c r="AB579">
        <f t="shared" ref="AB579:AB642" si="119">IF(ISNUMBER(SEARCH("r",D579)),1,0)</f>
        <v>1</v>
      </c>
    </row>
    <row r="580" spans="1:28" ht="409.6" x14ac:dyDescent="0.2">
      <c r="A580">
        <v>578</v>
      </c>
      <c r="B580" t="s">
        <v>1062</v>
      </c>
      <c r="C580" t="s">
        <v>3934</v>
      </c>
      <c r="D580" s="1" t="s">
        <v>3943</v>
      </c>
      <c r="E580">
        <v>5</v>
      </c>
      <c r="F580" s="1" t="s">
        <v>1063</v>
      </c>
      <c r="G580" t="s">
        <v>1064</v>
      </c>
      <c r="H580" t="s">
        <v>1065</v>
      </c>
      <c r="I580" t="s">
        <v>68</v>
      </c>
      <c r="J580">
        <v>-1</v>
      </c>
      <c r="K580" t="s">
        <v>30</v>
      </c>
      <c r="L580">
        <v>-1</v>
      </c>
      <c r="M580">
        <v>-1</v>
      </c>
      <c r="N580" t="s">
        <v>3319</v>
      </c>
      <c r="O580">
        <v>-1</v>
      </c>
      <c r="P580">
        <v>-1</v>
      </c>
      <c r="Q580">
        <f t="shared" si="108"/>
        <v>57000</v>
      </c>
      <c r="R580">
        <f t="shared" si="109"/>
        <v>103000</v>
      </c>
      <c r="S580">
        <f t="shared" si="110"/>
        <v>80000</v>
      </c>
      <c r="T580" t="str">
        <f t="shared" si="111"/>
        <v>LEAPROS</v>
      </c>
      <c r="U580" t="str">
        <f t="shared" si="112"/>
        <v>Long Beach</v>
      </c>
      <c r="V580" t="str">
        <f t="shared" si="113"/>
        <v>CA</v>
      </c>
      <c r="W580">
        <f t="shared" si="114"/>
        <v>1</v>
      </c>
      <c r="X580">
        <f t="shared" si="115"/>
        <v>1</v>
      </c>
      <c r="Y580">
        <f t="shared" si="116"/>
        <v>1</v>
      </c>
      <c r="Z580">
        <f t="shared" si="117"/>
        <v>1</v>
      </c>
      <c r="AA580">
        <f t="shared" si="118"/>
        <v>0</v>
      </c>
      <c r="AB580">
        <f t="shared" si="119"/>
        <v>1</v>
      </c>
    </row>
    <row r="581" spans="1:28" x14ac:dyDescent="0.2">
      <c r="A581">
        <v>579</v>
      </c>
      <c r="B581" t="s">
        <v>1066</v>
      </c>
      <c r="C581" t="s">
        <v>3934</v>
      </c>
      <c r="D581" t="s">
        <v>3944</v>
      </c>
      <c r="E581">
        <v>-1</v>
      </c>
      <c r="F581" t="s">
        <v>3945</v>
      </c>
      <c r="G581" t="s">
        <v>230</v>
      </c>
      <c r="H581">
        <v>-1</v>
      </c>
      <c r="I581">
        <v>-1</v>
      </c>
      <c r="J581">
        <v>-1</v>
      </c>
      <c r="K581">
        <v>-1</v>
      </c>
      <c r="L581">
        <v>-1</v>
      </c>
      <c r="M581">
        <v>-1</v>
      </c>
      <c r="N581">
        <v>-1</v>
      </c>
      <c r="O581">
        <v>-1</v>
      </c>
      <c r="P581">
        <v>-1</v>
      </c>
      <c r="Q581">
        <f t="shared" si="108"/>
        <v>57000</v>
      </c>
      <c r="R581">
        <f t="shared" si="109"/>
        <v>103000</v>
      </c>
      <c r="S581">
        <f t="shared" si="110"/>
        <v>80000</v>
      </c>
      <c r="T581" t="str">
        <f t="shared" si="111"/>
        <v>force Technology Staffing</v>
      </c>
      <c r="U581" t="str">
        <f t="shared" si="112"/>
        <v>Los Angeles</v>
      </c>
      <c r="V581" t="str">
        <f t="shared" si="113"/>
        <v>CA</v>
      </c>
      <c r="W581">
        <f t="shared" si="114"/>
        <v>0</v>
      </c>
      <c r="X581">
        <f t="shared" si="115"/>
        <v>0</v>
      </c>
      <c r="Y581">
        <f t="shared" si="116"/>
        <v>0</v>
      </c>
      <c r="Z581">
        <f t="shared" si="117"/>
        <v>0</v>
      </c>
      <c r="AA581">
        <f t="shared" si="118"/>
        <v>0</v>
      </c>
      <c r="AB581">
        <f t="shared" si="119"/>
        <v>1</v>
      </c>
    </row>
    <row r="582" spans="1:28" ht="409.6" x14ac:dyDescent="0.2">
      <c r="A582">
        <v>580</v>
      </c>
      <c r="B582" t="s">
        <v>1067</v>
      </c>
      <c r="C582" t="s">
        <v>3934</v>
      </c>
      <c r="D582" s="1" t="s">
        <v>3946</v>
      </c>
      <c r="E582">
        <v>3.1</v>
      </c>
      <c r="F582" s="1" t="s">
        <v>1068</v>
      </c>
      <c r="G582" t="s">
        <v>230</v>
      </c>
      <c r="H582" t="s">
        <v>230</v>
      </c>
      <c r="I582" t="s">
        <v>29</v>
      </c>
      <c r="J582">
        <v>1997</v>
      </c>
      <c r="K582" t="s">
        <v>19</v>
      </c>
      <c r="L582" t="s">
        <v>25</v>
      </c>
      <c r="M582" t="s">
        <v>26</v>
      </c>
      <c r="N582" t="s">
        <v>3319</v>
      </c>
      <c r="O582" t="s">
        <v>3947</v>
      </c>
      <c r="P582">
        <v>-1</v>
      </c>
      <c r="Q582">
        <f t="shared" si="108"/>
        <v>57000</v>
      </c>
      <c r="R582">
        <f t="shared" si="109"/>
        <v>103000</v>
      </c>
      <c r="S582">
        <f t="shared" si="110"/>
        <v>80000</v>
      </c>
      <c r="T582" t="str">
        <f t="shared" si="111"/>
        <v>L.A. Care Health Plan</v>
      </c>
      <c r="U582" t="str">
        <f t="shared" si="112"/>
        <v>Los Angeles</v>
      </c>
      <c r="V582" t="str">
        <f t="shared" si="113"/>
        <v>CA</v>
      </c>
      <c r="W582">
        <f t="shared" si="114"/>
        <v>0</v>
      </c>
      <c r="X582">
        <f t="shared" si="115"/>
        <v>0</v>
      </c>
      <c r="Y582">
        <f t="shared" si="116"/>
        <v>1</v>
      </c>
      <c r="Z582">
        <f t="shared" si="117"/>
        <v>0</v>
      </c>
      <c r="AA582">
        <f t="shared" si="118"/>
        <v>0</v>
      </c>
      <c r="AB582">
        <f t="shared" si="119"/>
        <v>1</v>
      </c>
    </row>
    <row r="583" spans="1:28" ht="409.6" x14ac:dyDescent="0.2">
      <c r="A583">
        <v>581</v>
      </c>
      <c r="B583" t="s">
        <v>72</v>
      </c>
      <c r="C583" t="s">
        <v>3934</v>
      </c>
      <c r="D583" s="1" t="s">
        <v>3948</v>
      </c>
      <c r="E583">
        <v>3.6</v>
      </c>
      <c r="F583" s="1" t="s">
        <v>1069</v>
      </c>
      <c r="G583" t="s">
        <v>230</v>
      </c>
      <c r="H583" t="s">
        <v>230</v>
      </c>
      <c r="I583" t="s">
        <v>29</v>
      </c>
      <c r="J583">
        <v>-1</v>
      </c>
      <c r="K583" t="s">
        <v>218</v>
      </c>
      <c r="L583" t="s">
        <v>796</v>
      </c>
      <c r="M583" t="s">
        <v>218</v>
      </c>
      <c r="N583" t="s">
        <v>3319</v>
      </c>
      <c r="O583">
        <v>-1</v>
      </c>
      <c r="P583">
        <v>-1</v>
      </c>
      <c r="Q583">
        <f t="shared" si="108"/>
        <v>57000</v>
      </c>
      <c r="R583">
        <f t="shared" si="109"/>
        <v>103000</v>
      </c>
      <c r="S583">
        <f t="shared" si="110"/>
        <v>80000</v>
      </c>
      <c r="T583" t="str">
        <f t="shared" si="111"/>
        <v>Superior Court of California County of Los Angeles</v>
      </c>
      <c r="U583" t="str">
        <f t="shared" si="112"/>
        <v>Los Angeles</v>
      </c>
      <c r="V583" t="str">
        <f t="shared" si="113"/>
        <v>CA</v>
      </c>
      <c r="W583">
        <f t="shared" si="114"/>
        <v>0</v>
      </c>
      <c r="X583">
        <f t="shared" si="115"/>
        <v>1</v>
      </c>
      <c r="Y583">
        <f t="shared" si="116"/>
        <v>1</v>
      </c>
      <c r="Z583">
        <f t="shared" si="117"/>
        <v>0</v>
      </c>
      <c r="AA583">
        <f t="shared" si="118"/>
        <v>1</v>
      </c>
      <c r="AB583">
        <f t="shared" si="119"/>
        <v>1</v>
      </c>
    </row>
    <row r="584" spans="1:28" ht="409.6" x14ac:dyDescent="0.2">
      <c r="A584">
        <v>582</v>
      </c>
      <c r="B584" t="s">
        <v>72</v>
      </c>
      <c r="C584" t="s">
        <v>3934</v>
      </c>
      <c r="D584" s="1" t="s">
        <v>3949</v>
      </c>
      <c r="E584">
        <v>3.3</v>
      </c>
      <c r="F584" s="1" t="s">
        <v>1070</v>
      </c>
      <c r="G584" t="s">
        <v>230</v>
      </c>
      <c r="H584" t="s">
        <v>892</v>
      </c>
      <c r="I584" t="s">
        <v>84</v>
      </c>
      <c r="J584">
        <v>2001</v>
      </c>
      <c r="K584" t="s">
        <v>30</v>
      </c>
      <c r="L584" t="s">
        <v>3350</v>
      </c>
      <c r="M584" t="s">
        <v>32</v>
      </c>
      <c r="N584" t="s">
        <v>3309</v>
      </c>
      <c r="O584">
        <v>-1</v>
      </c>
      <c r="P584">
        <v>-1</v>
      </c>
      <c r="Q584">
        <f t="shared" si="108"/>
        <v>57000</v>
      </c>
      <c r="R584">
        <f t="shared" si="109"/>
        <v>103000</v>
      </c>
      <c r="S584">
        <f t="shared" si="110"/>
        <v>80000</v>
      </c>
      <c r="T584" t="str">
        <f t="shared" si="111"/>
        <v>Tillster</v>
      </c>
      <c r="U584" t="str">
        <f t="shared" si="112"/>
        <v>Los Angeles</v>
      </c>
      <c r="V584" t="str">
        <f t="shared" si="113"/>
        <v>CA</v>
      </c>
      <c r="W584">
        <f t="shared" si="114"/>
        <v>1</v>
      </c>
      <c r="X584">
        <f t="shared" si="115"/>
        <v>1</v>
      </c>
      <c r="Y584">
        <f t="shared" si="116"/>
        <v>1</v>
      </c>
      <c r="Z584">
        <f t="shared" si="117"/>
        <v>1</v>
      </c>
      <c r="AA584">
        <f t="shared" si="118"/>
        <v>0</v>
      </c>
      <c r="AB584">
        <f t="shared" si="119"/>
        <v>1</v>
      </c>
    </row>
    <row r="585" spans="1:28" ht="409.6" x14ac:dyDescent="0.2">
      <c r="A585">
        <v>583</v>
      </c>
      <c r="B585" t="s">
        <v>1071</v>
      </c>
      <c r="C585" t="s">
        <v>3934</v>
      </c>
      <c r="D585" s="1" t="s">
        <v>3950</v>
      </c>
      <c r="E585">
        <v>3.7</v>
      </c>
      <c r="F585" s="1" t="s">
        <v>3951</v>
      </c>
      <c r="G585" t="s">
        <v>230</v>
      </c>
      <c r="H585" t="s">
        <v>230</v>
      </c>
      <c r="I585" t="s">
        <v>68</v>
      </c>
      <c r="J585">
        <v>2016</v>
      </c>
      <c r="K585" t="s">
        <v>56</v>
      </c>
      <c r="L585" t="s">
        <v>186</v>
      </c>
      <c r="M585" t="s">
        <v>186</v>
      </c>
      <c r="N585" t="s">
        <v>3319</v>
      </c>
      <c r="O585">
        <v>-1</v>
      </c>
      <c r="P585">
        <v>-1</v>
      </c>
      <c r="Q585">
        <f t="shared" si="108"/>
        <v>57000</v>
      </c>
      <c r="R585">
        <f t="shared" si="109"/>
        <v>103000</v>
      </c>
      <c r="S585">
        <f t="shared" si="110"/>
        <v>80000</v>
      </c>
      <c r="T585" t="str">
        <f t="shared" si="111"/>
        <v>Tripalin</v>
      </c>
      <c r="U585" t="str">
        <f t="shared" si="112"/>
        <v>Los Angeles</v>
      </c>
      <c r="V585" t="str">
        <f t="shared" si="113"/>
        <v>CA</v>
      </c>
      <c r="W585">
        <f t="shared" si="114"/>
        <v>1</v>
      </c>
      <c r="X585">
        <f t="shared" si="115"/>
        <v>1</v>
      </c>
      <c r="Y585">
        <f t="shared" si="116"/>
        <v>1</v>
      </c>
      <c r="Z585">
        <f t="shared" si="117"/>
        <v>1</v>
      </c>
      <c r="AA585">
        <f t="shared" si="118"/>
        <v>1</v>
      </c>
      <c r="AB585">
        <f t="shared" si="119"/>
        <v>1</v>
      </c>
    </row>
    <row r="586" spans="1:28" ht="409.6" x14ac:dyDescent="0.2">
      <c r="A586">
        <v>584</v>
      </c>
      <c r="B586" t="s">
        <v>72</v>
      </c>
      <c r="C586" t="s">
        <v>3934</v>
      </c>
      <c r="D586" s="1" t="s">
        <v>3952</v>
      </c>
      <c r="E586">
        <v>4.5999999999999996</v>
      </c>
      <c r="F586" s="1" t="s">
        <v>1072</v>
      </c>
      <c r="G586" t="s">
        <v>230</v>
      </c>
      <c r="H586" t="s">
        <v>230</v>
      </c>
      <c r="I586" t="s">
        <v>84</v>
      </c>
      <c r="J586">
        <v>2015</v>
      </c>
      <c r="K586" t="s">
        <v>37</v>
      </c>
      <c r="L586" t="s">
        <v>355</v>
      </c>
      <c r="M586" t="s">
        <v>356</v>
      </c>
      <c r="N586" t="s">
        <v>3319</v>
      </c>
      <c r="O586" t="s">
        <v>3953</v>
      </c>
      <c r="P586">
        <v>-1</v>
      </c>
      <c r="Q586">
        <f t="shared" si="108"/>
        <v>57000</v>
      </c>
      <c r="R586">
        <f t="shared" si="109"/>
        <v>103000</v>
      </c>
      <c r="S586">
        <f t="shared" si="110"/>
        <v>80000</v>
      </c>
      <c r="T586" t="str">
        <f t="shared" si="111"/>
        <v>TutorMe</v>
      </c>
      <c r="U586" t="str">
        <f t="shared" si="112"/>
        <v>Los Angeles</v>
      </c>
      <c r="V586" t="str">
        <f t="shared" si="113"/>
        <v>CA</v>
      </c>
      <c r="W586">
        <f t="shared" si="114"/>
        <v>1</v>
      </c>
      <c r="X586">
        <f t="shared" si="115"/>
        <v>1</v>
      </c>
      <c r="Y586">
        <f t="shared" si="116"/>
        <v>1</v>
      </c>
      <c r="Z586">
        <f t="shared" si="117"/>
        <v>0</v>
      </c>
      <c r="AA586">
        <f t="shared" si="118"/>
        <v>0</v>
      </c>
      <c r="AB586">
        <f t="shared" si="119"/>
        <v>1</v>
      </c>
    </row>
    <row r="587" spans="1:28" ht="372" x14ac:dyDescent="0.2">
      <c r="A587">
        <v>585</v>
      </c>
      <c r="B587" t="s">
        <v>39</v>
      </c>
      <c r="C587" t="s">
        <v>3934</v>
      </c>
      <c r="D587" s="1" t="s">
        <v>3954</v>
      </c>
      <c r="E587">
        <v>4.5</v>
      </c>
      <c r="F587" s="1" t="s">
        <v>1073</v>
      </c>
      <c r="G587" t="s">
        <v>953</v>
      </c>
      <c r="H587" t="s">
        <v>953</v>
      </c>
      <c r="I587" t="s">
        <v>84</v>
      </c>
      <c r="J587">
        <v>1989</v>
      </c>
      <c r="K587" t="s">
        <v>30</v>
      </c>
      <c r="L587" t="s">
        <v>147</v>
      </c>
      <c r="M587" t="s">
        <v>61</v>
      </c>
      <c r="N587" t="s">
        <v>3319</v>
      </c>
      <c r="O587">
        <v>-1</v>
      </c>
      <c r="P587">
        <v>-1</v>
      </c>
      <c r="Q587">
        <f t="shared" si="108"/>
        <v>57000</v>
      </c>
      <c r="R587">
        <f t="shared" si="109"/>
        <v>103000</v>
      </c>
      <c r="S587">
        <f t="shared" si="110"/>
        <v>80000</v>
      </c>
      <c r="T587" t="str">
        <f t="shared" si="111"/>
        <v>Century Group (CA)</v>
      </c>
      <c r="U587" t="str">
        <f t="shared" si="112"/>
        <v>El Segundo</v>
      </c>
      <c r="V587" t="str">
        <f t="shared" si="113"/>
        <v>CA</v>
      </c>
      <c r="W587">
        <f t="shared" si="114"/>
        <v>0</v>
      </c>
      <c r="X587">
        <f t="shared" si="115"/>
        <v>0</v>
      </c>
      <c r="Y587">
        <f t="shared" si="116"/>
        <v>1</v>
      </c>
      <c r="Z587">
        <f t="shared" si="117"/>
        <v>0</v>
      </c>
      <c r="AA587">
        <f t="shared" si="118"/>
        <v>0</v>
      </c>
      <c r="AB587">
        <f t="shared" si="119"/>
        <v>1</v>
      </c>
    </row>
    <row r="588" spans="1:28" ht="34" x14ac:dyDescent="0.2">
      <c r="A588">
        <v>586</v>
      </c>
      <c r="B588" t="s">
        <v>1074</v>
      </c>
      <c r="C588" t="s">
        <v>3934</v>
      </c>
      <c r="D588" t="s">
        <v>3955</v>
      </c>
      <c r="E588">
        <v>3.9</v>
      </c>
      <c r="F588" s="1" t="s">
        <v>1075</v>
      </c>
      <c r="G588" t="s">
        <v>230</v>
      </c>
      <c r="H588" t="s">
        <v>1076</v>
      </c>
      <c r="I588" t="s">
        <v>29</v>
      </c>
      <c r="J588">
        <v>1997</v>
      </c>
      <c r="K588" t="s">
        <v>56</v>
      </c>
      <c r="L588" t="s">
        <v>31</v>
      </c>
      <c r="M588" t="s">
        <v>32</v>
      </c>
      <c r="N588" t="s">
        <v>3307</v>
      </c>
      <c r="O588">
        <v>-1</v>
      </c>
      <c r="P588">
        <v>-1</v>
      </c>
      <c r="Q588">
        <f t="shared" si="108"/>
        <v>57000</v>
      </c>
      <c r="R588">
        <f t="shared" si="109"/>
        <v>103000</v>
      </c>
      <c r="S588">
        <f t="shared" si="110"/>
        <v>80000</v>
      </c>
      <c r="T588" t="str">
        <f t="shared" si="111"/>
        <v>Netflix, Inc.</v>
      </c>
      <c r="U588" t="str">
        <f t="shared" si="112"/>
        <v>Los Angeles</v>
      </c>
      <c r="V588" t="str">
        <f t="shared" si="113"/>
        <v>CA</v>
      </c>
      <c r="W588">
        <f t="shared" si="114"/>
        <v>0</v>
      </c>
      <c r="X588">
        <f t="shared" si="115"/>
        <v>0</v>
      </c>
      <c r="Y588">
        <f t="shared" si="116"/>
        <v>0</v>
      </c>
      <c r="Z588">
        <f t="shared" si="117"/>
        <v>0</v>
      </c>
      <c r="AA588">
        <f t="shared" si="118"/>
        <v>0</v>
      </c>
      <c r="AB588">
        <f t="shared" si="119"/>
        <v>1</v>
      </c>
    </row>
    <row r="589" spans="1:28" ht="409.6" x14ac:dyDescent="0.2">
      <c r="A589">
        <v>587</v>
      </c>
      <c r="B589" t="s">
        <v>1077</v>
      </c>
      <c r="C589" t="s">
        <v>3934</v>
      </c>
      <c r="D589" s="1" t="s">
        <v>3956</v>
      </c>
      <c r="E589">
        <v>3.8</v>
      </c>
      <c r="F589" s="1" t="s">
        <v>1078</v>
      </c>
      <c r="G589" t="s">
        <v>230</v>
      </c>
      <c r="H589" t="s">
        <v>1079</v>
      </c>
      <c r="I589" t="s">
        <v>24</v>
      </c>
      <c r="J589">
        <v>-1</v>
      </c>
      <c r="K589" t="s">
        <v>19</v>
      </c>
      <c r="L589" t="s">
        <v>25</v>
      </c>
      <c r="M589" t="s">
        <v>26</v>
      </c>
      <c r="N589" t="s">
        <v>3304</v>
      </c>
      <c r="O589">
        <v>-1</v>
      </c>
      <c r="P589">
        <v>-1</v>
      </c>
      <c r="Q589">
        <f t="shared" si="108"/>
        <v>57000</v>
      </c>
      <c r="R589">
        <f t="shared" si="109"/>
        <v>103000</v>
      </c>
      <c r="S589">
        <f t="shared" si="110"/>
        <v>80000</v>
      </c>
      <c r="T589" t="str">
        <f t="shared" si="111"/>
        <v>UC Davis Medical Center</v>
      </c>
      <c r="U589" t="str">
        <f t="shared" si="112"/>
        <v>Los Angeles</v>
      </c>
      <c r="V589" t="str">
        <f t="shared" si="113"/>
        <v>CA</v>
      </c>
      <c r="W589">
        <f t="shared" si="114"/>
        <v>0</v>
      </c>
      <c r="X589">
        <f t="shared" si="115"/>
        <v>0</v>
      </c>
      <c r="Y589">
        <f t="shared" si="116"/>
        <v>1</v>
      </c>
      <c r="Z589">
        <f t="shared" si="117"/>
        <v>0</v>
      </c>
      <c r="AA589">
        <f t="shared" si="118"/>
        <v>0</v>
      </c>
      <c r="AB589">
        <f t="shared" si="119"/>
        <v>1</v>
      </c>
    </row>
    <row r="590" spans="1:28" ht="34" x14ac:dyDescent="0.2">
      <c r="A590">
        <v>588</v>
      </c>
      <c r="B590" t="s">
        <v>1067</v>
      </c>
      <c r="C590" t="s">
        <v>3934</v>
      </c>
      <c r="D590" t="s">
        <v>3957</v>
      </c>
      <c r="E590">
        <v>3</v>
      </c>
      <c r="F590" s="1" t="s">
        <v>1080</v>
      </c>
      <c r="G590" t="s">
        <v>1081</v>
      </c>
      <c r="H590" t="s">
        <v>1082</v>
      </c>
      <c r="I590" t="s">
        <v>41</v>
      </c>
      <c r="J590">
        <v>1971</v>
      </c>
      <c r="K590" t="s">
        <v>30</v>
      </c>
      <c r="L590" t="s">
        <v>304</v>
      </c>
      <c r="M590" t="s">
        <v>304</v>
      </c>
      <c r="N590" t="s">
        <v>3309</v>
      </c>
      <c r="O590">
        <v>-1</v>
      </c>
      <c r="P590">
        <v>-1</v>
      </c>
      <c r="Q590">
        <f t="shared" si="108"/>
        <v>57000</v>
      </c>
      <c r="R590">
        <f t="shared" si="109"/>
        <v>103000</v>
      </c>
      <c r="S590">
        <f t="shared" si="110"/>
        <v>80000</v>
      </c>
      <c r="T590" t="str">
        <f t="shared" si="111"/>
        <v>Tarzana</v>
      </c>
      <c r="U590" t="str">
        <f t="shared" si="112"/>
        <v>Northridge</v>
      </c>
      <c r="V590" t="str">
        <f t="shared" si="113"/>
        <v>CA</v>
      </c>
      <c r="W590">
        <f t="shared" si="114"/>
        <v>0</v>
      </c>
      <c r="X590">
        <f t="shared" si="115"/>
        <v>0</v>
      </c>
      <c r="Y590">
        <f t="shared" si="116"/>
        <v>1</v>
      </c>
      <c r="Z590">
        <f t="shared" si="117"/>
        <v>0</v>
      </c>
      <c r="AA590">
        <f t="shared" si="118"/>
        <v>0</v>
      </c>
      <c r="AB590">
        <f t="shared" si="119"/>
        <v>1</v>
      </c>
    </row>
    <row r="591" spans="1:28" ht="409.6" x14ac:dyDescent="0.2">
      <c r="A591">
        <v>589</v>
      </c>
      <c r="B591" t="s">
        <v>1083</v>
      </c>
      <c r="C591" t="s">
        <v>3934</v>
      </c>
      <c r="D591" s="1" t="s">
        <v>6126</v>
      </c>
      <c r="E591">
        <v>3.9</v>
      </c>
      <c r="F591" s="1" t="s">
        <v>1084</v>
      </c>
      <c r="G591" t="s">
        <v>230</v>
      </c>
      <c r="H591" t="s">
        <v>230</v>
      </c>
      <c r="I591" t="s">
        <v>84</v>
      </c>
      <c r="J591">
        <v>2009</v>
      </c>
      <c r="K591" t="s">
        <v>30</v>
      </c>
      <c r="L591" t="s">
        <v>85</v>
      </c>
      <c r="M591" t="s">
        <v>61</v>
      </c>
      <c r="N591" t="s">
        <v>3312</v>
      </c>
      <c r="O591">
        <v>-1</v>
      </c>
      <c r="P591">
        <v>-1</v>
      </c>
      <c r="Q591">
        <f t="shared" si="108"/>
        <v>57000</v>
      </c>
      <c r="R591">
        <f t="shared" si="109"/>
        <v>103000</v>
      </c>
      <c r="S591">
        <f t="shared" si="110"/>
        <v>80000</v>
      </c>
      <c r="T591" t="str">
        <f t="shared" si="111"/>
        <v>STAND 8 Technology Services</v>
      </c>
      <c r="U591" t="str">
        <f t="shared" si="112"/>
        <v>Los Angeles</v>
      </c>
      <c r="V591" t="str">
        <f t="shared" si="113"/>
        <v>CA</v>
      </c>
      <c r="W591">
        <f t="shared" si="114"/>
        <v>0</v>
      </c>
      <c r="X591">
        <f t="shared" si="115"/>
        <v>1</v>
      </c>
      <c r="Y591">
        <f t="shared" si="116"/>
        <v>0</v>
      </c>
      <c r="Z591">
        <f t="shared" si="117"/>
        <v>0</v>
      </c>
      <c r="AA591">
        <f t="shared" si="118"/>
        <v>0</v>
      </c>
      <c r="AB591">
        <f t="shared" si="119"/>
        <v>1</v>
      </c>
    </row>
    <row r="592" spans="1:28" ht="409.6" x14ac:dyDescent="0.2">
      <c r="A592">
        <v>590</v>
      </c>
      <c r="B592" t="s">
        <v>1085</v>
      </c>
      <c r="C592" t="s">
        <v>3934</v>
      </c>
      <c r="D592" s="1" t="s">
        <v>3958</v>
      </c>
      <c r="E592">
        <v>3.4</v>
      </c>
      <c r="F592" s="1" t="s">
        <v>1086</v>
      </c>
      <c r="G592" t="s">
        <v>230</v>
      </c>
      <c r="H592" t="s">
        <v>953</v>
      </c>
      <c r="I592" t="s">
        <v>29</v>
      </c>
      <c r="J592">
        <v>1998</v>
      </c>
      <c r="K592" t="s">
        <v>30</v>
      </c>
      <c r="L592" t="s">
        <v>31</v>
      </c>
      <c r="M592" t="s">
        <v>32</v>
      </c>
      <c r="N592" t="s">
        <v>3306</v>
      </c>
      <c r="O592">
        <v>-1</v>
      </c>
      <c r="P592">
        <v>-1</v>
      </c>
      <c r="Q592">
        <f t="shared" si="108"/>
        <v>57000</v>
      </c>
      <c r="R592">
        <f t="shared" si="109"/>
        <v>103000</v>
      </c>
      <c r="S592">
        <f t="shared" si="110"/>
        <v>80000</v>
      </c>
      <c r="T592" t="str">
        <f t="shared" si="111"/>
        <v>Internet Brands</v>
      </c>
      <c r="U592" t="str">
        <f t="shared" si="112"/>
        <v>Los Angeles</v>
      </c>
      <c r="V592" t="str">
        <f t="shared" si="113"/>
        <v>CA</v>
      </c>
      <c r="W592">
        <f t="shared" si="114"/>
        <v>0</v>
      </c>
      <c r="X592">
        <f t="shared" si="115"/>
        <v>1</v>
      </c>
      <c r="Y592">
        <f t="shared" si="116"/>
        <v>1</v>
      </c>
      <c r="Z592">
        <f t="shared" si="117"/>
        <v>1</v>
      </c>
      <c r="AA592">
        <f t="shared" si="118"/>
        <v>0</v>
      </c>
      <c r="AB592">
        <f t="shared" si="119"/>
        <v>1</v>
      </c>
    </row>
    <row r="593" spans="1:28" ht="409.6" x14ac:dyDescent="0.2">
      <c r="A593">
        <v>591</v>
      </c>
      <c r="B593" t="s">
        <v>175</v>
      </c>
      <c r="C593" t="s">
        <v>3934</v>
      </c>
      <c r="D593" s="1" t="s">
        <v>3959</v>
      </c>
      <c r="E593">
        <v>3.5</v>
      </c>
      <c r="F593" s="1" t="s">
        <v>295</v>
      </c>
      <c r="G593" t="s">
        <v>230</v>
      </c>
      <c r="H593" t="s">
        <v>3427</v>
      </c>
      <c r="I593" t="s">
        <v>24</v>
      </c>
      <c r="J593">
        <v>1948</v>
      </c>
      <c r="K593" t="s">
        <v>56</v>
      </c>
      <c r="L593" t="s">
        <v>147</v>
      </c>
      <c r="M593" t="s">
        <v>61</v>
      </c>
      <c r="N593" t="s">
        <v>3304</v>
      </c>
      <c r="O593" t="s">
        <v>296</v>
      </c>
      <c r="P593">
        <v>-1</v>
      </c>
      <c r="Q593">
        <f t="shared" si="108"/>
        <v>57000</v>
      </c>
      <c r="R593">
        <f t="shared" si="109"/>
        <v>103000</v>
      </c>
      <c r="S593">
        <f t="shared" si="110"/>
        <v>80000</v>
      </c>
      <c r="T593" t="str">
        <f t="shared" si="111"/>
        <v>Robert Half</v>
      </c>
      <c r="U593" t="str">
        <f t="shared" si="112"/>
        <v>Los Angeles</v>
      </c>
      <c r="V593" t="str">
        <f t="shared" si="113"/>
        <v>CA</v>
      </c>
      <c r="W593">
        <f t="shared" si="114"/>
        <v>0</v>
      </c>
      <c r="X593">
        <f t="shared" si="115"/>
        <v>1</v>
      </c>
      <c r="Y593">
        <f t="shared" si="116"/>
        <v>1</v>
      </c>
      <c r="Z593">
        <f t="shared" si="117"/>
        <v>0</v>
      </c>
      <c r="AA593">
        <f t="shared" si="118"/>
        <v>0</v>
      </c>
      <c r="AB593">
        <f t="shared" si="119"/>
        <v>1</v>
      </c>
    </row>
    <row r="594" spans="1:28" ht="34" x14ac:dyDescent="0.2">
      <c r="A594">
        <v>592</v>
      </c>
      <c r="B594" t="s">
        <v>72</v>
      </c>
      <c r="C594" t="s">
        <v>3934</v>
      </c>
      <c r="D594" t="s">
        <v>3960</v>
      </c>
      <c r="E594">
        <v>4</v>
      </c>
      <c r="F594" s="1" t="s">
        <v>1087</v>
      </c>
      <c r="G594" t="s">
        <v>230</v>
      </c>
      <c r="H594" t="s">
        <v>17</v>
      </c>
      <c r="I594" t="s">
        <v>55</v>
      </c>
      <c r="J594">
        <v>2019</v>
      </c>
      <c r="K594" t="s">
        <v>56</v>
      </c>
      <c r="L594" t="s">
        <v>3396</v>
      </c>
      <c r="M594" t="s">
        <v>161</v>
      </c>
      <c r="N594" t="s">
        <v>3319</v>
      </c>
      <c r="O594">
        <v>-1</v>
      </c>
      <c r="P594">
        <v>-1</v>
      </c>
      <c r="Q594">
        <f t="shared" si="108"/>
        <v>57000</v>
      </c>
      <c r="R594">
        <f t="shared" si="109"/>
        <v>103000</v>
      </c>
      <c r="S594">
        <f t="shared" si="110"/>
        <v>80000</v>
      </c>
      <c r="T594" t="str">
        <f t="shared" si="111"/>
        <v>Fox Corporation</v>
      </c>
      <c r="U594" t="str">
        <f t="shared" si="112"/>
        <v>Los Angeles</v>
      </c>
      <c r="V594" t="str">
        <f t="shared" si="113"/>
        <v>CA</v>
      </c>
      <c r="W594">
        <f t="shared" si="114"/>
        <v>1</v>
      </c>
      <c r="X594">
        <f t="shared" si="115"/>
        <v>1</v>
      </c>
      <c r="Y594">
        <f t="shared" si="116"/>
        <v>1</v>
      </c>
      <c r="Z594">
        <f t="shared" si="117"/>
        <v>1</v>
      </c>
      <c r="AA594">
        <f t="shared" si="118"/>
        <v>0</v>
      </c>
      <c r="AB594">
        <f t="shared" si="119"/>
        <v>1</v>
      </c>
    </row>
    <row r="595" spans="1:28" ht="409.6" x14ac:dyDescent="0.2">
      <c r="A595">
        <v>593</v>
      </c>
      <c r="B595" t="s">
        <v>167</v>
      </c>
      <c r="C595" t="s">
        <v>3934</v>
      </c>
      <c r="D595" s="1" t="s">
        <v>3961</v>
      </c>
      <c r="E595">
        <v>5</v>
      </c>
      <c r="F595" s="1" t="s">
        <v>1088</v>
      </c>
      <c r="G595" t="s">
        <v>230</v>
      </c>
      <c r="H595" t="s">
        <v>1089</v>
      </c>
      <c r="I595" t="s">
        <v>68</v>
      </c>
      <c r="J595">
        <v>-1</v>
      </c>
      <c r="K595" t="s">
        <v>19</v>
      </c>
      <c r="L595">
        <v>-1</v>
      </c>
      <c r="M595">
        <v>-1</v>
      </c>
      <c r="N595" t="s">
        <v>3319</v>
      </c>
      <c r="O595">
        <v>-1</v>
      </c>
      <c r="P595">
        <v>-1</v>
      </c>
      <c r="Q595">
        <f t="shared" si="108"/>
        <v>57000</v>
      </c>
      <c r="R595">
        <f t="shared" si="109"/>
        <v>103000</v>
      </c>
      <c r="S595">
        <f t="shared" si="110"/>
        <v>80000</v>
      </c>
      <c r="T595" t="str">
        <f t="shared" si="111"/>
        <v>Connect International</v>
      </c>
      <c r="U595" t="str">
        <f t="shared" si="112"/>
        <v>Los Angeles</v>
      </c>
      <c r="V595" t="str">
        <f t="shared" si="113"/>
        <v>CA</v>
      </c>
      <c r="W595">
        <f t="shared" si="114"/>
        <v>0</v>
      </c>
      <c r="X595">
        <f t="shared" si="115"/>
        <v>1</v>
      </c>
      <c r="Y595">
        <f t="shared" si="116"/>
        <v>0</v>
      </c>
      <c r="Z595">
        <f t="shared" si="117"/>
        <v>0</v>
      </c>
      <c r="AA595">
        <f t="shared" si="118"/>
        <v>0</v>
      </c>
      <c r="AB595">
        <f t="shared" si="119"/>
        <v>1</v>
      </c>
    </row>
    <row r="596" spans="1:28" ht="409.6" x14ac:dyDescent="0.2">
      <c r="A596">
        <v>594</v>
      </c>
      <c r="B596" t="s">
        <v>167</v>
      </c>
      <c r="C596" t="s">
        <v>3934</v>
      </c>
      <c r="D596" s="1" t="s">
        <v>3962</v>
      </c>
      <c r="E596">
        <v>4.5</v>
      </c>
      <c r="F596" s="1" t="s">
        <v>1090</v>
      </c>
      <c r="G596" t="s">
        <v>230</v>
      </c>
      <c r="H596" t="s">
        <v>3963</v>
      </c>
      <c r="I596" t="s">
        <v>41</v>
      </c>
      <c r="J596">
        <v>2017</v>
      </c>
      <c r="K596" t="s">
        <v>30</v>
      </c>
      <c r="L596" t="s">
        <v>342</v>
      </c>
      <c r="M596" t="s">
        <v>161</v>
      </c>
      <c r="N596" t="s">
        <v>3319</v>
      </c>
      <c r="O596" t="s">
        <v>1091</v>
      </c>
      <c r="P596">
        <v>-1</v>
      </c>
      <c r="Q596">
        <f t="shared" si="108"/>
        <v>57000</v>
      </c>
      <c r="R596">
        <f t="shared" si="109"/>
        <v>103000</v>
      </c>
      <c r="S596">
        <f t="shared" si="110"/>
        <v>80000</v>
      </c>
      <c r="T596" t="str">
        <f t="shared" si="111"/>
        <v>PUBG Santa Monica</v>
      </c>
      <c r="U596" t="str">
        <f t="shared" si="112"/>
        <v>Los Angeles</v>
      </c>
      <c r="V596" t="str">
        <f t="shared" si="113"/>
        <v>CA</v>
      </c>
      <c r="W596">
        <f t="shared" si="114"/>
        <v>1</v>
      </c>
      <c r="X596">
        <f t="shared" si="115"/>
        <v>1</v>
      </c>
      <c r="Y596">
        <f t="shared" si="116"/>
        <v>0</v>
      </c>
      <c r="Z596">
        <f t="shared" si="117"/>
        <v>1</v>
      </c>
      <c r="AA596">
        <f t="shared" si="118"/>
        <v>0</v>
      </c>
      <c r="AB596">
        <f t="shared" si="119"/>
        <v>1</v>
      </c>
    </row>
    <row r="597" spans="1:28" ht="409.6" x14ac:dyDescent="0.2">
      <c r="A597">
        <v>595</v>
      </c>
      <c r="B597" t="s">
        <v>1077</v>
      </c>
      <c r="C597" t="s">
        <v>3934</v>
      </c>
      <c r="D597" s="1" t="s">
        <v>3964</v>
      </c>
      <c r="E597">
        <v>4</v>
      </c>
      <c r="F597" s="1" t="s">
        <v>1092</v>
      </c>
      <c r="G597" t="s">
        <v>230</v>
      </c>
      <c r="H597" t="s">
        <v>230</v>
      </c>
      <c r="I597" t="s">
        <v>55</v>
      </c>
      <c r="J597">
        <v>1919</v>
      </c>
      <c r="K597" t="s">
        <v>56</v>
      </c>
      <c r="L597" t="s">
        <v>25</v>
      </c>
      <c r="M597" t="s">
        <v>26</v>
      </c>
      <c r="N597" t="s">
        <v>3319</v>
      </c>
      <c r="O597" t="s">
        <v>1093</v>
      </c>
      <c r="P597">
        <v>-1</v>
      </c>
      <c r="Q597">
        <f t="shared" si="108"/>
        <v>57000</v>
      </c>
      <c r="R597">
        <f t="shared" si="109"/>
        <v>103000</v>
      </c>
      <c r="S597">
        <f t="shared" si="110"/>
        <v>80000</v>
      </c>
      <c r="T597" t="str">
        <f t="shared" si="111"/>
        <v>UCLA Health</v>
      </c>
      <c r="U597" t="str">
        <f t="shared" si="112"/>
        <v>Los Angeles</v>
      </c>
      <c r="V597" t="str">
        <f t="shared" si="113"/>
        <v>CA</v>
      </c>
      <c r="W597">
        <f t="shared" si="114"/>
        <v>0</v>
      </c>
      <c r="X597">
        <f t="shared" si="115"/>
        <v>0</v>
      </c>
      <c r="Y597">
        <f t="shared" si="116"/>
        <v>1</v>
      </c>
      <c r="Z597">
        <f t="shared" si="117"/>
        <v>0</v>
      </c>
      <c r="AA597">
        <f t="shared" si="118"/>
        <v>0</v>
      </c>
      <c r="AB597">
        <f t="shared" si="119"/>
        <v>1</v>
      </c>
    </row>
    <row r="598" spans="1:28" ht="409.6" x14ac:dyDescent="0.2">
      <c r="A598">
        <v>596</v>
      </c>
      <c r="B598" t="s">
        <v>1094</v>
      </c>
      <c r="C598" t="s">
        <v>3934</v>
      </c>
      <c r="D598" s="1" t="s">
        <v>3965</v>
      </c>
      <c r="E598">
        <v>3.5</v>
      </c>
      <c r="F598" s="1" t="s">
        <v>295</v>
      </c>
      <c r="G598" t="s">
        <v>230</v>
      </c>
      <c r="H598" t="s">
        <v>3427</v>
      </c>
      <c r="I598" t="s">
        <v>24</v>
      </c>
      <c r="J598">
        <v>1948</v>
      </c>
      <c r="K598" t="s">
        <v>56</v>
      </c>
      <c r="L598" t="s">
        <v>147</v>
      </c>
      <c r="M598" t="s">
        <v>61</v>
      </c>
      <c r="N598" t="s">
        <v>3304</v>
      </c>
      <c r="O598" t="s">
        <v>296</v>
      </c>
      <c r="P598">
        <v>-1</v>
      </c>
      <c r="Q598">
        <f t="shared" si="108"/>
        <v>57000</v>
      </c>
      <c r="R598">
        <f t="shared" si="109"/>
        <v>103000</v>
      </c>
      <c r="S598">
        <f t="shared" si="110"/>
        <v>80000</v>
      </c>
      <c r="T598" t="str">
        <f t="shared" si="111"/>
        <v>Robert Half</v>
      </c>
      <c r="U598" t="str">
        <f t="shared" si="112"/>
        <v>Los Angeles</v>
      </c>
      <c r="V598" t="str">
        <f t="shared" si="113"/>
        <v>CA</v>
      </c>
      <c r="W598">
        <f t="shared" si="114"/>
        <v>0</v>
      </c>
      <c r="X598">
        <f t="shared" si="115"/>
        <v>1</v>
      </c>
      <c r="Y598">
        <f t="shared" si="116"/>
        <v>1</v>
      </c>
      <c r="Z598">
        <f t="shared" si="117"/>
        <v>1</v>
      </c>
      <c r="AA598">
        <f t="shared" si="118"/>
        <v>0</v>
      </c>
      <c r="AB598">
        <f t="shared" si="119"/>
        <v>1</v>
      </c>
    </row>
    <row r="599" spans="1:28" ht="409.6" x14ac:dyDescent="0.2">
      <c r="A599">
        <v>597</v>
      </c>
      <c r="B599" t="s">
        <v>1095</v>
      </c>
      <c r="C599" t="s">
        <v>3934</v>
      </c>
      <c r="D599" s="1" t="s">
        <v>3966</v>
      </c>
      <c r="E599">
        <v>3.4</v>
      </c>
      <c r="F599" s="1" t="s">
        <v>1096</v>
      </c>
      <c r="G599" t="s">
        <v>953</v>
      </c>
      <c r="H599" t="s">
        <v>143</v>
      </c>
      <c r="I599" t="s">
        <v>24</v>
      </c>
      <c r="J599">
        <v>1979</v>
      </c>
      <c r="K599" t="s">
        <v>56</v>
      </c>
      <c r="L599" t="s">
        <v>342</v>
      </c>
      <c r="M599" t="s">
        <v>161</v>
      </c>
      <c r="N599" t="s">
        <v>3307</v>
      </c>
      <c r="O599">
        <v>-1</v>
      </c>
      <c r="P599">
        <v>-1</v>
      </c>
      <c r="Q599">
        <f t="shared" si="108"/>
        <v>57000</v>
      </c>
      <c r="R599">
        <f t="shared" si="109"/>
        <v>103000</v>
      </c>
      <c r="S599">
        <f t="shared" si="110"/>
        <v>80000</v>
      </c>
      <c r="T599" t="str">
        <f t="shared" si="111"/>
        <v>Activision Blizzard</v>
      </c>
      <c r="U599" t="str">
        <f t="shared" si="112"/>
        <v>El Segundo</v>
      </c>
      <c r="V599" t="str">
        <f t="shared" si="113"/>
        <v>CA</v>
      </c>
      <c r="W599">
        <f t="shared" si="114"/>
        <v>0</v>
      </c>
      <c r="X599">
        <f t="shared" si="115"/>
        <v>0</v>
      </c>
      <c r="Y599">
        <f t="shared" si="116"/>
        <v>1</v>
      </c>
      <c r="Z599">
        <f t="shared" si="117"/>
        <v>0</v>
      </c>
      <c r="AA599">
        <f t="shared" si="118"/>
        <v>0</v>
      </c>
      <c r="AB599">
        <f t="shared" si="119"/>
        <v>1</v>
      </c>
    </row>
    <row r="600" spans="1:28" ht="404" x14ac:dyDescent="0.2">
      <c r="A600">
        <v>598</v>
      </c>
      <c r="B600" t="s">
        <v>1097</v>
      </c>
      <c r="C600" t="s">
        <v>3934</v>
      </c>
      <c r="D600" s="1" t="s">
        <v>3967</v>
      </c>
      <c r="E600">
        <v>2.1</v>
      </c>
      <c r="F600" s="1" t="s">
        <v>1098</v>
      </c>
      <c r="G600" t="s">
        <v>230</v>
      </c>
      <c r="H600" t="s">
        <v>230</v>
      </c>
      <c r="I600" t="s">
        <v>18</v>
      </c>
      <c r="J600">
        <v>2012</v>
      </c>
      <c r="K600" t="s">
        <v>30</v>
      </c>
      <c r="L600" t="s">
        <v>666</v>
      </c>
      <c r="M600" t="s">
        <v>265</v>
      </c>
      <c r="N600" t="s">
        <v>3319</v>
      </c>
      <c r="O600">
        <v>-1</v>
      </c>
      <c r="P600">
        <v>-1</v>
      </c>
      <c r="Q600">
        <f t="shared" si="108"/>
        <v>57000</v>
      </c>
      <c r="R600">
        <f t="shared" si="109"/>
        <v>103000</v>
      </c>
      <c r="S600">
        <f t="shared" si="110"/>
        <v>80000</v>
      </c>
      <c r="T600" t="str">
        <f t="shared" si="111"/>
        <v>The Loot Company</v>
      </c>
      <c r="U600" t="str">
        <f t="shared" si="112"/>
        <v>Los Angeles</v>
      </c>
      <c r="V600" t="str">
        <f t="shared" si="113"/>
        <v>CA</v>
      </c>
      <c r="W600">
        <f t="shared" si="114"/>
        <v>1</v>
      </c>
      <c r="X600">
        <f t="shared" si="115"/>
        <v>1</v>
      </c>
      <c r="Y600">
        <f t="shared" si="116"/>
        <v>1</v>
      </c>
      <c r="Z600">
        <f t="shared" si="117"/>
        <v>1</v>
      </c>
      <c r="AA600">
        <f t="shared" si="118"/>
        <v>0</v>
      </c>
      <c r="AB600">
        <f t="shared" si="119"/>
        <v>1</v>
      </c>
    </row>
    <row r="601" spans="1:28" ht="372" x14ac:dyDescent="0.2">
      <c r="A601">
        <v>599</v>
      </c>
      <c r="B601" t="s">
        <v>1099</v>
      </c>
      <c r="C601" t="s">
        <v>3934</v>
      </c>
      <c r="D601" s="1" t="s">
        <v>3968</v>
      </c>
      <c r="E601">
        <v>3.8</v>
      </c>
      <c r="F601" s="1" t="s">
        <v>1011</v>
      </c>
      <c r="G601" t="s">
        <v>1012</v>
      </c>
      <c r="H601" t="s">
        <v>1012</v>
      </c>
      <c r="I601" t="s">
        <v>18</v>
      </c>
      <c r="J601">
        <v>2013</v>
      </c>
      <c r="K601" t="s">
        <v>30</v>
      </c>
      <c r="L601" t="s">
        <v>31</v>
      </c>
      <c r="M601" t="s">
        <v>32</v>
      </c>
      <c r="N601" t="s">
        <v>3319</v>
      </c>
      <c r="O601">
        <v>-1</v>
      </c>
      <c r="P601">
        <v>-1</v>
      </c>
      <c r="Q601">
        <f t="shared" si="108"/>
        <v>57000</v>
      </c>
      <c r="R601">
        <f t="shared" si="109"/>
        <v>103000</v>
      </c>
      <c r="S601">
        <f t="shared" si="110"/>
        <v>80000</v>
      </c>
      <c r="T601" t="str">
        <f t="shared" si="111"/>
        <v>System1</v>
      </c>
      <c r="U601" t="str">
        <f t="shared" si="112"/>
        <v>Venice</v>
      </c>
      <c r="V601" t="str">
        <f t="shared" si="113"/>
        <v>CA</v>
      </c>
      <c r="W601">
        <f t="shared" si="114"/>
        <v>1</v>
      </c>
      <c r="X601">
        <f t="shared" si="115"/>
        <v>1</v>
      </c>
      <c r="Y601">
        <f t="shared" si="116"/>
        <v>0</v>
      </c>
      <c r="Z601">
        <f t="shared" si="117"/>
        <v>0</v>
      </c>
      <c r="AA601">
        <f t="shared" si="118"/>
        <v>0</v>
      </c>
      <c r="AB601">
        <f t="shared" si="119"/>
        <v>1</v>
      </c>
    </row>
    <row r="602" spans="1:28" ht="340" x14ac:dyDescent="0.2">
      <c r="A602">
        <v>600</v>
      </c>
      <c r="B602" t="s">
        <v>678</v>
      </c>
      <c r="C602" t="s">
        <v>3969</v>
      </c>
      <c r="D602" s="1" t="s">
        <v>3970</v>
      </c>
      <c r="E602">
        <v>5</v>
      </c>
      <c r="F602" s="1" t="s">
        <v>315</v>
      </c>
      <c r="G602" t="s">
        <v>230</v>
      </c>
      <c r="H602" t="s">
        <v>316</v>
      </c>
      <c r="I602" t="s">
        <v>84</v>
      </c>
      <c r="J602">
        <v>2008</v>
      </c>
      <c r="K602" t="s">
        <v>30</v>
      </c>
      <c r="L602" t="s">
        <v>38</v>
      </c>
      <c r="M602" t="s">
        <v>32</v>
      </c>
      <c r="N602" t="s">
        <v>3305</v>
      </c>
      <c r="O602">
        <v>-1</v>
      </c>
      <c r="P602">
        <v>-1</v>
      </c>
      <c r="Q602">
        <f t="shared" si="108"/>
        <v>35000</v>
      </c>
      <c r="R602">
        <f t="shared" si="109"/>
        <v>45000</v>
      </c>
      <c r="S602">
        <f t="shared" si="110"/>
        <v>40000</v>
      </c>
      <c r="T602" t="str">
        <f t="shared" si="111"/>
        <v>Staffigo Technical Services, LLC</v>
      </c>
      <c r="U602" t="str">
        <f t="shared" si="112"/>
        <v>Los Angeles</v>
      </c>
      <c r="V602" t="str">
        <f t="shared" si="113"/>
        <v>CA</v>
      </c>
      <c r="W602">
        <f t="shared" si="114"/>
        <v>0</v>
      </c>
      <c r="X602">
        <f t="shared" si="115"/>
        <v>1</v>
      </c>
      <c r="Y602">
        <f t="shared" si="116"/>
        <v>1</v>
      </c>
      <c r="Z602">
        <f t="shared" si="117"/>
        <v>0</v>
      </c>
      <c r="AA602">
        <f t="shared" si="118"/>
        <v>0</v>
      </c>
      <c r="AB602">
        <f t="shared" si="119"/>
        <v>1</v>
      </c>
    </row>
    <row r="603" spans="1:28" ht="409.6" x14ac:dyDescent="0.2">
      <c r="A603">
        <v>601</v>
      </c>
      <c r="B603" t="s">
        <v>1100</v>
      </c>
      <c r="C603" t="s">
        <v>3969</v>
      </c>
      <c r="D603" s="1" t="s">
        <v>3971</v>
      </c>
      <c r="E603">
        <v>-1</v>
      </c>
      <c r="F603" t="s">
        <v>1101</v>
      </c>
      <c r="G603" t="s">
        <v>230</v>
      </c>
      <c r="H603" t="s">
        <v>1102</v>
      </c>
      <c r="I603" t="s">
        <v>68</v>
      </c>
      <c r="J603">
        <v>-1</v>
      </c>
      <c r="K603" t="s">
        <v>30</v>
      </c>
      <c r="L603">
        <v>-1</v>
      </c>
      <c r="M603">
        <v>-1</v>
      </c>
      <c r="N603" t="s">
        <v>3319</v>
      </c>
      <c r="O603">
        <v>-1</v>
      </c>
      <c r="P603">
        <v>-1</v>
      </c>
      <c r="Q603">
        <f t="shared" si="108"/>
        <v>35000</v>
      </c>
      <c r="R603">
        <f t="shared" si="109"/>
        <v>45000</v>
      </c>
      <c r="S603">
        <f t="shared" si="110"/>
        <v>40000</v>
      </c>
      <c r="T603" t="str">
        <f t="shared" si="111"/>
        <v>Elever Professional</v>
      </c>
      <c r="U603" t="str">
        <f t="shared" si="112"/>
        <v>Los Angeles</v>
      </c>
      <c r="V603" t="str">
        <f t="shared" si="113"/>
        <v>CA</v>
      </c>
      <c r="W603">
        <f t="shared" si="114"/>
        <v>0</v>
      </c>
      <c r="X603">
        <f t="shared" si="115"/>
        <v>1</v>
      </c>
      <c r="Y603">
        <f t="shared" si="116"/>
        <v>0</v>
      </c>
      <c r="Z603">
        <f t="shared" si="117"/>
        <v>1</v>
      </c>
      <c r="AA603">
        <f t="shared" si="118"/>
        <v>0</v>
      </c>
      <c r="AB603">
        <f t="shared" si="119"/>
        <v>1</v>
      </c>
    </row>
    <row r="604" spans="1:28" ht="409.6" x14ac:dyDescent="0.2">
      <c r="A604">
        <v>602</v>
      </c>
      <c r="B604" t="s">
        <v>3972</v>
      </c>
      <c r="C604" t="s">
        <v>3969</v>
      </c>
      <c r="D604" s="1" t="s">
        <v>3973</v>
      </c>
      <c r="E604">
        <v>4</v>
      </c>
      <c r="F604" s="1" t="s">
        <v>3974</v>
      </c>
      <c r="G604" t="s">
        <v>1014</v>
      </c>
      <c r="H604" t="s">
        <v>3975</v>
      </c>
      <c r="I604" t="s">
        <v>24</v>
      </c>
      <c r="J604">
        <v>1945</v>
      </c>
      <c r="K604" t="s">
        <v>19</v>
      </c>
      <c r="L604" t="s">
        <v>25</v>
      </c>
      <c r="M604" t="s">
        <v>26</v>
      </c>
      <c r="N604" t="s">
        <v>3310</v>
      </c>
      <c r="O604" t="s">
        <v>1103</v>
      </c>
      <c r="P604">
        <v>-1</v>
      </c>
      <c r="Q604">
        <f t="shared" si="108"/>
        <v>35000</v>
      </c>
      <c r="R604">
        <f t="shared" si="109"/>
        <v>45000</v>
      </c>
      <c r="S604">
        <f t="shared" si="110"/>
        <v>40000</v>
      </c>
      <c r="T604" t="str">
        <f t="shared" si="111"/>
        <v>aiser Permanente</v>
      </c>
      <c r="U604" t="str">
        <f t="shared" si="112"/>
        <v>Pasadena</v>
      </c>
      <c r="V604" t="str">
        <f t="shared" si="113"/>
        <v>CA</v>
      </c>
      <c r="W604">
        <f t="shared" si="114"/>
        <v>0</v>
      </c>
      <c r="X604">
        <f t="shared" si="115"/>
        <v>0</v>
      </c>
      <c r="Y604">
        <f t="shared" si="116"/>
        <v>1</v>
      </c>
      <c r="Z604">
        <f t="shared" si="117"/>
        <v>0</v>
      </c>
      <c r="AA604">
        <f t="shared" si="118"/>
        <v>0</v>
      </c>
      <c r="AB604">
        <f t="shared" si="119"/>
        <v>1</v>
      </c>
    </row>
    <row r="605" spans="1:28" ht="409.6" x14ac:dyDescent="0.2">
      <c r="A605">
        <v>603</v>
      </c>
      <c r="B605" t="s">
        <v>1104</v>
      </c>
      <c r="C605" t="s">
        <v>3969</v>
      </c>
      <c r="D605" s="1" t="s">
        <v>3976</v>
      </c>
      <c r="E605">
        <v>3.8</v>
      </c>
      <c r="F605" s="1" t="s">
        <v>1105</v>
      </c>
      <c r="G605" t="s">
        <v>230</v>
      </c>
      <c r="H605" t="s">
        <v>261</v>
      </c>
      <c r="I605" t="s">
        <v>55</v>
      </c>
      <c r="J605">
        <v>1983</v>
      </c>
      <c r="K605" t="s">
        <v>30</v>
      </c>
      <c r="L605" t="s">
        <v>85</v>
      </c>
      <c r="M605" t="s">
        <v>61</v>
      </c>
      <c r="N605" t="s">
        <v>3319</v>
      </c>
      <c r="O605">
        <v>-1</v>
      </c>
      <c r="P605">
        <v>-1</v>
      </c>
      <c r="Q605">
        <f t="shared" si="108"/>
        <v>35000</v>
      </c>
      <c r="R605">
        <f t="shared" si="109"/>
        <v>45000</v>
      </c>
      <c r="S605">
        <f t="shared" si="110"/>
        <v>40000</v>
      </c>
      <c r="T605" t="str">
        <f t="shared" si="111"/>
        <v>ZS Associates</v>
      </c>
      <c r="U605" t="str">
        <f t="shared" si="112"/>
        <v>Los Angeles</v>
      </c>
      <c r="V605" t="str">
        <f t="shared" si="113"/>
        <v>CA</v>
      </c>
      <c r="W605">
        <f t="shared" si="114"/>
        <v>1</v>
      </c>
      <c r="X605">
        <f t="shared" si="115"/>
        <v>1</v>
      </c>
      <c r="Y605">
        <f t="shared" si="116"/>
        <v>0</v>
      </c>
      <c r="Z605">
        <f t="shared" si="117"/>
        <v>0</v>
      </c>
      <c r="AA605">
        <f t="shared" si="118"/>
        <v>0</v>
      </c>
      <c r="AB605">
        <f t="shared" si="119"/>
        <v>1</v>
      </c>
    </row>
    <row r="606" spans="1:28" ht="409.6" x14ac:dyDescent="0.2">
      <c r="A606">
        <v>604</v>
      </c>
      <c r="B606" t="s">
        <v>526</v>
      </c>
      <c r="C606" t="s">
        <v>3969</v>
      </c>
      <c r="D606" s="1" t="s">
        <v>3977</v>
      </c>
      <c r="E606">
        <v>3.8</v>
      </c>
      <c r="F606" s="1" t="s">
        <v>1106</v>
      </c>
      <c r="G606" t="s">
        <v>953</v>
      </c>
      <c r="H606" t="s">
        <v>1107</v>
      </c>
      <c r="I606" t="s">
        <v>41</v>
      </c>
      <c r="J606">
        <v>1973</v>
      </c>
      <c r="K606" t="s">
        <v>30</v>
      </c>
      <c r="L606" t="s">
        <v>862</v>
      </c>
      <c r="M606" t="s">
        <v>862</v>
      </c>
      <c r="N606" t="s">
        <v>3305</v>
      </c>
      <c r="O606">
        <v>-1</v>
      </c>
      <c r="P606">
        <v>-1</v>
      </c>
      <c r="Q606">
        <f t="shared" si="108"/>
        <v>35000</v>
      </c>
      <c r="R606">
        <f t="shared" si="109"/>
        <v>45000</v>
      </c>
      <c r="S606">
        <f t="shared" si="110"/>
        <v>40000</v>
      </c>
      <c r="T606" t="str">
        <f t="shared" si="111"/>
        <v>Tecolote Research</v>
      </c>
      <c r="U606" t="str">
        <f t="shared" si="112"/>
        <v>El Segundo</v>
      </c>
      <c r="V606" t="str">
        <f t="shared" si="113"/>
        <v>CA</v>
      </c>
      <c r="W606">
        <f t="shared" si="114"/>
        <v>0</v>
      </c>
      <c r="X606">
        <f t="shared" si="115"/>
        <v>0</v>
      </c>
      <c r="Y606">
        <f t="shared" si="116"/>
        <v>1</v>
      </c>
      <c r="Z606">
        <f t="shared" si="117"/>
        <v>0</v>
      </c>
      <c r="AA606">
        <f t="shared" si="118"/>
        <v>0</v>
      </c>
      <c r="AB606">
        <f t="shared" si="119"/>
        <v>1</v>
      </c>
    </row>
    <row r="607" spans="1:28" ht="34" x14ac:dyDescent="0.2">
      <c r="A607">
        <v>605</v>
      </c>
      <c r="B607" t="s">
        <v>1108</v>
      </c>
      <c r="C607" t="s">
        <v>3969</v>
      </c>
      <c r="D607" t="s">
        <v>3978</v>
      </c>
      <c r="E607">
        <v>3.6</v>
      </c>
      <c r="F607" s="1" t="s">
        <v>3979</v>
      </c>
      <c r="G607" t="s">
        <v>230</v>
      </c>
      <c r="H607" t="s">
        <v>230</v>
      </c>
      <c r="I607" t="s">
        <v>29</v>
      </c>
      <c r="J607">
        <v>1954</v>
      </c>
      <c r="K607" t="s">
        <v>37</v>
      </c>
      <c r="L607" t="s">
        <v>3358</v>
      </c>
      <c r="M607" t="s">
        <v>46</v>
      </c>
      <c r="N607" t="s">
        <v>3319</v>
      </c>
      <c r="O607" t="s">
        <v>3980</v>
      </c>
      <c r="P607">
        <v>-1</v>
      </c>
      <c r="Q607">
        <f t="shared" si="108"/>
        <v>35000</v>
      </c>
      <c r="R607">
        <f t="shared" si="109"/>
        <v>45000</v>
      </c>
      <c r="S607">
        <f t="shared" si="110"/>
        <v>40000</v>
      </c>
      <c r="T607" t="str">
        <f t="shared" si="111"/>
        <v>City National Ban</v>
      </c>
      <c r="U607" t="str">
        <f t="shared" si="112"/>
        <v>Los Angeles</v>
      </c>
      <c r="V607" t="str">
        <f t="shared" si="113"/>
        <v>CA</v>
      </c>
      <c r="W607">
        <f t="shared" si="114"/>
        <v>0</v>
      </c>
      <c r="X607">
        <f t="shared" si="115"/>
        <v>0</v>
      </c>
      <c r="Y607">
        <f t="shared" si="116"/>
        <v>0</v>
      </c>
      <c r="Z607">
        <f t="shared" si="117"/>
        <v>0</v>
      </c>
      <c r="AA607">
        <f t="shared" si="118"/>
        <v>0</v>
      </c>
      <c r="AB607">
        <f t="shared" si="119"/>
        <v>1</v>
      </c>
    </row>
    <row r="608" spans="1:28" ht="409.6" x14ac:dyDescent="0.2">
      <c r="A608">
        <v>606</v>
      </c>
      <c r="B608" t="s">
        <v>966</v>
      </c>
      <c r="C608" t="s">
        <v>3969</v>
      </c>
      <c r="D608" s="1" t="s">
        <v>3981</v>
      </c>
      <c r="E608">
        <v>4.9000000000000004</v>
      </c>
      <c r="F608" s="1" t="s">
        <v>1109</v>
      </c>
      <c r="G608" t="s">
        <v>230</v>
      </c>
      <c r="H608" t="s">
        <v>3982</v>
      </c>
      <c r="I608" t="s">
        <v>84</v>
      </c>
      <c r="J608">
        <v>2005</v>
      </c>
      <c r="K608" t="s">
        <v>30</v>
      </c>
      <c r="L608" t="s">
        <v>147</v>
      </c>
      <c r="M608" t="s">
        <v>61</v>
      </c>
      <c r="N608" t="s">
        <v>3319</v>
      </c>
      <c r="O608">
        <v>-1</v>
      </c>
      <c r="P608">
        <v>-1</v>
      </c>
      <c r="Q608">
        <f t="shared" si="108"/>
        <v>35000</v>
      </c>
      <c r="R608">
        <f t="shared" si="109"/>
        <v>45000</v>
      </c>
      <c r="S608">
        <f t="shared" si="110"/>
        <v>40000</v>
      </c>
      <c r="T608" t="str">
        <f t="shared" si="111"/>
        <v>Cypress HCM</v>
      </c>
      <c r="U608" t="str">
        <f t="shared" si="112"/>
        <v>Los Angeles</v>
      </c>
      <c r="V608" t="str">
        <f t="shared" si="113"/>
        <v>CA</v>
      </c>
      <c r="W608">
        <f t="shared" si="114"/>
        <v>0</v>
      </c>
      <c r="X608">
        <f t="shared" si="115"/>
        <v>1</v>
      </c>
      <c r="Y608">
        <f t="shared" si="116"/>
        <v>1</v>
      </c>
      <c r="Z608">
        <f t="shared" si="117"/>
        <v>1</v>
      </c>
      <c r="AA608">
        <f t="shared" si="118"/>
        <v>0</v>
      </c>
      <c r="AB608">
        <f t="shared" si="119"/>
        <v>1</v>
      </c>
    </row>
    <row r="609" spans="1:28" x14ac:dyDescent="0.2">
      <c r="A609">
        <v>607</v>
      </c>
      <c r="B609" t="s">
        <v>1110</v>
      </c>
      <c r="C609" t="s">
        <v>3969</v>
      </c>
      <c r="D609" t="s">
        <v>3983</v>
      </c>
      <c r="E609">
        <v>-1</v>
      </c>
      <c r="F609" t="s">
        <v>1111</v>
      </c>
      <c r="G609" t="s">
        <v>1014</v>
      </c>
      <c r="H609" t="s">
        <v>586</v>
      </c>
      <c r="I609" t="s">
        <v>3341</v>
      </c>
      <c r="J609">
        <v>-1</v>
      </c>
      <c r="K609" t="s">
        <v>56</v>
      </c>
      <c r="L609">
        <v>-1</v>
      </c>
      <c r="M609">
        <v>-1</v>
      </c>
      <c r="N609" t="s">
        <v>3319</v>
      </c>
      <c r="O609">
        <v>-1</v>
      </c>
      <c r="P609">
        <v>-1</v>
      </c>
      <c r="Q609">
        <f t="shared" si="108"/>
        <v>35000</v>
      </c>
      <c r="R609">
        <f t="shared" si="109"/>
        <v>45000</v>
      </c>
      <c r="S609">
        <f t="shared" si="110"/>
        <v>40000</v>
      </c>
      <c r="T609" t="str">
        <f t="shared" si="111"/>
        <v>Infonex Technologies, Inc.</v>
      </c>
      <c r="U609" t="str">
        <f t="shared" si="112"/>
        <v>Pasadena</v>
      </c>
      <c r="V609" t="str">
        <f t="shared" si="113"/>
        <v>CA</v>
      </c>
      <c r="W609">
        <f t="shared" si="114"/>
        <v>0</v>
      </c>
      <c r="X609">
        <f t="shared" si="115"/>
        <v>1</v>
      </c>
      <c r="Y609">
        <f t="shared" si="116"/>
        <v>0</v>
      </c>
      <c r="Z609">
        <f t="shared" si="117"/>
        <v>0</v>
      </c>
      <c r="AA609">
        <f t="shared" si="118"/>
        <v>0</v>
      </c>
      <c r="AB609">
        <f t="shared" si="119"/>
        <v>1</v>
      </c>
    </row>
    <row r="610" spans="1:28" ht="409.6" x14ac:dyDescent="0.2">
      <c r="A610">
        <v>608</v>
      </c>
      <c r="B610" t="s">
        <v>1112</v>
      </c>
      <c r="C610" t="s">
        <v>3969</v>
      </c>
      <c r="D610" s="1" t="s">
        <v>6127</v>
      </c>
      <c r="E610">
        <v>-1</v>
      </c>
      <c r="F610" t="s">
        <v>3984</v>
      </c>
      <c r="G610" t="s">
        <v>230</v>
      </c>
      <c r="H610">
        <v>-1</v>
      </c>
      <c r="I610">
        <v>-1</v>
      </c>
      <c r="J610">
        <v>-1</v>
      </c>
      <c r="K610">
        <v>-1</v>
      </c>
      <c r="L610">
        <v>-1</v>
      </c>
      <c r="M610">
        <v>-1</v>
      </c>
      <c r="N610">
        <v>-1</v>
      </c>
      <c r="O610">
        <v>-1</v>
      </c>
      <c r="P610">
        <v>-1</v>
      </c>
      <c r="Q610">
        <f t="shared" si="108"/>
        <v>35000</v>
      </c>
      <c r="R610">
        <f t="shared" si="109"/>
        <v>45000</v>
      </c>
      <c r="S610">
        <f t="shared" si="110"/>
        <v>40000</v>
      </c>
      <c r="T610" t="str">
        <f t="shared" si="111"/>
        <v>Oawood Search - CHURN</v>
      </c>
      <c r="U610" t="str">
        <f t="shared" si="112"/>
        <v>Los Angeles</v>
      </c>
      <c r="V610" t="str">
        <f t="shared" si="113"/>
        <v>CA</v>
      </c>
      <c r="W610">
        <f t="shared" si="114"/>
        <v>0</v>
      </c>
      <c r="X610">
        <f t="shared" si="115"/>
        <v>0</v>
      </c>
      <c r="Y610">
        <f t="shared" si="116"/>
        <v>1</v>
      </c>
      <c r="Z610">
        <f t="shared" si="117"/>
        <v>0</v>
      </c>
      <c r="AA610">
        <f t="shared" si="118"/>
        <v>0</v>
      </c>
      <c r="AB610">
        <f t="shared" si="119"/>
        <v>1</v>
      </c>
    </row>
    <row r="611" spans="1:28" ht="34" x14ac:dyDescent="0.2">
      <c r="A611">
        <v>609</v>
      </c>
      <c r="B611" t="s">
        <v>1113</v>
      </c>
      <c r="C611" t="s">
        <v>3969</v>
      </c>
      <c r="D611" t="s">
        <v>3985</v>
      </c>
      <c r="E611">
        <v>3.6</v>
      </c>
      <c r="F611" s="1" t="s">
        <v>3979</v>
      </c>
      <c r="G611" t="s">
        <v>230</v>
      </c>
      <c r="H611" t="s">
        <v>230</v>
      </c>
      <c r="I611" t="s">
        <v>29</v>
      </c>
      <c r="J611">
        <v>1954</v>
      </c>
      <c r="K611" t="s">
        <v>37</v>
      </c>
      <c r="L611" t="s">
        <v>3358</v>
      </c>
      <c r="M611" t="s">
        <v>46</v>
      </c>
      <c r="N611" t="s">
        <v>3319</v>
      </c>
      <c r="O611" t="s">
        <v>3980</v>
      </c>
      <c r="P611">
        <v>-1</v>
      </c>
      <c r="Q611">
        <f t="shared" si="108"/>
        <v>35000</v>
      </c>
      <c r="R611">
        <f t="shared" si="109"/>
        <v>45000</v>
      </c>
      <c r="S611">
        <f t="shared" si="110"/>
        <v>40000</v>
      </c>
      <c r="T611" t="str">
        <f t="shared" si="111"/>
        <v>City National Ban</v>
      </c>
      <c r="U611" t="str">
        <f t="shared" si="112"/>
        <v>Los Angeles</v>
      </c>
      <c r="V611" t="str">
        <f t="shared" si="113"/>
        <v>CA</v>
      </c>
      <c r="W611">
        <f t="shared" si="114"/>
        <v>0</v>
      </c>
      <c r="X611">
        <f t="shared" si="115"/>
        <v>1</v>
      </c>
      <c r="Y611">
        <f t="shared" si="116"/>
        <v>1</v>
      </c>
      <c r="Z611">
        <f t="shared" si="117"/>
        <v>0</v>
      </c>
      <c r="AA611">
        <f t="shared" si="118"/>
        <v>0</v>
      </c>
      <c r="AB611">
        <f t="shared" si="119"/>
        <v>1</v>
      </c>
    </row>
    <row r="612" spans="1:28" ht="409.6" x14ac:dyDescent="0.2">
      <c r="A612">
        <v>610</v>
      </c>
      <c r="B612" t="s">
        <v>1114</v>
      </c>
      <c r="C612" t="s">
        <v>3969</v>
      </c>
      <c r="D612" s="1" t="s">
        <v>3986</v>
      </c>
      <c r="E612">
        <v>-1</v>
      </c>
      <c r="F612" t="s">
        <v>1115</v>
      </c>
      <c r="G612" t="s">
        <v>230</v>
      </c>
      <c r="H612">
        <v>-1</v>
      </c>
      <c r="I612">
        <v>-1</v>
      </c>
      <c r="J612">
        <v>-1</v>
      </c>
      <c r="K612">
        <v>-1</v>
      </c>
      <c r="L612">
        <v>-1</v>
      </c>
      <c r="M612">
        <v>-1</v>
      </c>
      <c r="N612">
        <v>-1</v>
      </c>
      <c r="O612">
        <v>-1</v>
      </c>
      <c r="P612">
        <v>-1</v>
      </c>
      <c r="Q612">
        <f t="shared" si="108"/>
        <v>35000</v>
      </c>
      <c r="R612">
        <f t="shared" si="109"/>
        <v>45000</v>
      </c>
      <c r="S612">
        <f t="shared" si="110"/>
        <v>40000</v>
      </c>
      <c r="T612" t="str">
        <f t="shared" si="111"/>
        <v>Bloom Ads Global Media Group</v>
      </c>
      <c r="U612" t="str">
        <f t="shared" si="112"/>
        <v>Los Angeles</v>
      </c>
      <c r="V612" t="str">
        <f t="shared" si="113"/>
        <v>CA</v>
      </c>
      <c r="W612">
        <f t="shared" si="114"/>
        <v>0</v>
      </c>
      <c r="X612">
        <f t="shared" si="115"/>
        <v>1</v>
      </c>
      <c r="Y612">
        <f t="shared" si="116"/>
        <v>1</v>
      </c>
      <c r="Z612">
        <f t="shared" si="117"/>
        <v>1</v>
      </c>
      <c r="AA612">
        <f t="shared" si="118"/>
        <v>0</v>
      </c>
      <c r="AB612">
        <f t="shared" si="119"/>
        <v>1</v>
      </c>
    </row>
    <row r="613" spans="1:28" ht="34" x14ac:dyDescent="0.2">
      <c r="A613">
        <v>611</v>
      </c>
      <c r="B613" t="s">
        <v>1116</v>
      </c>
      <c r="C613" t="s">
        <v>3969</v>
      </c>
      <c r="D613" t="s">
        <v>3987</v>
      </c>
      <c r="E613">
        <v>3.4</v>
      </c>
      <c r="F613" s="1" t="s">
        <v>1117</v>
      </c>
      <c r="G613" t="s">
        <v>230</v>
      </c>
      <c r="H613" t="s">
        <v>953</v>
      </c>
      <c r="I613" t="s">
        <v>29</v>
      </c>
      <c r="J613">
        <v>1998</v>
      </c>
      <c r="K613" t="s">
        <v>30</v>
      </c>
      <c r="L613" t="s">
        <v>31</v>
      </c>
      <c r="M613" t="s">
        <v>32</v>
      </c>
      <c r="N613" t="s">
        <v>3306</v>
      </c>
      <c r="O613">
        <v>-1</v>
      </c>
      <c r="P613">
        <v>-1</v>
      </c>
      <c r="Q613">
        <f t="shared" si="108"/>
        <v>35000</v>
      </c>
      <c r="R613">
        <f t="shared" si="109"/>
        <v>45000</v>
      </c>
      <c r="S613">
        <f t="shared" si="110"/>
        <v>40000</v>
      </c>
      <c r="T613" t="str">
        <f t="shared" si="111"/>
        <v>Internet Brands, Inc.</v>
      </c>
      <c r="U613" t="str">
        <f t="shared" si="112"/>
        <v>Los Angeles</v>
      </c>
      <c r="V613" t="str">
        <f t="shared" si="113"/>
        <v>CA</v>
      </c>
      <c r="W613">
        <f t="shared" si="114"/>
        <v>0</v>
      </c>
      <c r="X613">
        <f t="shared" si="115"/>
        <v>1</v>
      </c>
      <c r="Y613">
        <f t="shared" si="116"/>
        <v>1</v>
      </c>
      <c r="Z613">
        <f t="shared" si="117"/>
        <v>1</v>
      </c>
      <c r="AA613">
        <f t="shared" si="118"/>
        <v>0</v>
      </c>
      <c r="AB613">
        <f t="shared" si="119"/>
        <v>1</v>
      </c>
    </row>
    <row r="614" spans="1:28" x14ac:dyDescent="0.2">
      <c r="A614">
        <v>612</v>
      </c>
      <c r="B614" t="s">
        <v>1118</v>
      </c>
      <c r="C614" t="s">
        <v>3969</v>
      </c>
      <c r="D614" t="s">
        <v>3988</v>
      </c>
      <c r="E614">
        <v>-1</v>
      </c>
      <c r="F614" t="s">
        <v>1119</v>
      </c>
      <c r="G614" t="s">
        <v>230</v>
      </c>
      <c r="H614">
        <v>-1</v>
      </c>
      <c r="I614">
        <v>-1</v>
      </c>
      <c r="J614">
        <v>-1</v>
      </c>
      <c r="K614">
        <v>-1</v>
      </c>
      <c r="L614">
        <v>-1</v>
      </c>
      <c r="M614">
        <v>-1</v>
      </c>
      <c r="N614">
        <v>-1</v>
      </c>
      <c r="O614">
        <v>-1</v>
      </c>
      <c r="P614">
        <v>-1</v>
      </c>
      <c r="Q614">
        <f t="shared" si="108"/>
        <v>35000</v>
      </c>
      <c r="R614">
        <f t="shared" si="109"/>
        <v>45000</v>
      </c>
      <c r="S614">
        <f t="shared" si="110"/>
        <v>40000</v>
      </c>
      <c r="T614" t="str">
        <f t="shared" si="111"/>
        <v>ESP Legal</v>
      </c>
      <c r="U614" t="str">
        <f t="shared" si="112"/>
        <v>Los Angeles</v>
      </c>
      <c r="V614" t="str">
        <f t="shared" si="113"/>
        <v>CA</v>
      </c>
      <c r="W614">
        <f t="shared" si="114"/>
        <v>0</v>
      </c>
      <c r="X614">
        <f t="shared" si="115"/>
        <v>1</v>
      </c>
      <c r="Y614">
        <f t="shared" si="116"/>
        <v>0</v>
      </c>
      <c r="Z614">
        <f t="shared" si="117"/>
        <v>0</v>
      </c>
      <c r="AA614">
        <f t="shared" si="118"/>
        <v>0</v>
      </c>
      <c r="AB614">
        <f t="shared" si="119"/>
        <v>1</v>
      </c>
    </row>
    <row r="615" spans="1:28" ht="272" x14ac:dyDescent="0.2">
      <c r="A615">
        <v>613</v>
      </c>
      <c r="B615" t="s">
        <v>1066</v>
      </c>
      <c r="C615" t="s">
        <v>3969</v>
      </c>
      <c r="D615" s="1" t="s">
        <v>3989</v>
      </c>
      <c r="E615">
        <v>4.0999999999999996</v>
      </c>
      <c r="F615" s="1" t="s">
        <v>3385</v>
      </c>
      <c r="G615" t="s">
        <v>230</v>
      </c>
      <c r="H615" t="s">
        <v>194</v>
      </c>
      <c r="I615" t="s">
        <v>24</v>
      </c>
      <c r="J615">
        <v>1966</v>
      </c>
      <c r="K615" t="s">
        <v>56</v>
      </c>
      <c r="L615" t="s">
        <v>147</v>
      </c>
      <c r="M615" t="s">
        <v>61</v>
      </c>
      <c r="N615" t="s">
        <v>3306</v>
      </c>
      <c r="O615">
        <v>-1</v>
      </c>
      <c r="P615">
        <v>-1</v>
      </c>
      <c r="Q615">
        <f t="shared" si="108"/>
        <v>35000</v>
      </c>
      <c r="R615">
        <f t="shared" si="109"/>
        <v>45000</v>
      </c>
      <c r="S615">
        <f t="shared" si="110"/>
        <v>40000</v>
      </c>
      <c r="T615" t="str">
        <f t="shared" si="111"/>
        <v>force</v>
      </c>
      <c r="U615" t="str">
        <f t="shared" si="112"/>
        <v>Los Angeles</v>
      </c>
      <c r="V615" t="str">
        <f t="shared" si="113"/>
        <v>CA</v>
      </c>
      <c r="W615">
        <f t="shared" si="114"/>
        <v>0</v>
      </c>
      <c r="X615">
        <f t="shared" si="115"/>
        <v>0</v>
      </c>
      <c r="Y615">
        <f t="shared" si="116"/>
        <v>0</v>
      </c>
      <c r="Z615">
        <f t="shared" si="117"/>
        <v>0</v>
      </c>
      <c r="AA615">
        <f t="shared" si="118"/>
        <v>0</v>
      </c>
      <c r="AB615">
        <f t="shared" si="119"/>
        <v>1</v>
      </c>
    </row>
    <row r="616" spans="1:28" ht="51" x14ac:dyDescent="0.2">
      <c r="A616">
        <v>614</v>
      </c>
      <c r="B616" t="s">
        <v>1120</v>
      </c>
      <c r="C616" t="s">
        <v>3969</v>
      </c>
      <c r="D616" t="s">
        <v>3990</v>
      </c>
      <c r="E616">
        <v>3.4</v>
      </c>
      <c r="F616" s="1" t="s">
        <v>1121</v>
      </c>
      <c r="G616" t="s">
        <v>1122</v>
      </c>
      <c r="H616" t="s">
        <v>839</v>
      </c>
      <c r="I616" t="s">
        <v>68</v>
      </c>
      <c r="J616">
        <v>-1</v>
      </c>
      <c r="K616" t="s">
        <v>30</v>
      </c>
      <c r="L616">
        <v>-1</v>
      </c>
      <c r="M616">
        <v>-1</v>
      </c>
      <c r="N616" t="s">
        <v>3311</v>
      </c>
      <c r="O616">
        <v>-1</v>
      </c>
      <c r="P616">
        <v>-1</v>
      </c>
      <c r="Q616">
        <f t="shared" si="108"/>
        <v>35000</v>
      </c>
      <c r="R616">
        <f t="shared" si="109"/>
        <v>45000</v>
      </c>
      <c r="S616">
        <f t="shared" si="110"/>
        <v>40000</v>
      </c>
      <c r="T616" t="str">
        <f t="shared" si="111"/>
        <v>Apollo Medical Holdings, Inc.</v>
      </c>
      <c r="U616" t="str">
        <f t="shared" si="112"/>
        <v>Alhambra</v>
      </c>
      <c r="V616" t="str">
        <f t="shared" si="113"/>
        <v>CA</v>
      </c>
      <c r="W616">
        <f t="shared" si="114"/>
        <v>1</v>
      </c>
      <c r="X616">
        <f t="shared" si="115"/>
        <v>1</v>
      </c>
      <c r="Y616">
        <f t="shared" si="116"/>
        <v>1</v>
      </c>
      <c r="Z616">
        <f t="shared" si="117"/>
        <v>0</v>
      </c>
      <c r="AA616">
        <f t="shared" si="118"/>
        <v>1</v>
      </c>
      <c r="AB616">
        <f t="shared" si="119"/>
        <v>1</v>
      </c>
    </row>
    <row r="617" spans="1:28" ht="409.6" x14ac:dyDescent="0.2">
      <c r="A617">
        <v>615</v>
      </c>
      <c r="B617" t="s">
        <v>1123</v>
      </c>
      <c r="C617" t="s">
        <v>3969</v>
      </c>
      <c r="D617" s="1" t="s">
        <v>3991</v>
      </c>
      <c r="E617">
        <v>3.7</v>
      </c>
      <c r="F617" s="1" t="s">
        <v>1041</v>
      </c>
      <c r="G617" t="s">
        <v>3371</v>
      </c>
      <c r="H617" t="s">
        <v>17</v>
      </c>
      <c r="I617" t="s">
        <v>24</v>
      </c>
      <c r="J617">
        <v>2003</v>
      </c>
      <c r="K617" t="s">
        <v>37</v>
      </c>
      <c r="L617" t="s">
        <v>3396</v>
      </c>
      <c r="M617" t="s">
        <v>161</v>
      </c>
      <c r="N617" t="s">
        <v>3310</v>
      </c>
      <c r="O617" t="s">
        <v>1042</v>
      </c>
      <c r="P617">
        <v>-1</v>
      </c>
      <c r="Q617">
        <f t="shared" si="108"/>
        <v>35000</v>
      </c>
      <c r="R617">
        <f t="shared" si="109"/>
        <v>45000</v>
      </c>
      <c r="S617">
        <f t="shared" si="110"/>
        <v>40000</v>
      </c>
      <c r="T617" t="str">
        <f t="shared" si="111"/>
        <v>Turner Broadcasting</v>
      </c>
      <c r="U617" t="str">
        <f t="shared" si="112"/>
        <v>Burban</v>
      </c>
      <c r="V617" t="str">
        <f t="shared" si="113"/>
        <v>CA</v>
      </c>
      <c r="W617">
        <f t="shared" si="114"/>
        <v>0</v>
      </c>
      <c r="X617">
        <f t="shared" si="115"/>
        <v>0</v>
      </c>
      <c r="Y617">
        <f t="shared" si="116"/>
        <v>1</v>
      </c>
      <c r="Z617">
        <f t="shared" si="117"/>
        <v>0</v>
      </c>
      <c r="AA617">
        <f t="shared" si="118"/>
        <v>0</v>
      </c>
      <c r="AB617">
        <f t="shared" si="119"/>
        <v>1</v>
      </c>
    </row>
    <row r="618" spans="1:28" ht="409.6" x14ac:dyDescent="0.2">
      <c r="A618">
        <v>616</v>
      </c>
      <c r="B618" t="s">
        <v>1124</v>
      </c>
      <c r="C618" t="s">
        <v>3969</v>
      </c>
      <c r="D618" s="1" t="s">
        <v>3992</v>
      </c>
      <c r="E618">
        <v>3.1</v>
      </c>
      <c r="F618" s="1" t="s">
        <v>1125</v>
      </c>
      <c r="G618" t="s">
        <v>1064</v>
      </c>
      <c r="H618" t="s">
        <v>1064</v>
      </c>
      <c r="I618" t="s">
        <v>24</v>
      </c>
      <c r="J618">
        <v>1980</v>
      </c>
      <c r="K618" t="s">
        <v>56</v>
      </c>
      <c r="L618" t="s">
        <v>51</v>
      </c>
      <c r="M618" t="s">
        <v>52</v>
      </c>
      <c r="N618" t="s">
        <v>3310</v>
      </c>
      <c r="O618">
        <v>-1</v>
      </c>
      <c r="P618">
        <v>-1</v>
      </c>
      <c r="Q618">
        <f t="shared" si="108"/>
        <v>35000</v>
      </c>
      <c r="R618">
        <f t="shared" si="109"/>
        <v>45000</v>
      </c>
      <c r="S618">
        <f t="shared" si="110"/>
        <v>40000</v>
      </c>
      <c r="T618" t="str">
        <f t="shared" si="111"/>
        <v>Molina Healthcare</v>
      </c>
      <c r="U618" t="str">
        <f t="shared" si="112"/>
        <v>Long Beach</v>
      </c>
      <c r="V618" t="str">
        <f t="shared" si="113"/>
        <v>CA</v>
      </c>
      <c r="W618">
        <f t="shared" si="114"/>
        <v>0</v>
      </c>
      <c r="X618">
        <f t="shared" si="115"/>
        <v>1</v>
      </c>
      <c r="Y618">
        <f t="shared" si="116"/>
        <v>1</v>
      </c>
      <c r="Z618">
        <f t="shared" si="117"/>
        <v>1</v>
      </c>
      <c r="AA618">
        <f t="shared" si="118"/>
        <v>0</v>
      </c>
      <c r="AB618">
        <f t="shared" si="119"/>
        <v>1</v>
      </c>
    </row>
    <row r="619" spans="1:28" ht="356" x14ac:dyDescent="0.2">
      <c r="A619">
        <v>617</v>
      </c>
      <c r="B619" t="s">
        <v>1126</v>
      </c>
      <c r="C619" t="s">
        <v>3969</v>
      </c>
      <c r="D619" s="1" t="s">
        <v>3993</v>
      </c>
      <c r="E619">
        <v>3</v>
      </c>
      <c r="F619" s="1" t="s">
        <v>1127</v>
      </c>
      <c r="G619" t="s">
        <v>143</v>
      </c>
      <c r="H619" t="s">
        <v>143</v>
      </c>
      <c r="I619" t="s">
        <v>18</v>
      </c>
      <c r="J619">
        <v>2013</v>
      </c>
      <c r="K619" t="s">
        <v>30</v>
      </c>
      <c r="L619" t="s">
        <v>272</v>
      </c>
      <c r="M619" t="s">
        <v>273</v>
      </c>
      <c r="N619" t="s">
        <v>3319</v>
      </c>
      <c r="O619">
        <v>-1</v>
      </c>
      <c r="P619">
        <v>-1</v>
      </c>
      <c r="Q619">
        <f t="shared" si="108"/>
        <v>35000</v>
      </c>
      <c r="R619">
        <f t="shared" si="109"/>
        <v>45000</v>
      </c>
      <c r="S619">
        <f t="shared" si="110"/>
        <v>40000</v>
      </c>
      <c r="T619" t="str">
        <f t="shared" si="111"/>
        <v>Beautycounter</v>
      </c>
      <c r="U619" t="str">
        <f t="shared" si="112"/>
        <v>Santa Monica</v>
      </c>
      <c r="V619" t="str">
        <f t="shared" si="113"/>
        <v>CA</v>
      </c>
      <c r="W619">
        <f t="shared" si="114"/>
        <v>1</v>
      </c>
      <c r="X619">
        <f t="shared" si="115"/>
        <v>1</v>
      </c>
      <c r="Y619">
        <f t="shared" si="116"/>
        <v>1</v>
      </c>
      <c r="Z619">
        <f t="shared" si="117"/>
        <v>1</v>
      </c>
      <c r="AA619">
        <f t="shared" si="118"/>
        <v>0</v>
      </c>
      <c r="AB619">
        <f t="shared" si="119"/>
        <v>1</v>
      </c>
    </row>
    <row r="620" spans="1:28" ht="404" x14ac:dyDescent="0.2">
      <c r="A620">
        <v>618</v>
      </c>
      <c r="B620" t="s">
        <v>1108</v>
      </c>
      <c r="C620" t="s">
        <v>3969</v>
      </c>
      <c r="D620" s="1" t="s">
        <v>3994</v>
      </c>
      <c r="E620">
        <v>3.5</v>
      </c>
      <c r="F620" s="1" t="s">
        <v>1128</v>
      </c>
      <c r="G620" t="s">
        <v>230</v>
      </c>
      <c r="H620" t="s">
        <v>1054</v>
      </c>
      <c r="I620" t="s">
        <v>18</v>
      </c>
      <c r="J620">
        <v>2006</v>
      </c>
      <c r="K620" t="s">
        <v>30</v>
      </c>
      <c r="L620" t="s">
        <v>147</v>
      </c>
      <c r="M620" t="s">
        <v>61</v>
      </c>
      <c r="N620" t="s">
        <v>3303</v>
      </c>
      <c r="O620">
        <v>-1</v>
      </c>
      <c r="P620">
        <v>-1</v>
      </c>
      <c r="Q620">
        <f t="shared" si="108"/>
        <v>35000</v>
      </c>
      <c r="R620">
        <f t="shared" si="109"/>
        <v>45000</v>
      </c>
      <c r="S620">
        <f t="shared" si="110"/>
        <v>40000</v>
      </c>
      <c r="T620" t="str">
        <f t="shared" si="111"/>
        <v>Genuent</v>
      </c>
      <c r="U620" t="str">
        <f t="shared" si="112"/>
        <v>Los Angeles</v>
      </c>
      <c r="V620" t="str">
        <f t="shared" si="113"/>
        <v>CA</v>
      </c>
      <c r="W620">
        <f t="shared" si="114"/>
        <v>0</v>
      </c>
      <c r="X620">
        <f t="shared" si="115"/>
        <v>0</v>
      </c>
      <c r="Y620">
        <f t="shared" si="116"/>
        <v>0</v>
      </c>
      <c r="Z620">
        <f t="shared" si="117"/>
        <v>0</v>
      </c>
      <c r="AA620">
        <f t="shared" si="118"/>
        <v>0</v>
      </c>
      <c r="AB620">
        <f t="shared" si="119"/>
        <v>1</v>
      </c>
    </row>
    <row r="621" spans="1:28" ht="409.6" x14ac:dyDescent="0.2">
      <c r="A621">
        <v>619</v>
      </c>
      <c r="B621" t="s">
        <v>317</v>
      </c>
      <c r="C621" t="s">
        <v>3969</v>
      </c>
      <c r="D621" s="1" t="s">
        <v>3995</v>
      </c>
      <c r="E621">
        <v>3.7</v>
      </c>
      <c r="F621" s="1" t="s">
        <v>318</v>
      </c>
      <c r="G621" t="s">
        <v>230</v>
      </c>
      <c r="H621" t="s">
        <v>3443</v>
      </c>
      <c r="I621" t="s">
        <v>24</v>
      </c>
      <c r="J621">
        <v>1911</v>
      </c>
      <c r="K621" t="s">
        <v>56</v>
      </c>
      <c r="L621" t="s">
        <v>38</v>
      </c>
      <c r="M621" t="s">
        <v>32</v>
      </c>
      <c r="N621" t="s">
        <v>3310</v>
      </c>
      <c r="O621" t="s">
        <v>319</v>
      </c>
      <c r="P621">
        <v>-1</v>
      </c>
      <c r="Q621">
        <f t="shared" si="108"/>
        <v>35000</v>
      </c>
      <c r="R621">
        <f t="shared" si="109"/>
        <v>45000</v>
      </c>
      <c r="S621">
        <f t="shared" si="110"/>
        <v>40000</v>
      </c>
      <c r="T621" t="str">
        <f t="shared" si="111"/>
        <v>IBM</v>
      </c>
      <c r="U621" t="str">
        <f t="shared" si="112"/>
        <v>Los Angeles</v>
      </c>
      <c r="V621" t="str">
        <f t="shared" si="113"/>
        <v>CA</v>
      </c>
      <c r="W621">
        <f t="shared" si="114"/>
        <v>0</v>
      </c>
      <c r="X621">
        <f t="shared" si="115"/>
        <v>0</v>
      </c>
      <c r="Y621">
        <f t="shared" si="116"/>
        <v>1</v>
      </c>
      <c r="Z621">
        <f t="shared" si="117"/>
        <v>0</v>
      </c>
      <c r="AA621">
        <f t="shared" si="118"/>
        <v>0</v>
      </c>
      <c r="AB621">
        <f t="shared" si="119"/>
        <v>1</v>
      </c>
    </row>
    <row r="622" spans="1:28" ht="409.6" x14ac:dyDescent="0.2">
      <c r="A622">
        <v>620</v>
      </c>
      <c r="B622" t="s">
        <v>3996</v>
      </c>
      <c r="C622" t="s">
        <v>3969</v>
      </c>
      <c r="D622" s="1" t="s">
        <v>3997</v>
      </c>
      <c r="E622">
        <v>3.6</v>
      </c>
      <c r="F622" s="1" t="s">
        <v>1129</v>
      </c>
      <c r="G622" t="s">
        <v>230</v>
      </c>
      <c r="H622" t="s">
        <v>230</v>
      </c>
      <c r="I622" t="s">
        <v>55</v>
      </c>
      <c r="J622">
        <v>1980</v>
      </c>
      <c r="K622" t="s">
        <v>30</v>
      </c>
      <c r="L622" t="s">
        <v>763</v>
      </c>
      <c r="M622" t="s">
        <v>764</v>
      </c>
      <c r="N622" t="s">
        <v>3304</v>
      </c>
      <c r="O622">
        <v>-1</v>
      </c>
      <c r="P622">
        <v>-1</v>
      </c>
      <c r="Q622">
        <f t="shared" si="108"/>
        <v>35000</v>
      </c>
      <c r="R622">
        <f t="shared" si="109"/>
        <v>45000</v>
      </c>
      <c r="S622">
        <f t="shared" si="110"/>
        <v>40000</v>
      </c>
      <c r="T622" t="str">
        <f t="shared" si="111"/>
        <v>The Wonderful Company LLC</v>
      </c>
      <c r="U622" t="str">
        <f t="shared" si="112"/>
        <v>Los Angeles</v>
      </c>
      <c r="V622" t="str">
        <f t="shared" si="113"/>
        <v>CA</v>
      </c>
      <c r="W622">
        <f t="shared" si="114"/>
        <v>1</v>
      </c>
      <c r="X622">
        <f t="shared" si="115"/>
        <v>1</v>
      </c>
      <c r="Y622">
        <f t="shared" si="116"/>
        <v>0</v>
      </c>
      <c r="Z622">
        <f t="shared" si="117"/>
        <v>1</v>
      </c>
      <c r="AA622">
        <f t="shared" si="118"/>
        <v>1</v>
      </c>
      <c r="AB622">
        <f t="shared" si="119"/>
        <v>1</v>
      </c>
    </row>
    <row r="623" spans="1:28" ht="409.6" x14ac:dyDescent="0.2">
      <c r="A623">
        <v>621</v>
      </c>
      <c r="B623" t="s">
        <v>1130</v>
      </c>
      <c r="C623" t="s">
        <v>3969</v>
      </c>
      <c r="D623" s="1" t="s">
        <v>3998</v>
      </c>
      <c r="E623">
        <v>4.5999999999999996</v>
      </c>
      <c r="F623" s="1" t="s">
        <v>3758</v>
      </c>
      <c r="G623" t="s">
        <v>230</v>
      </c>
      <c r="H623" t="s">
        <v>586</v>
      </c>
      <c r="I623" t="s">
        <v>84</v>
      </c>
      <c r="J623">
        <v>2001</v>
      </c>
      <c r="K623" t="s">
        <v>30</v>
      </c>
      <c r="L623" t="s">
        <v>147</v>
      </c>
      <c r="M623" t="s">
        <v>61</v>
      </c>
      <c r="N623" t="s">
        <v>3309</v>
      </c>
      <c r="O623" t="s">
        <v>3759</v>
      </c>
      <c r="P623">
        <v>-1</v>
      </c>
      <c r="Q623">
        <f t="shared" si="108"/>
        <v>35000</v>
      </c>
      <c r="R623">
        <f t="shared" si="109"/>
        <v>45000</v>
      </c>
      <c r="S623">
        <f t="shared" si="110"/>
        <v>40000</v>
      </c>
      <c r="T623" t="str">
        <f t="shared" si="111"/>
        <v>Araya Inc.</v>
      </c>
      <c r="U623" t="str">
        <f t="shared" si="112"/>
        <v>Los Angeles</v>
      </c>
      <c r="V623" t="str">
        <f t="shared" si="113"/>
        <v>CA</v>
      </c>
      <c r="W623">
        <f t="shared" si="114"/>
        <v>1</v>
      </c>
      <c r="X623">
        <f t="shared" si="115"/>
        <v>1</v>
      </c>
      <c r="Y623">
        <f t="shared" si="116"/>
        <v>0</v>
      </c>
      <c r="Z623">
        <f t="shared" si="117"/>
        <v>1</v>
      </c>
      <c r="AA623">
        <f t="shared" si="118"/>
        <v>0</v>
      </c>
      <c r="AB623">
        <f t="shared" si="119"/>
        <v>1</v>
      </c>
    </row>
    <row r="624" spans="1:28" ht="409.6" x14ac:dyDescent="0.2">
      <c r="A624">
        <v>622</v>
      </c>
      <c r="B624" t="s">
        <v>1131</v>
      </c>
      <c r="C624" t="s">
        <v>3969</v>
      </c>
      <c r="D624" s="1" t="s">
        <v>3999</v>
      </c>
      <c r="E624">
        <v>-1</v>
      </c>
      <c r="F624" t="s">
        <v>1132</v>
      </c>
      <c r="G624" t="s">
        <v>143</v>
      </c>
      <c r="H624">
        <v>-1</v>
      </c>
      <c r="I624">
        <v>-1</v>
      </c>
      <c r="J624">
        <v>-1</v>
      </c>
      <c r="K624">
        <v>-1</v>
      </c>
      <c r="L624">
        <v>-1</v>
      </c>
      <c r="M624">
        <v>-1</v>
      </c>
      <c r="N624">
        <v>-1</v>
      </c>
      <c r="O624">
        <v>-1</v>
      </c>
      <c r="P624">
        <v>-1</v>
      </c>
      <c r="Q624">
        <f t="shared" si="108"/>
        <v>35000</v>
      </c>
      <c r="R624">
        <f t="shared" si="109"/>
        <v>45000</v>
      </c>
      <c r="S624">
        <f t="shared" si="110"/>
        <v>40000</v>
      </c>
      <c r="T624" t="str">
        <f t="shared" si="111"/>
        <v>Catasys Health</v>
      </c>
      <c r="U624" t="str">
        <f t="shared" si="112"/>
        <v>Santa Monica</v>
      </c>
      <c r="V624" t="str">
        <f t="shared" si="113"/>
        <v>CA</v>
      </c>
      <c r="W624">
        <f t="shared" si="114"/>
        <v>0</v>
      </c>
      <c r="X624">
        <f t="shared" si="115"/>
        <v>0</v>
      </c>
      <c r="Y624">
        <f t="shared" si="116"/>
        <v>1</v>
      </c>
      <c r="Z624">
        <f t="shared" si="117"/>
        <v>0</v>
      </c>
      <c r="AA624">
        <f t="shared" si="118"/>
        <v>0</v>
      </c>
      <c r="AB624">
        <f t="shared" si="119"/>
        <v>1</v>
      </c>
    </row>
    <row r="625" spans="1:28" ht="409.6" x14ac:dyDescent="0.2">
      <c r="A625">
        <v>623</v>
      </c>
      <c r="B625" t="s">
        <v>1133</v>
      </c>
      <c r="C625" t="s">
        <v>3969</v>
      </c>
      <c r="D625" s="1" t="s">
        <v>4000</v>
      </c>
      <c r="E625">
        <v>3.8</v>
      </c>
      <c r="F625" s="1" t="s">
        <v>4001</v>
      </c>
      <c r="G625" t="s">
        <v>230</v>
      </c>
      <c r="H625" t="s">
        <v>230</v>
      </c>
      <c r="I625" t="s">
        <v>29</v>
      </c>
      <c r="J625">
        <v>2016</v>
      </c>
      <c r="K625" t="s">
        <v>30</v>
      </c>
      <c r="L625" t="s">
        <v>31</v>
      </c>
      <c r="M625" t="s">
        <v>32</v>
      </c>
      <c r="N625" t="s">
        <v>3319</v>
      </c>
      <c r="O625">
        <v>-1</v>
      </c>
      <c r="P625">
        <v>-1</v>
      </c>
      <c r="Q625">
        <f t="shared" si="108"/>
        <v>35000</v>
      </c>
      <c r="R625">
        <f t="shared" si="109"/>
        <v>45000</v>
      </c>
      <c r="S625">
        <f t="shared" si="110"/>
        <v>40000</v>
      </c>
      <c r="T625" t="str">
        <f t="shared" si="111"/>
        <v>TiTo</v>
      </c>
      <c r="U625" t="str">
        <f t="shared" si="112"/>
        <v>Los Angeles</v>
      </c>
      <c r="V625" t="str">
        <f t="shared" si="113"/>
        <v>CA</v>
      </c>
      <c r="W625">
        <f t="shared" si="114"/>
        <v>0</v>
      </c>
      <c r="X625">
        <f t="shared" si="115"/>
        <v>0</v>
      </c>
      <c r="Y625">
        <f t="shared" si="116"/>
        <v>1</v>
      </c>
      <c r="Z625">
        <f t="shared" si="117"/>
        <v>0</v>
      </c>
      <c r="AA625">
        <f t="shared" si="118"/>
        <v>0</v>
      </c>
      <c r="AB625">
        <f t="shared" si="119"/>
        <v>1</v>
      </c>
    </row>
    <row r="626" spans="1:28" ht="409.6" x14ac:dyDescent="0.2">
      <c r="A626">
        <v>624</v>
      </c>
      <c r="B626" t="s">
        <v>1134</v>
      </c>
      <c r="C626" t="s">
        <v>3969</v>
      </c>
      <c r="D626" s="1" t="s">
        <v>4002</v>
      </c>
      <c r="E626">
        <v>2.7</v>
      </c>
      <c r="F626" s="1" t="s">
        <v>1135</v>
      </c>
      <c r="G626" t="s">
        <v>953</v>
      </c>
      <c r="H626" t="s">
        <v>230</v>
      </c>
      <c r="I626" t="s">
        <v>41</v>
      </c>
      <c r="J626">
        <v>1948</v>
      </c>
      <c r="K626" t="s">
        <v>56</v>
      </c>
      <c r="L626" t="s">
        <v>3396</v>
      </c>
      <c r="M626" t="s">
        <v>161</v>
      </c>
      <c r="N626" t="s">
        <v>3319</v>
      </c>
      <c r="O626">
        <v>-1</v>
      </c>
      <c r="P626">
        <v>-1</v>
      </c>
      <c r="Q626">
        <f t="shared" si="108"/>
        <v>35000</v>
      </c>
      <c r="R626">
        <f t="shared" si="109"/>
        <v>45000</v>
      </c>
      <c r="S626">
        <f t="shared" si="110"/>
        <v>40000</v>
      </c>
      <c r="T626" t="str">
        <f t="shared" si="111"/>
        <v>MotorTrend Group</v>
      </c>
      <c r="U626" t="str">
        <f t="shared" si="112"/>
        <v>El Segundo</v>
      </c>
      <c r="V626" t="str">
        <f t="shared" si="113"/>
        <v>CA</v>
      </c>
      <c r="W626">
        <f t="shared" si="114"/>
        <v>0</v>
      </c>
      <c r="X626">
        <f t="shared" si="115"/>
        <v>0</v>
      </c>
      <c r="Y626">
        <f t="shared" si="116"/>
        <v>1</v>
      </c>
      <c r="Z626">
        <f t="shared" si="117"/>
        <v>0</v>
      </c>
      <c r="AA626">
        <f t="shared" si="118"/>
        <v>0</v>
      </c>
      <c r="AB626">
        <f t="shared" si="119"/>
        <v>1</v>
      </c>
    </row>
    <row r="627" spans="1:28" ht="409.6" x14ac:dyDescent="0.2">
      <c r="A627">
        <v>625</v>
      </c>
      <c r="B627" t="s">
        <v>1136</v>
      </c>
      <c r="C627" t="s">
        <v>3969</v>
      </c>
      <c r="D627" s="1" t="s">
        <v>4003</v>
      </c>
      <c r="E627">
        <v>3.4</v>
      </c>
      <c r="F627" s="1" t="s">
        <v>1137</v>
      </c>
      <c r="G627" t="s">
        <v>1138</v>
      </c>
      <c r="H627" t="s">
        <v>230</v>
      </c>
      <c r="I627" t="s">
        <v>29</v>
      </c>
      <c r="J627">
        <v>1961</v>
      </c>
      <c r="K627" t="s">
        <v>56</v>
      </c>
      <c r="L627" t="s">
        <v>51</v>
      </c>
      <c r="M627" t="s">
        <v>52</v>
      </c>
      <c r="N627" t="s">
        <v>3304</v>
      </c>
      <c r="O627">
        <v>-1</v>
      </c>
      <c r="P627">
        <v>-1</v>
      </c>
      <c r="Q627">
        <f t="shared" si="108"/>
        <v>35000</v>
      </c>
      <c r="R627">
        <f t="shared" si="109"/>
        <v>45000</v>
      </c>
      <c r="S627">
        <f t="shared" si="110"/>
        <v>40000</v>
      </c>
      <c r="T627" t="str">
        <f t="shared" si="111"/>
        <v>Mercury Insurance Group</v>
      </c>
      <c r="U627" t="str">
        <f t="shared" si="112"/>
        <v>Brea</v>
      </c>
      <c r="V627" t="str">
        <f t="shared" si="113"/>
        <v>CA</v>
      </c>
      <c r="W627">
        <f t="shared" si="114"/>
        <v>0</v>
      </c>
      <c r="X627">
        <f t="shared" si="115"/>
        <v>0</v>
      </c>
      <c r="Y627">
        <f t="shared" si="116"/>
        <v>1</v>
      </c>
      <c r="Z627">
        <f t="shared" si="117"/>
        <v>0</v>
      </c>
      <c r="AA627">
        <f t="shared" si="118"/>
        <v>0</v>
      </c>
      <c r="AB627">
        <f t="shared" si="119"/>
        <v>1</v>
      </c>
    </row>
    <row r="628" spans="1:28" ht="409.6" x14ac:dyDescent="0.2">
      <c r="A628">
        <v>626</v>
      </c>
      <c r="B628" t="s">
        <v>1139</v>
      </c>
      <c r="C628" t="s">
        <v>3969</v>
      </c>
      <c r="D628" s="1" t="s">
        <v>4004</v>
      </c>
      <c r="E628">
        <v>3.1</v>
      </c>
      <c r="F628" s="1" t="s">
        <v>1125</v>
      </c>
      <c r="G628" t="s">
        <v>1064</v>
      </c>
      <c r="H628" t="s">
        <v>1064</v>
      </c>
      <c r="I628" t="s">
        <v>24</v>
      </c>
      <c r="J628">
        <v>1980</v>
      </c>
      <c r="K628" t="s">
        <v>56</v>
      </c>
      <c r="L628" t="s">
        <v>51</v>
      </c>
      <c r="M628" t="s">
        <v>52</v>
      </c>
      <c r="N628" t="s">
        <v>3310</v>
      </c>
      <c r="O628">
        <v>-1</v>
      </c>
      <c r="P628">
        <v>-1</v>
      </c>
      <c r="Q628">
        <f t="shared" si="108"/>
        <v>35000</v>
      </c>
      <c r="R628">
        <f t="shared" si="109"/>
        <v>45000</v>
      </c>
      <c r="S628">
        <f t="shared" si="110"/>
        <v>40000</v>
      </c>
      <c r="T628" t="str">
        <f t="shared" si="111"/>
        <v>Molina Healthcare</v>
      </c>
      <c r="U628" t="str">
        <f t="shared" si="112"/>
        <v>Long Beach</v>
      </c>
      <c r="V628" t="str">
        <f t="shared" si="113"/>
        <v>CA</v>
      </c>
      <c r="W628">
        <f t="shared" si="114"/>
        <v>0</v>
      </c>
      <c r="X628">
        <f t="shared" si="115"/>
        <v>1</v>
      </c>
      <c r="Y628">
        <f t="shared" si="116"/>
        <v>1</v>
      </c>
      <c r="Z628">
        <f t="shared" si="117"/>
        <v>0</v>
      </c>
      <c r="AA628">
        <f t="shared" si="118"/>
        <v>0</v>
      </c>
      <c r="AB628">
        <f t="shared" si="119"/>
        <v>1</v>
      </c>
    </row>
    <row r="629" spans="1:28" ht="409.6" x14ac:dyDescent="0.2">
      <c r="A629">
        <v>627</v>
      </c>
      <c r="B629" t="s">
        <v>1140</v>
      </c>
      <c r="C629" t="s">
        <v>3969</v>
      </c>
      <c r="D629" s="1" t="s">
        <v>4005</v>
      </c>
      <c r="E629">
        <v>-1</v>
      </c>
      <c r="F629" t="s">
        <v>1141</v>
      </c>
      <c r="G629" t="s">
        <v>953</v>
      </c>
      <c r="H629" t="s">
        <v>953</v>
      </c>
      <c r="I629" t="s">
        <v>68</v>
      </c>
      <c r="J629">
        <v>-1</v>
      </c>
      <c r="K629" t="s">
        <v>30</v>
      </c>
      <c r="L629">
        <v>-1</v>
      </c>
      <c r="M629">
        <v>-1</v>
      </c>
      <c r="N629" t="s">
        <v>3319</v>
      </c>
      <c r="O629">
        <v>-1</v>
      </c>
      <c r="P629">
        <v>-1</v>
      </c>
      <c r="Q629">
        <f t="shared" si="108"/>
        <v>35000</v>
      </c>
      <c r="R629">
        <f t="shared" si="109"/>
        <v>45000</v>
      </c>
      <c r="S629">
        <f t="shared" si="110"/>
        <v>40000</v>
      </c>
      <c r="T629" t="str">
        <f t="shared" si="111"/>
        <v>Endpoint Closing</v>
      </c>
      <c r="U629" t="str">
        <f t="shared" si="112"/>
        <v>El Segundo</v>
      </c>
      <c r="V629" t="str">
        <f t="shared" si="113"/>
        <v>CA</v>
      </c>
      <c r="W629">
        <f t="shared" si="114"/>
        <v>1</v>
      </c>
      <c r="X629">
        <f t="shared" si="115"/>
        <v>1</v>
      </c>
      <c r="Y629">
        <f t="shared" si="116"/>
        <v>0</v>
      </c>
      <c r="Z629">
        <f t="shared" si="117"/>
        <v>1</v>
      </c>
      <c r="AA629">
        <f t="shared" si="118"/>
        <v>0</v>
      </c>
      <c r="AB629">
        <f t="shared" si="119"/>
        <v>1</v>
      </c>
    </row>
    <row r="630" spans="1:28" ht="388" x14ac:dyDescent="0.2">
      <c r="A630">
        <v>628</v>
      </c>
      <c r="B630" t="s">
        <v>1142</v>
      </c>
      <c r="C630" t="s">
        <v>4006</v>
      </c>
      <c r="D630" s="1" t="s">
        <v>4007</v>
      </c>
      <c r="E630">
        <v>3.7</v>
      </c>
      <c r="F630" s="1" t="s">
        <v>3951</v>
      </c>
      <c r="G630" t="s">
        <v>230</v>
      </c>
      <c r="H630" t="s">
        <v>230</v>
      </c>
      <c r="I630" t="s">
        <v>68</v>
      </c>
      <c r="J630">
        <v>2016</v>
      </c>
      <c r="K630" t="s">
        <v>56</v>
      </c>
      <c r="L630" t="s">
        <v>186</v>
      </c>
      <c r="M630" t="s">
        <v>186</v>
      </c>
      <c r="N630" t="s">
        <v>3319</v>
      </c>
      <c r="O630">
        <v>-1</v>
      </c>
      <c r="P630">
        <v>-1</v>
      </c>
      <c r="Q630">
        <f t="shared" si="108"/>
        <v>42000</v>
      </c>
      <c r="R630">
        <f t="shared" si="109"/>
        <v>66000</v>
      </c>
      <c r="S630">
        <f t="shared" si="110"/>
        <v>54000</v>
      </c>
      <c r="T630" t="str">
        <f t="shared" si="111"/>
        <v>Tripalin</v>
      </c>
      <c r="U630" t="str">
        <f t="shared" si="112"/>
        <v>Los Angeles</v>
      </c>
      <c r="V630" t="str">
        <f t="shared" si="113"/>
        <v>CA</v>
      </c>
      <c r="W630">
        <f t="shared" si="114"/>
        <v>1</v>
      </c>
      <c r="X630">
        <f t="shared" si="115"/>
        <v>1</v>
      </c>
      <c r="Y630">
        <f t="shared" si="116"/>
        <v>1</v>
      </c>
      <c r="Z630">
        <f t="shared" si="117"/>
        <v>1</v>
      </c>
      <c r="AA630">
        <f t="shared" si="118"/>
        <v>1</v>
      </c>
      <c r="AB630">
        <f t="shared" si="119"/>
        <v>1</v>
      </c>
    </row>
    <row r="631" spans="1:28" ht="409.6" x14ac:dyDescent="0.2">
      <c r="A631">
        <v>629</v>
      </c>
      <c r="B631" t="s">
        <v>1143</v>
      </c>
      <c r="C631" t="s">
        <v>4006</v>
      </c>
      <c r="D631" s="1" t="s">
        <v>4008</v>
      </c>
      <c r="E631">
        <v>-1</v>
      </c>
      <c r="F631" t="s">
        <v>1144</v>
      </c>
      <c r="G631" t="s">
        <v>1145</v>
      </c>
      <c r="H631" t="s">
        <v>1031</v>
      </c>
      <c r="I631" t="s">
        <v>3341</v>
      </c>
      <c r="J631">
        <v>-1</v>
      </c>
      <c r="K631" t="s">
        <v>56</v>
      </c>
      <c r="L631">
        <v>-1</v>
      </c>
      <c r="M631">
        <v>-1</v>
      </c>
      <c r="N631" t="s">
        <v>3319</v>
      </c>
      <c r="O631">
        <v>-1</v>
      </c>
      <c r="P631">
        <v>-1</v>
      </c>
      <c r="Q631">
        <f t="shared" si="108"/>
        <v>42000</v>
      </c>
      <c r="R631">
        <f t="shared" si="109"/>
        <v>66000</v>
      </c>
      <c r="S631">
        <f t="shared" si="110"/>
        <v>54000</v>
      </c>
      <c r="T631" t="str">
        <f t="shared" si="111"/>
        <v>Ottimo Resources</v>
      </c>
      <c r="U631" t="str">
        <f t="shared" si="112"/>
        <v>Duarte</v>
      </c>
      <c r="V631" t="str">
        <f t="shared" si="113"/>
        <v>CA</v>
      </c>
      <c r="W631">
        <f t="shared" si="114"/>
        <v>0</v>
      </c>
      <c r="X631">
        <f t="shared" si="115"/>
        <v>0</v>
      </c>
      <c r="Y631">
        <f t="shared" si="116"/>
        <v>0</v>
      </c>
      <c r="Z631">
        <f t="shared" si="117"/>
        <v>0</v>
      </c>
      <c r="AA631">
        <f t="shared" si="118"/>
        <v>0</v>
      </c>
      <c r="AB631">
        <f t="shared" si="119"/>
        <v>1</v>
      </c>
    </row>
    <row r="632" spans="1:28" ht="272" x14ac:dyDescent="0.2">
      <c r="A632">
        <v>630</v>
      </c>
      <c r="B632" t="s">
        <v>1146</v>
      </c>
      <c r="C632" t="s">
        <v>4006</v>
      </c>
      <c r="D632" s="1" t="s">
        <v>4009</v>
      </c>
      <c r="E632">
        <v>3.6</v>
      </c>
      <c r="F632" s="1" t="s">
        <v>1147</v>
      </c>
      <c r="G632" t="s">
        <v>1148</v>
      </c>
      <c r="H632" t="s">
        <v>3863</v>
      </c>
      <c r="I632" t="s">
        <v>29</v>
      </c>
      <c r="J632">
        <v>1994</v>
      </c>
      <c r="K632" t="s">
        <v>56</v>
      </c>
      <c r="L632" t="s">
        <v>147</v>
      </c>
      <c r="M632" t="s">
        <v>61</v>
      </c>
      <c r="N632" t="s">
        <v>3303</v>
      </c>
      <c r="O632">
        <v>-1</v>
      </c>
      <c r="P632">
        <v>-1</v>
      </c>
      <c r="Q632">
        <f t="shared" si="108"/>
        <v>42000</v>
      </c>
      <c r="R632">
        <f t="shared" si="109"/>
        <v>66000</v>
      </c>
      <c r="S632">
        <f t="shared" si="110"/>
        <v>54000</v>
      </c>
      <c r="T632" t="str">
        <f t="shared" si="111"/>
        <v>Ajilon</v>
      </c>
      <c r="U632" t="str">
        <f t="shared" si="112"/>
        <v>Woodland Hills</v>
      </c>
      <c r="V632" t="str">
        <f t="shared" si="113"/>
        <v>CA</v>
      </c>
      <c r="W632">
        <f t="shared" si="114"/>
        <v>0</v>
      </c>
      <c r="X632">
        <f t="shared" si="115"/>
        <v>0</v>
      </c>
      <c r="Y632">
        <f t="shared" si="116"/>
        <v>1</v>
      </c>
      <c r="Z632">
        <f t="shared" si="117"/>
        <v>0</v>
      </c>
      <c r="AA632">
        <f t="shared" si="118"/>
        <v>0</v>
      </c>
      <c r="AB632">
        <f t="shared" si="119"/>
        <v>1</v>
      </c>
    </row>
    <row r="633" spans="1:28" ht="409.6" x14ac:dyDescent="0.2">
      <c r="A633">
        <v>631</v>
      </c>
      <c r="B633" t="s">
        <v>1040</v>
      </c>
      <c r="C633" t="s">
        <v>4006</v>
      </c>
      <c r="D633" s="1" t="s">
        <v>4010</v>
      </c>
      <c r="E633">
        <v>5</v>
      </c>
      <c r="F633" s="1" t="s">
        <v>1149</v>
      </c>
      <c r="G633" t="s">
        <v>3371</v>
      </c>
      <c r="H633" t="s">
        <v>1150</v>
      </c>
      <c r="I633" t="s">
        <v>3341</v>
      </c>
      <c r="J633">
        <v>-1</v>
      </c>
      <c r="K633" t="s">
        <v>30</v>
      </c>
      <c r="L633">
        <v>-1</v>
      </c>
      <c r="M633">
        <v>-1</v>
      </c>
      <c r="N633" t="s">
        <v>3319</v>
      </c>
      <c r="O633">
        <v>-1</v>
      </c>
      <c r="P633">
        <v>-1</v>
      </c>
      <c r="Q633">
        <f t="shared" si="108"/>
        <v>42000</v>
      </c>
      <c r="R633">
        <f t="shared" si="109"/>
        <v>66000</v>
      </c>
      <c r="S633">
        <f t="shared" si="110"/>
        <v>54000</v>
      </c>
      <c r="T633" t="str">
        <f t="shared" si="111"/>
        <v>WB Technology</v>
      </c>
      <c r="U633" t="str">
        <f t="shared" si="112"/>
        <v>Burban</v>
      </c>
      <c r="V633" t="str">
        <f t="shared" si="113"/>
        <v>CA</v>
      </c>
      <c r="W633">
        <f t="shared" si="114"/>
        <v>0</v>
      </c>
      <c r="X633">
        <f t="shared" si="115"/>
        <v>1</v>
      </c>
      <c r="Y633">
        <f t="shared" si="116"/>
        <v>0</v>
      </c>
      <c r="Z633">
        <f t="shared" si="117"/>
        <v>1</v>
      </c>
      <c r="AA633">
        <f t="shared" si="118"/>
        <v>1</v>
      </c>
      <c r="AB633">
        <f t="shared" si="119"/>
        <v>1</v>
      </c>
    </row>
    <row r="634" spans="1:28" ht="409.6" x14ac:dyDescent="0.2">
      <c r="A634">
        <v>632</v>
      </c>
      <c r="B634" t="s">
        <v>1151</v>
      </c>
      <c r="C634" t="s">
        <v>4006</v>
      </c>
      <c r="D634" s="1" t="s">
        <v>4011</v>
      </c>
      <c r="E634">
        <v>4</v>
      </c>
      <c r="F634" s="1" t="s">
        <v>1152</v>
      </c>
      <c r="G634" t="s">
        <v>230</v>
      </c>
      <c r="H634" t="s">
        <v>953</v>
      </c>
      <c r="I634" t="s">
        <v>18</v>
      </c>
      <c r="J634">
        <v>1996</v>
      </c>
      <c r="K634" t="s">
        <v>30</v>
      </c>
      <c r="L634" t="s">
        <v>38</v>
      </c>
      <c r="M634" t="s">
        <v>32</v>
      </c>
      <c r="N634" t="s">
        <v>3309</v>
      </c>
      <c r="O634" t="s">
        <v>4012</v>
      </c>
      <c r="P634">
        <v>-1</v>
      </c>
      <c r="Q634">
        <f t="shared" si="108"/>
        <v>42000</v>
      </c>
      <c r="R634">
        <f t="shared" si="109"/>
        <v>66000</v>
      </c>
      <c r="S634">
        <f t="shared" si="110"/>
        <v>54000</v>
      </c>
      <c r="T634" t="str">
        <f t="shared" si="111"/>
        <v>Prosum</v>
      </c>
      <c r="U634" t="str">
        <f t="shared" si="112"/>
        <v>Los Angeles</v>
      </c>
      <c r="V634" t="str">
        <f t="shared" si="113"/>
        <v>CA</v>
      </c>
      <c r="W634">
        <f t="shared" si="114"/>
        <v>0</v>
      </c>
      <c r="X634">
        <f t="shared" si="115"/>
        <v>0</v>
      </c>
      <c r="Y634">
        <f t="shared" si="116"/>
        <v>0</v>
      </c>
      <c r="Z634">
        <f t="shared" si="117"/>
        <v>0</v>
      </c>
      <c r="AA634">
        <f t="shared" si="118"/>
        <v>0</v>
      </c>
      <c r="AB634">
        <f t="shared" si="119"/>
        <v>1</v>
      </c>
    </row>
    <row r="635" spans="1:28" ht="68" x14ac:dyDescent="0.2">
      <c r="A635">
        <v>633</v>
      </c>
      <c r="B635" t="s">
        <v>1153</v>
      </c>
      <c r="C635" t="s">
        <v>4006</v>
      </c>
      <c r="D635" s="1" t="s">
        <v>4013</v>
      </c>
      <c r="E635">
        <v>3</v>
      </c>
      <c r="F635" s="1" t="s">
        <v>1154</v>
      </c>
      <c r="G635" t="s">
        <v>4014</v>
      </c>
      <c r="H635" t="s">
        <v>1155</v>
      </c>
      <c r="I635" t="s">
        <v>68</v>
      </c>
      <c r="J635">
        <v>-1</v>
      </c>
      <c r="K635" t="s">
        <v>30</v>
      </c>
      <c r="L635">
        <v>-1</v>
      </c>
      <c r="M635">
        <v>-1</v>
      </c>
      <c r="N635" t="s">
        <v>3319</v>
      </c>
      <c r="O635">
        <v>-1</v>
      </c>
      <c r="P635">
        <v>-1</v>
      </c>
      <c r="Q635">
        <f t="shared" si="108"/>
        <v>42000</v>
      </c>
      <c r="R635">
        <f t="shared" si="109"/>
        <v>66000</v>
      </c>
      <c r="S635">
        <f t="shared" si="110"/>
        <v>54000</v>
      </c>
      <c r="T635" t="str">
        <f t="shared" si="111"/>
        <v>INSPIRE IT Solutions</v>
      </c>
      <c r="U635" t="str">
        <f t="shared" si="112"/>
        <v>Monterey Par</v>
      </c>
      <c r="V635" t="str">
        <f t="shared" si="113"/>
        <v>CA</v>
      </c>
      <c r="W635">
        <f t="shared" si="114"/>
        <v>0</v>
      </c>
      <c r="X635">
        <f t="shared" si="115"/>
        <v>1</v>
      </c>
      <c r="Y635">
        <f t="shared" si="116"/>
        <v>1</v>
      </c>
      <c r="Z635">
        <f t="shared" si="117"/>
        <v>0</v>
      </c>
      <c r="AA635">
        <f t="shared" si="118"/>
        <v>0</v>
      </c>
      <c r="AB635">
        <f t="shared" si="119"/>
        <v>1</v>
      </c>
    </row>
    <row r="636" spans="1:28" ht="153" x14ac:dyDescent="0.2">
      <c r="A636">
        <v>634</v>
      </c>
      <c r="B636" t="s">
        <v>469</v>
      </c>
      <c r="C636" t="s">
        <v>4006</v>
      </c>
      <c r="D636" s="1" t="s">
        <v>4015</v>
      </c>
      <c r="E636">
        <v>3.3</v>
      </c>
      <c r="F636" s="1" t="s">
        <v>1156</v>
      </c>
      <c r="G636" t="s">
        <v>3371</v>
      </c>
      <c r="H636" t="s">
        <v>4016</v>
      </c>
      <c r="I636" t="s">
        <v>18</v>
      </c>
      <c r="J636">
        <v>1998</v>
      </c>
      <c r="K636" t="s">
        <v>30</v>
      </c>
      <c r="L636" t="s">
        <v>134</v>
      </c>
      <c r="M636" t="s">
        <v>32</v>
      </c>
      <c r="N636" t="s">
        <v>3309</v>
      </c>
      <c r="O636">
        <v>-1</v>
      </c>
      <c r="P636">
        <v>-1</v>
      </c>
      <c r="Q636">
        <f t="shared" si="108"/>
        <v>42000</v>
      </c>
      <c r="R636">
        <f t="shared" si="109"/>
        <v>66000</v>
      </c>
      <c r="S636">
        <f t="shared" si="110"/>
        <v>54000</v>
      </c>
      <c r="T636" t="str">
        <f t="shared" si="111"/>
        <v>Saicon Consultants Inc</v>
      </c>
      <c r="U636" t="str">
        <f t="shared" si="112"/>
        <v>Burban</v>
      </c>
      <c r="V636" t="str">
        <f t="shared" si="113"/>
        <v>CA</v>
      </c>
      <c r="W636">
        <f t="shared" si="114"/>
        <v>0</v>
      </c>
      <c r="X636">
        <f t="shared" si="115"/>
        <v>0</v>
      </c>
      <c r="Y636">
        <f t="shared" si="116"/>
        <v>0</v>
      </c>
      <c r="Z636">
        <f t="shared" si="117"/>
        <v>0</v>
      </c>
      <c r="AA636">
        <f t="shared" si="118"/>
        <v>0</v>
      </c>
      <c r="AB636">
        <f t="shared" si="119"/>
        <v>1</v>
      </c>
    </row>
    <row r="637" spans="1:28" ht="372" x14ac:dyDescent="0.2">
      <c r="A637">
        <v>635</v>
      </c>
      <c r="B637" t="s">
        <v>1157</v>
      </c>
      <c r="C637" t="s">
        <v>4006</v>
      </c>
      <c r="D637" s="1" t="s">
        <v>4017</v>
      </c>
      <c r="E637">
        <v>-1</v>
      </c>
      <c r="F637" t="s">
        <v>1158</v>
      </c>
      <c r="G637" t="s">
        <v>953</v>
      </c>
      <c r="H637" t="s">
        <v>230</v>
      </c>
      <c r="I637" t="s">
        <v>68</v>
      </c>
      <c r="J637">
        <v>-1</v>
      </c>
      <c r="K637" t="s">
        <v>30</v>
      </c>
      <c r="L637">
        <v>-1</v>
      </c>
      <c r="M637">
        <v>-1</v>
      </c>
      <c r="N637" t="s">
        <v>3319</v>
      </c>
      <c r="O637">
        <v>-1</v>
      </c>
      <c r="P637">
        <v>-1</v>
      </c>
      <c r="Q637">
        <f t="shared" si="108"/>
        <v>42000</v>
      </c>
      <c r="R637">
        <f t="shared" si="109"/>
        <v>66000</v>
      </c>
      <c r="S637">
        <f t="shared" si="110"/>
        <v>54000</v>
      </c>
      <c r="T637" t="str">
        <f t="shared" si="111"/>
        <v>Recruiting Resources, Inc.</v>
      </c>
      <c r="U637" t="str">
        <f t="shared" si="112"/>
        <v>El Segundo</v>
      </c>
      <c r="V637" t="str">
        <f t="shared" si="113"/>
        <v>CA</v>
      </c>
      <c r="W637">
        <f t="shared" si="114"/>
        <v>0</v>
      </c>
      <c r="X637">
        <f t="shared" si="115"/>
        <v>1</v>
      </c>
      <c r="Y637">
        <f t="shared" si="116"/>
        <v>1</v>
      </c>
      <c r="Z637">
        <f t="shared" si="117"/>
        <v>1</v>
      </c>
      <c r="AA637">
        <f t="shared" si="118"/>
        <v>0</v>
      </c>
      <c r="AB637">
        <f t="shared" si="119"/>
        <v>1</v>
      </c>
    </row>
    <row r="638" spans="1:28" ht="409.6" x14ac:dyDescent="0.2">
      <c r="A638">
        <v>636</v>
      </c>
      <c r="B638" t="s">
        <v>1159</v>
      </c>
      <c r="C638" t="s">
        <v>4006</v>
      </c>
      <c r="D638" s="1" t="s">
        <v>4018</v>
      </c>
      <c r="E638">
        <v>4</v>
      </c>
      <c r="F638" s="1" t="s">
        <v>1160</v>
      </c>
      <c r="G638" t="s">
        <v>986</v>
      </c>
      <c r="H638" t="s">
        <v>1161</v>
      </c>
      <c r="I638" t="s">
        <v>68</v>
      </c>
      <c r="J638">
        <v>-1</v>
      </c>
      <c r="K638" t="s">
        <v>30</v>
      </c>
      <c r="L638" t="s">
        <v>25</v>
      </c>
      <c r="M638" t="s">
        <v>26</v>
      </c>
      <c r="N638" t="s">
        <v>3308</v>
      </c>
      <c r="O638">
        <v>-1</v>
      </c>
      <c r="P638">
        <v>-1</v>
      </c>
      <c r="Q638">
        <f t="shared" si="108"/>
        <v>42000</v>
      </c>
      <c r="R638">
        <f t="shared" si="109"/>
        <v>66000</v>
      </c>
      <c r="S638">
        <f t="shared" si="110"/>
        <v>54000</v>
      </c>
      <c r="T638" t="str">
        <f t="shared" si="111"/>
        <v>Prime MSO, LLC.</v>
      </c>
      <c r="U638" t="str">
        <f t="shared" si="112"/>
        <v>Glendale</v>
      </c>
      <c r="V638" t="str">
        <f t="shared" si="113"/>
        <v>CA</v>
      </c>
      <c r="W638">
        <f t="shared" si="114"/>
        <v>0</v>
      </c>
      <c r="X638">
        <f t="shared" si="115"/>
        <v>1</v>
      </c>
      <c r="Y638">
        <f t="shared" si="116"/>
        <v>1</v>
      </c>
      <c r="Z638">
        <f t="shared" si="117"/>
        <v>1</v>
      </c>
      <c r="AA638">
        <f t="shared" si="118"/>
        <v>1</v>
      </c>
      <c r="AB638">
        <f t="shared" si="119"/>
        <v>1</v>
      </c>
    </row>
    <row r="639" spans="1:28" ht="34" x14ac:dyDescent="0.2">
      <c r="A639">
        <v>637</v>
      </c>
      <c r="B639" t="s">
        <v>1162</v>
      </c>
      <c r="C639" t="s">
        <v>4006</v>
      </c>
      <c r="D639" t="s">
        <v>4019</v>
      </c>
      <c r="E639">
        <v>4.9000000000000004</v>
      </c>
      <c r="F639" s="1" t="s">
        <v>4020</v>
      </c>
      <c r="G639" t="s">
        <v>143</v>
      </c>
      <c r="H639" t="s">
        <v>254</v>
      </c>
      <c r="I639" t="s">
        <v>84</v>
      </c>
      <c r="J639">
        <v>2005</v>
      </c>
      <c r="K639" t="s">
        <v>30</v>
      </c>
      <c r="L639" t="s">
        <v>147</v>
      </c>
      <c r="M639" t="s">
        <v>61</v>
      </c>
      <c r="N639" t="s">
        <v>3312</v>
      </c>
      <c r="O639" t="s">
        <v>4021</v>
      </c>
      <c r="P639">
        <v>-1</v>
      </c>
      <c r="Q639">
        <f t="shared" si="108"/>
        <v>42000</v>
      </c>
      <c r="R639">
        <f t="shared" si="109"/>
        <v>66000</v>
      </c>
      <c r="S639">
        <f t="shared" si="110"/>
        <v>54000</v>
      </c>
      <c r="T639" t="str">
        <f t="shared" si="111"/>
        <v>ORE1 Technologies</v>
      </c>
      <c r="U639" t="str">
        <f t="shared" si="112"/>
        <v>Santa Monica</v>
      </c>
      <c r="V639" t="str">
        <f t="shared" si="113"/>
        <v>CA</v>
      </c>
      <c r="W639">
        <f t="shared" si="114"/>
        <v>1</v>
      </c>
      <c r="X639">
        <f t="shared" si="115"/>
        <v>1</v>
      </c>
      <c r="Y639">
        <f t="shared" si="116"/>
        <v>1</v>
      </c>
      <c r="Z639">
        <f t="shared" si="117"/>
        <v>1</v>
      </c>
      <c r="AA639">
        <f t="shared" si="118"/>
        <v>1</v>
      </c>
      <c r="AB639">
        <f t="shared" si="119"/>
        <v>1</v>
      </c>
    </row>
    <row r="640" spans="1:28" ht="272" x14ac:dyDescent="0.2">
      <c r="A640">
        <v>638</v>
      </c>
      <c r="B640" t="s">
        <v>175</v>
      </c>
      <c r="C640" t="s">
        <v>4006</v>
      </c>
      <c r="D640" s="1" t="s">
        <v>4022</v>
      </c>
      <c r="E640">
        <v>3.6</v>
      </c>
      <c r="F640" s="1" t="s">
        <v>215</v>
      </c>
      <c r="G640" t="s">
        <v>1014</v>
      </c>
      <c r="H640" t="s">
        <v>17</v>
      </c>
      <c r="I640" t="s">
        <v>41</v>
      </c>
      <c r="J640">
        <v>-1</v>
      </c>
      <c r="K640" t="s">
        <v>30</v>
      </c>
      <c r="L640" t="s">
        <v>147</v>
      </c>
      <c r="M640" t="s">
        <v>61</v>
      </c>
      <c r="N640" t="s">
        <v>3303</v>
      </c>
      <c r="O640">
        <v>-1</v>
      </c>
      <c r="P640">
        <v>-1</v>
      </c>
      <c r="Q640">
        <f t="shared" si="108"/>
        <v>42000</v>
      </c>
      <c r="R640">
        <f t="shared" si="109"/>
        <v>66000</v>
      </c>
      <c r="S640">
        <f t="shared" si="110"/>
        <v>54000</v>
      </c>
      <c r="T640" t="str">
        <f t="shared" si="111"/>
        <v>Axelon Services Corporation</v>
      </c>
      <c r="U640" t="str">
        <f t="shared" si="112"/>
        <v>Pasadena</v>
      </c>
      <c r="V640" t="str">
        <f t="shared" si="113"/>
        <v>CA</v>
      </c>
      <c r="W640">
        <f t="shared" si="114"/>
        <v>0</v>
      </c>
      <c r="X640">
        <f t="shared" si="115"/>
        <v>1</v>
      </c>
      <c r="Y640">
        <f t="shared" si="116"/>
        <v>1</v>
      </c>
      <c r="Z640">
        <f t="shared" si="117"/>
        <v>0</v>
      </c>
      <c r="AA640">
        <f t="shared" si="118"/>
        <v>0</v>
      </c>
      <c r="AB640">
        <f t="shared" si="119"/>
        <v>1</v>
      </c>
    </row>
    <row r="641" spans="1:28" ht="34" x14ac:dyDescent="0.2">
      <c r="A641">
        <v>639</v>
      </c>
      <c r="B641" t="s">
        <v>1163</v>
      </c>
      <c r="C641" t="s">
        <v>4006</v>
      </c>
      <c r="D641" t="s">
        <v>4023</v>
      </c>
      <c r="E641">
        <v>3.6</v>
      </c>
      <c r="F641" s="1" t="s">
        <v>1164</v>
      </c>
      <c r="G641" t="s">
        <v>230</v>
      </c>
      <c r="H641" t="s">
        <v>230</v>
      </c>
      <c r="I641" t="s">
        <v>29</v>
      </c>
      <c r="J641">
        <v>1954</v>
      </c>
      <c r="K641" t="s">
        <v>37</v>
      </c>
      <c r="L641" t="s">
        <v>3358</v>
      </c>
      <c r="M641" t="s">
        <v>46</v>
      </c>
      <c r="N641" t="s">
        <v>3319</v>
      </c>
      <c r="O641" t="s">
        <v>3980</v>
      </c>
      <c r="P641">
        <v>-1</v>
      </c>
      <c r="Q641">
        <f t="shared" si="108"/>
        <v>42000</v>
      </c>
      <c r="R641">
        <f t="shared" si="109"/>
        <v>66000</v>
      </c>
      <c r="S641">
        <f t="shared" si="110"/>
        <v>54000</v>
      </c>
      <c r="T641" t="str">
        <f t="shared" si="111"/>
        <v>City National Corporation</v>
      </c>
      <c r="U641" t="str">
        <f t="shared" si="112"/>
        <v>Los Angeles</v>
      </c>
      <c r="V641" t="str">
        <f t="shared" si="113"/>
        <v>CA</v>
      </c>
      <c r="W641">
        <f t="shared" si="114"/>
        <v>0</v>
      </c>
      <c r="X641">
        <f t="shared" si="115"/>
        <v>1</v>
      </c>
      <c r="Y641">
        <f t="shared" si="116"/>
        <v>0</v>
      </c>
      <c r="Z641">
        <f t="shared" si="117"/>
        <v>1</v>
      </c>
      <c r="AA641">
        <f t="shared" si="118"/>
        <v>0</v>
      </c>
      <c r="AB641">
        <f t="shared" si="119"/>
        <v>1</v>
      </c>
    </row>
    <row r="642" spans="1:28" ht="255" x14ac:dyDescent="0.2">
      <c r="A642">
        <v>640</v>
      </c>
      <c r="B642" t="s">
        <v>1165</v>
      </c>
      <c r="C642" t="s">
        <v>4006</v>
      </c>
      <c r="D642" s="1" t="s">
        <v>4024</v>
      </c>
      <c r="E642">
        <v>5</v>
      </c>
      <c r="F642" s="1" t="s">
        <v>1166</v>
      </c>
      <c r="G642" t="s">
        <v>1014</v>
      </c>
      <c r="H642" t="s">
        <v>228</v>
      </c>
      <c r="I642" t="s">
        <v>84</v>
      </c>
      <c r="J642">
        <v>-1</v>
      </c>
      <c r="K642" t="s">
        <v>30</v>
      </c>
      <c r="L642" t="s">
        <v>272</v>
      </c>
      <c r="M642" t="s">
        <v>273</v>
      </c>
      <c r="N642" t="s">
        <v>3311</v>
      </c>
      <c r="O642">
        <v>-1</v>
      </c>
      <c r="P642">
        <v>-1</v>
      </c>
      <c r="Q642">
        <f t="shared" si="108"/>
        <v>42000</v>
      </c>
      <c r="R642">
        <f t="shared" si="109"/>
        <v>66000</v>
      </c>
      <c r="S642">
        <f t="shared" si="110"/>
        <v>54000</v>
      </c>
      <c r="T642" t="str">
        <f t="shared" si="111"/>
        <v>Pddn</v>
      </c>
      <c r="U642" t="str">
        <f t="shared" si="112"/>
        <v>Pasadena</v>
      </c>
      <c r="V642" t="str">
        <f t="shared" si="113"/>
        <v>CA</v>
      </c>
      <c r="W642">
        <f t="shared" si="114"/>
        <v>0</v>
      </c>
      <c r="X642">
        <f t="shared" si="115"/>
        <v>1</v>
      </c>
      <c r="Y642">
        <f t="shared" si="116"/>
        <v>0</v>
      </c>
      <c r="Z642">
        <f t="shared" si="117"/>
        <v>0</v>
      </c>
      <c r="AA642">
        <f t="shared" si="118"/>
        <v>0</v>
      </c>
      <c r="AB642">
        <f t="shared" si="119"/>
        <v>1</v>
      </c>
    </row>
    <row r="643" spans="1:28" ht="409.6" x14ac:dyDescent="0.2">
      <c r="A643">
        <v>641</v>
      </c>
      <c r="B643" t="s">
        <v>1167</v>
      </c>
      <c r="C643" t="s">
        <v>4006</v>
      </c>
      <c r="D643" s="1" t="s">
        <v>4025</v>
      </c>
      <c r="E643">
        <v>3.8</v>
      </c>
      <c r="F643" s="1" t="s">
        <v>1168</v>
      </c>
      <c r="G643" t="s">
        <v>1148</v>
      </c>
      <c r="H643" t="s">
        <v>1169</v>
      </c>
      <c r="I643" t="s">
        <v>24</v>
      </c>
      <c r="J643">
        <v>1939</v>
      </c>
      <c r="K643" t="s">
        <v>56</v>
      </c>
      <c r="L643" t="s">
        <v>862</v>
      </c>
      <c r="M643" t="s">
        <v>862</v>
      </c>
      <c r="N643" t="s">
        <v>3310</v>
      </c>
      <c r="O643">
        <v>-1</v>
      </c>
      <c r="P643">
        <v>-1</v>
      </c>
      <c r="Q643">
        <f t="shared" ref="Q643:Q706" si="120">LEFT(C643,FIND("-",C643)-1)*1000</f>
        <v>42000</v>
      </c>
      <c r="R643">
        <f t="shared" ref="R643:R706" si="121">MID(C643,FIND("-",C643)+1,LEN(C643))*1000</f>
        <v>66000</v>
      </c>
      <c r="S643">
        <f t="shared" ref="S643:S706" si="122">(Q643+R643)/2</f>
        <v>54000</v>
      </c>
      <c r="T643" t="str">
        <f t="shared" ref="T643:T706" si="123">TRIM(LEFT(F643, FIND(CHAR(10), F643&amp;CHAR(10))-1))</f>
        <v>Northrop Grumman</v>
      </c>
      <c r="U643" t="str">
        <f t="shared" ref="U643:U706" si="124">TRIM(LEFT(G643, FIND(",",G643)-1))</f>
        <v>Woodland Hills</v>
      </c>
      <c r="V643" t="str">
        <f t="shared" ref="V643:V706" si="125">TRIM(MID(G643,FIND(",",G643)+1,LEN((G643))))</f>
        <v>CA</v>
      </c>
      <c r="W643">
        <f t="shared" ref="W643:W706" si="126">IF(ISNUMBER(SEARCH("python",D643)),1,0)</f>
        <v>0</v>
      </c>
      <c r="X643">
        <f t="shared" ref="X643:X706" si="127">IF(ISNUMBER(SEARCH("sql",D643)),1,0)</f>
        <v>0</v>
      </c>
      <c r="Y643">
        <f t="shared" ref="Y643:Y706" si="128">IF(ISNUMBER(SEARCH("excel",D643)),1,0)</f>
        <v>1</v>
      </c>
      <c r="Z643">
        <f t="shared" ref="Z643:Z706" si="129">IF(ISNUMBER(SEARCH("tableau",D643)),1,0)</f>
        <v>0</v>
      </c>
      <c r="AA643">
        <f t="shared" ref="AA643:AA706" si="130">IF(ISNUMBER(SEARCH("power bi",D643)),1,0)</f>
        <v>0</v>
      </c>
      <c r="AB643">
        <f t="shared" ref="AB643:AB706" si="131">IF(ISNUMBER(SEARCH("r",D643)),1,0)</f>
        <v>1</v>
      </c>
    </row>
    <row r="644" spans="1:28" ht="34" x14ac:dyDescent="0.2">
      <c r="A644">
        <v>642</v>
      </c>
      <c r="B644" t="s">
        <v>469</v>
      </c>
      <c r="C644" t="s">
        <v>4006</v>
      </c>
      <c r="D644" t="s">
        <v>4026</v>
      </c>
      <c r="E644">
        <v>4.3</v>
      </c>
      <c r="F644" s="1" t="s">
        <v>969</v>
      </c>
      <c r="G644" t="s">
        <v>3371</v>
      </c>
      <c r="H644" t="s">
        <v>970</v>
      </c>
      <c r="I644" t="s">
        <v>18</v>
      </c>
      <c r="J644">
        <v>1996</v>
      </c>
      <c r="K644" t="s">
        <v>30</v>
      </c>
      <c r="L644" t="s">
        <v>147</v>
      </c>
      <c r="M644" t="s">
        <v>61</v>
      </c>
      <c r="N644" t="s">
        <v>3305</v>
      </c>
      <c r="O644">
        <v>-1</v>
      </c>
      <c r="P644">
        <v>-1</v>
      </c>
      <c r="Q644">
        <f t="shared" si="120"/>
        <v>42000</v>
      </c>
      <c r="R644">
        <f t="shared" si="121"/>
        <v>66000</v>
      </c>
      <c r="S644">
        <f t="shared" si="122"/>
        <v>54000</v>
      </c>
      <c r="T644" t="str">
        <f t="shared" si="123"/>
        <v>ConsultNet, LLC</v>
      </c>
      <c r="U644" t="str">
        <f t="shared" si="124"/>
        <v>Burban</v>
      </c>
      <c r="V644" t="str">
        <f t="shared" si="125"/>
        <v>CA</v>
      </c>
      <c r="W644">
        <f t="shared" si="126"/>
        <v>0</v>
      </c>
      <c r="X644">
        <f t="shared" si="127"/>
        <v>0</v>
      </c>
      <c r="Y644">
        <f t="shared" si="128"/>
        <v>0</v>
      </c>
      <c r="Z644">
        <f t="shared" si="129"/>
        <v>0</v>
      </c>
      <c r="AA644">
        <f t="shared" si="130"/>
        <v>0</v>
      </c>
      <c r="AB644">
        <f t="shared" si="131"/>
        <v>1</v>
      </c>
    </row>
    <row r="645" spans="1:28" ht="356" x14ac:dyDescent="0.2">
      <c r="A645">
        <v>643</v>
      </c>
      <c r="B645" t="s">
        <v>1170</v>
      </c>
      <c r="C645" t="s">
        <v>4006</v>
      </c>
      <c r="D645" s="1" t="s">
        <v>4027</v>
      </c>
      <c r="E645">
        <v>4.2</v>
      </c>
      <c r="F645" s="1" t="s">
        <v>1171</v>
      </c>
      <c r="G645" t="s">
        <v>230</v>
      </c>
      <c r="H645" t="s">
        <v>1138</v>
      </c>
      <c r="I645" t="s">
        <v>68</v>
      </c>
      <c r="J645">
        <v>1994</v>
      </c>
      <c r="K645" t="s">
        <v>30</v>
      </c>
      <c r="L645" t="s">
        <v>38</v>
      </c>
      <c r="M645" t="s">
        <v>32</v>
      </c>
      <c r="N645" t="s">
        <v>3312</v>
      </c>
      <c r="O645" t="s">
        <v>1172</v>
      </c>
      <c r="P645">
        <v>-1</v>
      </c>
      <c r="Q645">
        <f t="shared" si="120"/>
        <v>42000</v>
      </c>
      <c r="R645">
        <f t="shared" si="121"/>
        <v>66000</v>
      </c>
      <c r="S645">
        <f t="shared" si="122"/>
        <v>54000</v>
      </c>
      <c r="T645" t="str">
        <f t="shared" si="123"/>
        <v>Aviana Global Technologies, Inc</v>
      </c>
      <c r="U645" t="str">
        <f t="shared" si="124"/>
        <v>Los Angeles</v>
      </c>
      <c r="V645" t="str">
        <f t="shared" si="125"/>
        <v>CA</v>
      </c>
      <c r="W645">
        <f t="shared" si="126"/>
        <v>0</v>
      </c>
      <c r="X645">
        <f t="shared" si="127"/>
        <v>1</v>
      </c>
      <c r="Y645">
        <f t="shared" si="128"/>
        <v>0</v>
      </c>
      <c r="Z645">
        <f t="shared" si="129"/>
        <v>0</v>
      </c>
      <c r="AA645">
        <f t="shared" si="130"/>
        <v>0</v>
      </c>
      <c r="AB645">
        <f t="shared" si="131"/>
        <v>1</v>
      </c>
    </row>
    <row r="646" spans="1:28" ht="409.6" x14ac:dyDescent="0.2">
      <c r="A646">
        <v>644</v>
      </c>
      <c r="B646" t="s">
        <v>110</v>
      </c>
      <c r="C646" t="s">
        <v>4006</v>
      </c>
      <c r="D646" s="1" t="s">
        <v>4028</v>
      </c>
      <c r="E646">
        <v>3.9</v>
      </c>
      <c r="F646" s="1" t="s">
        <v>1173</v>
      </c>
      <c r="G646" t="s">
        <v>972</v>
      </c>
      <c r="H646" t="s">
        <v>230</v>
      </c>
      <c r="I646" t="s">
        <v>41</v>
      </c>
      <c r="J646">
        <v>2010</v>
      </c>
      <c r="K646" t="s">
        <v>30</v>
      </c>
      <c r="L646" t="s">
        <v>342</v>
      </c>
      <c r="M646" t="s">
        <v>161</v>
      </c>
      <c r="N646" t="s">
        <v>3319</v>
      </c>
      <c r="O646">
        <v>-1</v>
      </c>
      <c r="P646">
        <v>-1</v>
      </c>
      <c r="Q646">
        <f t="shared" si="120"/>
        <v>42000</v>
      </c>
      <c r="R646">
        <f t="shared" si="121"/>
        <v>66000</v>
      </c>
      <c r="S646">
        <f t="shared" si="122"/>
        <v>54000</v>
      </c>
      <c r="T646" t="str">
        <f t="shared" si="123"/>
        <v>Jam City</v>
      </c>
      <c r="U646" t="str">
        <f t="shared" si="124"/>
        <v>Culver City</v>
      </c>
      <c r="V646" t="str">
        <f t="shared" si="125"/>
        <v>CA</v>
      </c>
      <c r="W646">
        <f t="shared" si="126"/>
        <v>0</v>
      </c>
      <c r="X646">
        <f t="shared" si="127"/>
        <v>0</v>
      </c>
      <c r="Y646">
        <f t="shared" si="128"/>
        <v>0</v>
      </c>
      <c r="Z646">
        <f t="shared" si="129"/>
        <v>0</v>
      </c>
      <c r="AA646">
        <f t="shared" si="130"/>
        <v>0</v>
      </c>
      <c r="AB646">
        <f t="shared" si="131"/>
        <v>1</v>
      </c>
    </row>
    <row r="647" spans="1:28" ht="409.6" x14ac:dyDescent="0.2">
      <c r="A647">
        <v>645</v>
      </c>
      <c r="B647" t="s">
        <v>1174</v>
      </c>
      <c r="C647" t="s">
        <v>4006</v>
      </c>
      <c r="D647" s="1" t="s">
        <v>4029</v>
      </c>
      <c r="E647">
        <v>4.0999999999999996</v>
      </c>
      <c r="F647" s="1" t="s">
        <v>1175</v>
      </c>
      <c r="G647" t="s">
        <v>972</v>
      </c>
      <c r="H647" t="s">
        <v>1176</v>
      </c>
      <c r="I647" t="s">
        <v>24</v>
      </c>
      <c r="J647">
        <v>1976</v>
      </c>
      <c r="K647" t="s">
        <v>56</v>
      </c>
      <c r="L647" t="s">
        <v>134</v>
      </c>
      <c r="M647" t="s">
        <v>32</v>
      </c>
      <c r="N647" t="s">
        <v>3310</v>
      </c>
      <c r="O647" t="s">
        <v>1177</v>
      </c>
      <c r="P647">
        <v>-1</v>
      </c>
      <c r="Q647">
        <f t="shared" si="120"/>
        <v>42000</v>
      </c>
      <c r="R647">
        <f t="shared" si="121"/>
        <v>66000</v>
      </c>
      <c r="S647">
        <f t="shared" si="122"/>
        <v>54000</v>
      </c>
      <c r="T647" t="str">
        <f t="shared" si="123"/>
        <v>Apple</v>
      </c>
      <c r="U647" t="str">
        <f t="shared" si="124"/>
        <v>Culver City</v>
      </c>
      <c r="V647" t="str">
        <f t="shared" si="125"/>
        <v>CA</v>
      </c>
      <c r="W647">
        <f t="shared" si="126"/>
        <v>1</v>
      </c>
      <c r="X647">
        <f t="shared" si="127"/>
        <v>1</v>
      </c>
      <c r="Y647">
        <f t="shared" si="128"/>
        <v>1</v>
      </c>
      <c r="Z647">
        <f t="shared" si="129"/>
        <v>1</v>
      </c>
      <c r="AA647">
        <f t="shared" si="130"/>
        <v>0</v>
      </c>
      <c r="AB647">
        <f t="shared" si="131"/>
        <v>1</v>
      </c>
    </row>
    <row r="648" spans="1:28" ht="409.6" x14ac:dyDescent="0.2">
      <c r="A648">
        <v>646</v>
      </c>
      <c r="B648" t="s">
        <v>1178</v>
      </c>
      <c r="C648" t="s">
        <v>4006</v>
      </c>
      <c r="D648" s="1" t="s">
        <v>4030</v>
      </c>
      <c r="E648">
        <v>3.4</v>
      </c>
      <c r="F648" s="1" t="s">
        <v>1179</v>
      </c>
      <c r="G648" t="s">
        <v>1023</v>
      </c>
      <c r="H648" t="s">
        <v>1180</v>
      </c>
      <c r="I648" t="s">
        <v>68</v>
      </c>
      <c r="J648">
        <v>-1</v>
      </c>
      <c r="K648" t="s">
        <v>30</v>
      </c>
      <c r="L648" t="s">
        <v>38</v>
      </c>
      <c r="M648" t="s">
        <v>32</v>
      </c>
      <c r="N648" t="s">
        <v>3308</v>
      </c>
      <c r="O648">
        <v>-1</v>
      </c>
      <c r="P648">
        <v>-1</v>
      </c>
      <c r="Q648">
        <f t="shared" si="120"/>
        <v>42000</v>
      </c>
      <c r="R648">
        <f t="shared" si="121"/>
        <v>66000</v>
      </c>
      <c r="S648">
        <f t="shared" si="122"/>
        <v>54000</v>
      </c>
      <c r="T648" t="str">
        <f t="shared" si="123"/>
        <v>EMINENT, INC.</v>
      </c>
      <c r="U648" t="str">
        <f t="shared" si="124"/>
        <v>Cerritos</v>
      </c>
      <c r="V648" t="str">
        <f t="shared" si="125"/>
        <v>CA</v>
      </c>
      <c r="W648">
        <f t="shared" si="126"/>
        <v>1</v>
      </c>
      <c r="X648">
        <f t="shared" si="127"/>
        <v>1</v>
      </c>
      <c r="Y648">
        <f t="shared" si="128"/>
        <v>1</v>
      </c>
      <c r="Z648">
        <f t="shared" si="129"/>
        <v>0</v>
      </c>
      <c r="AA648">
        <f t="shared" si="130"/>
        <v>0</v>
      </c>
      <c r="AB648">
        <f t="shared" si="131"/>
        <v>1</v>
      </c>
    </row>
    <row r="649" spans="1:28" ht="409.6" x14ac:dyDescent="0.2">
      <c r="A649">
        <v>647</v>
      </c>
      <c r="B649" t="s">
        <v>1123</v>
      </c>
      <c r="C649" t="s">
        <v>4006</v>
      </c>
      <c r="D649" s="1" t="s">
        <v>4031</v>
      </c>
      <c r="E649">
        <v>5</v>
      </c>
      <c r="F649" s="1" t="s">
        <v>1149</v>
      </c>
      <c r="G649" t="s">
        <v>3371</v>
      </c>
      <c r="H649" t="s">
        <v>1150</v>
      </c>
      <c r="I649" t="s">
        <v>3341</v>
      </c>
      <c r="J649">
        <v>-1</v>
      </c>
      <c r="K649" t="s">
        <v>30</v>
      </c>
      <c r="L649">
        <v>-1</v>
      </c>
      <c r="M649">
        <v>-1</v>
      </c>
      <c r="N649" t="s">
        <v>3319</v>
      </c>
      <c r="O649">
        <v>-1</v>
      </c>
      <c r="P649">
        <v>-1</v>
      </c>
      <c r="Q649">
        <f t="shared" si="120"/>
        <v>42000</v>
      </c>
      <c r="R649">
        <f t="shared" si="121"/>
        <v>66000</v>
      </c>
      <c r="S649">
        <f t="shared" si="122"/>
        <v>54000</v>
      </c>
      <c r="T649" t="str">
        <f t="shared" si="123"/>
        <v>WB Technology</v>
      </c>
      <c r="U649" t="str">
        <f t="shared" si="124"/>
        <v>Burban</v>
      </c>
      <c r="V649" t="str">
        <f t="shared" si="125"/>
        <v>CA</v>
      </c>
      <c r="W649">
        <f t="shared" si="126"/>
        <v>0</v>
      </c>
      <c r="X649">
        <f t="shared" si="127"/>
        <v>0</v>
      </c>
      <c r="Y649">
        <f t="shared" si="128"/>
        <v>1</v>
      </c>
      <c r="Z649">
        <f t="shared" si="129"/>
        <v>0</v>
      </c>
      <c r="AA649">
        <f t="shared" si="130"/>
        <v>0</v>
      </c>
      <c r="AB649">
        <f t="shared" si="131"/>
        <v>1</v>
      </c>
    </row>
    <row r="650" spans="1:28" ht="409.6" x14ac:dyDescent="0.2">
      <c r="A650">
        <v>648</v>
      </c>
      <c r="B650" t="s">
        <v>469</v>
      </c>
      <c r="C650" t="s">
        <v>4006</v>
      </c>
      <c r="D650" s="1" t="s">
        <v>4032</v>
      </c>
      <c r="E650">
        <v>3.8</v>
      </c>
      <c r="F650" s="1" t="s">
        <v>1181</v>
      </c>
      <c r="G650" t="s">
        <v>94</v>
      </c>
      <c r="H650" t="s">
        <v>94</v>
      </c>
      <c r="I650" t="s">
        <v>18</v>
      </c>
      <c r="J650">
        <v>2011</v>
      </c>
      <c r="K650" t="s">
        <v>30</v>
      </c>
      <c r="L650" t="s">
        <v>1182</v>
      </c>
      <c r="M650" t="s">
        <v>265</v>
      </c>
      <c r="N650" t="s">
        <v>3319</v>
      </c>
      <c r="O650">
        <v>-1</v>
      </c>
      <c r="P650">
        <v>-1</v>
      </c>
      <c r="Q650">
        <f t="shared" si="120"/>
        <v>42000</v>
      </c>
      <c r="R650">
        <f t="shared" si="121"/>
        <v>66000</v>
      </c>
      <c r="S650">
        <f t="shared" si="122"/>
        <v>54000</v>
      </c>
      <c r="T650" t="str">
        <f t="shared" si="123"/>
        <v>Dollar Shave Club</v>
      </c>
      <c r="U650" t="str">
        <f t="shared" si="124"/>
        <v>Marina del Rey</v>
      </c>
      <c r="V650" t="str">
        <f t="shared" si="125"/>
        <v>CA</v>
      </c>
      <c r="W650">
        <f t="shared" si="126"/>
        <v>1</v>
      </c>
      <c r="X650">
        <f t="shared" si="127"/>
        <v>1</v>
      </c>
      <c r="Y650">
        <f t="shared" si="128"/>
        <v>0</v>
      </c>
      <c r="Z650">
        <f t="shared" si="129"/>
        <v>1</v>
      </c>
      <c r="AA650">
        <f t="shared" si="130"/>
        <v>0</v>
      </c>
      <c r="AB650">
        <f t="shared" si="131"/>
        <v>1</v>
      </c>
    </row>
    <row r="651" spans="1:28" ht="409.6" x14ac:dyDescent="0.2">
      <c r="A651">
        <v>649</v>
      </c>
      <c r="B651" t="s">
        <v>1183</v>
      </c>
      <c r="C651" t="s">
        <v>4006</v>
      </c>
      <c r="D651" s="1" t="s">
        <v>4033</v>
      </c>
      <c r="E651">
        <v>3.5</v>
      </c>
      <c r="F651" s="1" t="s">
        <v>1184</v>
      </c>
      <c r="G651" t="s">
        <v>1064</v>
      </c>
      <c r="H651" t="s">
        <v>351</v>
      </c>
      <c r="I651" t="s">
        <v>84</v>
      </c>
      <c r="J651">
        <v>-1</v>
      </c>
      <c r="K651" t="s">
        <v>30</v>
      </c>
      <c r="L651">
        <v>-1</v>
      </c>
      <c r="M651">
        <v>-1</v>
      </c>
      <c r="N651" t="s">
        <v>3319</v>
      </c>
      <c r="O651">
        <v>-1</v>
      </c>
      <c r="P651">
        <v>-1</v>
      </c>
      <c r="Q651">
        <f t="shared" si="120"/>
        <v>42000</v>
      </c>
      <c r="R651">
        <f t="shared" si="121"/>
        <v>66000</v>
      </c>
      <c r="S651">
        <f t="shared" si="122"/>
        <v>54000</v>
      </c>
      <c r="T651" t="str">
        <f t="shared" si="123"/>
        <v>Leo Tech, LLC</v>
      </c>
      <c r="U651" t="str">
        <f t="shared" si="124"/>
        <v>Long Beach</v>
      </c>
      <c r="V651" t="str">
        <f t="shared" si="125"/>
        <v>CA</v>
      </c>
      <c r="W651">
        <f t="shared" si="126"/>
        <v>0</v>
      </c>
      <c r="X651">
        <f t="shared" si="127"/>
        <v>0</v>
      </c>
      <c r="Y651">
        <f t="shared" si="128"/>
        <v>0</v>
      </c>
      <c r="Z651">
        <f t="shared" si="129"/>
        <v>0</v>
      </c>
      <c r="AA651">
        <f t="shared" si="130"/>
        <v>0</v>
      </c>
      <c r="AB651">
        <f t="shared" si="131"/>
        <v>1</v>
      </c>
    </row>
    <row r="652" spans="1:28" ht="409.6" x14ac:dyDescent="0.2">
      <c r="A652">
        <v>650</v>
      </c>
      <c r="B652" t="s">
        <v>72</v>
      </c>
      <c r="C652" t="s">
        <v>4006</v>
      </c>
      <c r="D652" s="1" t="s">
        <v>4034</v>
      </c>
      <c r="E652">
        <v>3.8</v>
      </c>
      <c r="F652" s="1" t="s">
        <v>4001</v>
      </c>
      <c r="G652" t="s">
        <v>972</v>
      </c>
      <c r="H652" t="s">
        <v>230</v>
      </c>
      <c r="I652" t="s">
        <v>29</v>
      </c>
      <c r="J652">
        <v>2016</v>
      </c>
      <c r="K652" t="s">
        <v>30</v>
      </c>
      <c r="L652" t="s">
        <v>31</v>
      </c>
      <c r="M652" t="s">
        <v>32</v>
      </c>
      <c r="N652" t="s">
        <v>3319</v>
      </c>
      <c r="O652">
        <v>-1</v>
      </c>
      <c r="P652">
        <v>-1</v>
      </c>
      <c r="Q652">
        <f t="shared" si="120"/>
        <v>42000</v>
      </c>
      <c r="R652">
        <f t="shared" si="121"/>
        <v>66000</v>
      </c>
      <c r="S652">
        <f t="shared" si="122"/>
        <v>54000</v>
      </c>
      <c r="T652" t="str">
        <f t="shared" si="123"/>
        <v>TiTo</v>
      </c>
      <c r="U652" t="str">
        <f t="shared" si="124"/>
        <v>Culver City</v>
      </c>
      <c r="V652" t="str">
        <f t="shared" si="125"/>
        <v>CA</v>
      </c>
      <c r="W652">
        <f t="shared" si="126"/>
        <v>1</v>
      </c>
      <c r="X652">
        <f t="shared" si="127"/>
        <v>1</v>
      </c>
      <c r="Y652">
        <f t="shared" si="128"/>
        <v>0</v>
      </c>
      <c r="Z652">
        <f t="shared" si="129"/>
        <v>1</v>
      </c>
      <c r="AA652">
        <f t="shared" si="130"/>
        <v>0</v>
      </c>
      <c r="AB652">
        <f t="shared" si="131"/>
        <v>1</v>
      </c>
    </row>
    <row r="653" spans="1:28" ht="409.6" x14ac:dyDescent="0.2">
      <c r="A653">
        <v>651</v>
      </c>
      <c r="B653" t="s">
        <v>1185</v>
      </c>
      <c r="C653" t="s">
        <v>4006</v>
      </c>
      <c r="D653" s="1" t="s">
        <v>4035</v>
      </c>
      <c r="E653">
        <v>-1</v>
      </c>
      <c r="F653" t="s">
        <v>4036</v>
      </c>
      <c r="G653" t="s">
        <v>953</v>
      </c>
      <c r="H653">
        <v>-1</v>
      </c>
      <c r="I653">
        <v>-1</v>
      </c>
      <c r="J653">
        <v>-1</v>
      </c>
      <c r="K653">
        <v>-1</v>
      </c>
      <c r="L653">
        <v>-1</v>
      </c>
      <c r="M653">
        <v>-1</v>
      </c>
      <c r="N653">
        <v>-1</v>
      </c>
      <c r="O653">
        <v>-1</v>
      </c>
      <c r="P653">
        <v>-1</v>
      </c>
      <c r="Q653">
        <f t="shared" si="120"/>
        <v>42000</v>
      </c>
      <c r="R653">
        <f t="shared" si="121"/>
        <v>66000</v>
      </c>
      <c r="S653">
        <f t="shared" si="122"/>
        <v>54000</v>
      </c>
      <c r="T653" t="str">
        <f t="shared" si="123"/>
        <v>Recargo, Inc., maers of PlugShare</v>
      </c>
      <c r="U653" t="str">
        <f t="shared" si="124"/>
        <v>El Segundo</v>
      </c>
      <c r="V653" t="str">
        <f t="shared" si="125"/>
        <v>CA</v>
      </c>
      <c r="W653">
        <f t="shared" si="126"/>
        <v>0</v>
      </c>
      <c r="X653">
        <f t="shared" si="127"/>
        <v>1</v>
      </c>
      <c r="Y653">
        <f t="shared" si="128"/>
        <v>1</v>
      </c>
      <c r="Z653">
        <f t="shared" si="129"/>
        <v>1</v>
      </c>
      <c r="AA653">
        <f t="shared" si="130"/>
        <v>0</v>
      </c>
      <c r="AB653">
        <f t="shared" si="131"/>
        <v>1</v>
      </c>
    </row>
    <row r="654" spans="1:28" ht="409.6" x14ac:dyDescent="0.2">
      <c r="A654">
        <v>652</v>
      </c>
      <c r="B654" t="s">
        <v>1186</v>
      </c>
      <c r="C654" t="s">
        <v>4006</v>
      </c>
      <c r="D654" s="1" t="s">
        <v>4037</v>
      </c>
      <c r="E654">
        <v>-1</v>
      </c>
      <c r="F654" t="s">
        <v>1187</v>
      </c>
      <c r="G654" t="s">
        <v>1188</v>
      </c>
      <c r="H654" t="s">
        <v>1189</v>
      </c>
      <c r="I654" t="s">
        <v>68</v>
      </c>
      <c r="J654">
        <v>-1</v>
      </c>
      <c r="K654" t="s">
        <v>30</v>
      </c>
      <c r="L654">
        <v>-1</v>
      </c>
      <c r="M654">
        <v>-1</v>
      </c>
      <c r="N654" t="s">
        <v>3319</v>
      </c>
      <c r="O654">
        <v>-1</v>
      </c>
      <c r="P654">
        <v>-1</v>
      </c>
      <c r="Q654">
        <f t="shared" si="120"/>
        <v>42000</v>
      </c>
      <c r="R654">
        <f t="shared" si="121"/>
        <v>66000</v>
      </c>
      <c r="S654">
        <f t="shared" si="122"/>
        <v>54000</v>
      </c>
      <c r="T654" t="str">
        <f t="shared" si="123"/>
        <v>Easyfind Company</v>
      </c>
      <c r="U654" t="str">
        <f t="shared" si="124"/>
        <v>Arcadia</v>
      </c>
      <c r="V654" t="str">
        <f t="shared" si="125"/>
        <v>CA</v>
      </c>
      <c r="W654">
        <f t="shared" si="126"/>
        <v>0</v>
      </c>
      <c r="X654">
        <f t="shared" si="127"/>
        <v>0</v>
      </c>
      <c r="Y654">
        <f t="shared" si="128"/>
        <v>0</v>
      </c>
      <c r="Z654">
        <f t="shared" si="129"/>
        <v>0</v>
      </c>
      <c r="AA654">
        <f t="shared" si="130"/>
        <v>0</v>
      </c>
      <c r="AB654">
        <f t="shared" si="131"/>
        <v>1</v>
      </c>
    </row>
    <row r="655" spans="1:28" ht="34" x14ac:dyDescent="0.2">
      <c r="A655">
        <v>653</v>
      </c>
      <c r="B655" t="s">
        <v>1190</v>
      </c>
      <c r="C655" t="s">
        <v>4006</v>
      </c>
      <c r="D655" t="s">
        <v>4038</v>
      </c>
      <c r="E655">
        <v>3.6</v>
      </c>
      <c r="F655" s="1" t="s">
        <v>3979</v>
      </c>
      <c r="G655" t="s">
        <v>1058</v>
      </c>
      <c r="H655" t="s">
        <v>230</v>
      </c>
      <c r="I655" t="s">
        <v>29</v>
      </c>
      <c r="J655">
        <v>1954</v>
      </c>
      <c r="K655" t="s">
        <v>37</v>
      </c>
      <c r="L655" t="s">
        <v>3358</v>
      </c>
      <c r="M655" t="s">
        <v>46</v>
      </c>
      <c r="N655" t="s">
        <v>3319</v>
      </c>
      <c r="O655" t="s">
        <v>3980</v>
      </c>
      <c r="P655">
        <v>-1</v>
      </c>
      <c r="Q655">
        <f t="shared" si="120"/>
        <v>42000</v>
      </c>
      <c r="R655">
        <f t="shared" si="121"/>
        <v>66000</v>
      </c>
      <c r="S655">
        <f t="shared" si="122"/>
        <v>54000</v>
      </c>
      <c r="T655" t="str">
        <f t="shared" si="123"/>
        <v>City National Ban</v>
      </c>
      <c r="U655" t="str">
        <f t="shared" si="124"/>
        <v>Beverly Hills</v>
      </c>
      <c r="V655" t="str">
        <f t="shared" si="125"/>
        <v>CA</v>
      </c>
      <c r="W655">
        <f t="shared" si="126"/>
        <v>0</v>
      </c>
      <c r="X655">
        <f t="shared" si="127"/>
        <v>0</v>
      </c>
      <c r="Y655">
        <f t="shared" si="128"/>
        <v>1</v>
      </c>
      <c r="Z655">
        <f t="shared" si="129"/>
        <v>0</v>
      </c>
      <c r="AA655">
        <f t="shared" si="130"/>
        <v>0</v>
      </c>
      <c r="AB655">
        <f t="shared" si="131"/>
        <v>1</v>
      </c>
    </row>
    <row r="656" spans="1:28" ht="409.6" x14ac:dyDescent="0.2">
      <c r="A656">
        <v>654</v>
      </c>
      <c r="B656" t="s">
        <v>1191</v>
      </c>
      <c r="C656" t="s">
        <v>4006</v>
      </c>
      <c r="D656" s="1" t="s">
        <v>4039</v>
      </c>
      <c r="E656">
        <v>3.4</v>
      </c>
      <c r="F656" s="1" t="s">
        <v>4040</v>
      </c>
      <c r="G656" t="s">
        <v>1192</v>
      </c>
      <c r="H656" t="s">
        <v>1031</v>
      </c>
      <c r="I656" t="s">
        <v>29</v>
      </c>
      <c r="J656">
        <v>1995</v>
      </c>
      <c r="K656" t="s">
        <v>56</v>
      </c>
      <c r="L656" t="s">
        <v>1193</v>
      </c>
      <c r="M656" t="s">
        <v>265</v>
      </c>
      <c r="N656" t="s">
        <v>3303</v>
      </c>
      <c r="O656" t="s">
        <v>1194</v>
      </c>
      <c r="P656">
        <v>-1</v>
      </c>
      <c r="Q656">
        <f t="shared" si="120"/>
        <v>42000</v>
      </c>
      <c r="R656">
        <f t="shared" si="121"/>
        <v>66000</v>
      </c>
      <c r="S656">
        <f t="shared" si="122"/>
        <v>54000</v>
      </c>
      <c r="T656" t="str">
        <f t="shared" si="123"/>
        <v>U.S. Auto Parts Networ, Inc.</v>
      </c>
      <c r="U656" t="str">
        <f t="shared" si="124"/>
        <v>Torrance</v>
      </c>
      <c r="V656" t="str">
        <f t="shared" si="125"/>
        <v>CA</v>
      </c>
      <c r="W656">
        <f t="shared" si="126"/>
        <v>1</v>
      </c>
      <c r="X656">
        <f t="shared" si="127"/>
        <v>1</v>
      </c>
      <c r="Y656">
        <f t="shared" si="128"/>
        <v>1</v>
      </c>
      <c r="Z656">
        <f t="shared" si="129"/>
        <v>1</v>
      </c>
      <c r="AA656">
        <f t="shared" si="130"/>
        <v>0</v>
      </c>
      <c r="AB656">
        <f t="shared" si="131"/>
        <v>1</v>
      </c>
    </row>
    <row r="657" spans="1:28" ht="409.6" x14ac:dyDescent="0.2">
      <c r="A657">
        <v>655</v>
      </c>
      <c r="B657" t="s">
        <v>1195</v>
      </c>
      <c r="C657" t="s">
        <v>4006</v>
      </c>
      <c r="D657" s="1" t="s">
        <v>4041</v>
      </c>
      <c r="E657">
        <v>3.1</v>
      </c>
      <c r="F657" s="1" t="s">
        <v>1196</v>
      </c>
      <c r="G657" t="s">
        <v>230</v>
      </c>
      <c r="H657" t="s">
        <v>230</v>
      </c>
      <c r="I657" t="s">
        <v>68</v>
      </c>
      <c r="J657">
        <v>2002</v>
      </c>
      <c r="K657" t="s">
        <v>30</v>
      </c>
      <c r="L657" t="s">
        <v>31</v>
      </c>
      <c r="M657" t="s">
        <v>32</v>
      </c>
      <c r="N657" t="s">
        <v>3312</v>
      </c>
      <c r="O657">
        <v>-1</v>
      </c>
      <c r="P657">
        <v>-1</v>
      </c>
      <c r="Q657">
        <f t="shared" si="120"/>
        <v>42000</v>
      </c>
      <c r="R657">
        <f t="shared" si="121"/>
        <v>66000</v>
      </c>
      <c r="S657">
        <f t="shared" si="122"/>
        <v>54000</v>
      </c>
      <c r="T657" t="str">
        <f t="shared" si="123"/>
        <v>MyLife.com</v>
      </c>
      <c r="U657" t="str">
        <f t="shared" si="124"/>
        <v>Los Angeles</v>
      </c>
      <c r="V657" t="str">
        <f t="shared" si="125"/>
        <v>CA</v>
      </c>
      <c r="W657">
        <f t="shared" si="126"/>
        <v>0</v>
      </c>
      <c r="X657">
        <f t="shared" si="127"/>
        <v>1</v>
      </c>
      <c r="Y657">
        <f t="shared" si="128"/>
        <v>1</v>
      </c>
      <c r="Z657">
        <f t="shared" si="129"/>
        <v>1</v>
      </c>
      <c r="AA657">
        <f t="shared" si="130"/>
        <v>0</v>
      </c>
      <c r="AB657">
        <f t="shared" si="131"/>
        <v>1</v>
      </c>
    </row>
    <row r="658" spans="1:28" ht="409.6" x14ac:dyDescent="0.2">
      <c r="A658">
        <v>656</v>
      </c>
      <c r="B658" t="s">
        <v>1197</v>
      </c>
      <c r="C658" t="s">
        <v>4006</v>
      </c>
      <c r="D658" s="1" t="s">
        <v>4042</v>
      </c>
      <c r="E658">
        <v>1</v>
      </c>
      <c r="F658" s="1" t="s">
        <v>1198</v>
      </c>
      <c r="G658" t="s">
        <v>1199</v>
      </c>
      <c r="H658" t="s">
        <v>1199</v>
      </c>
      <c r="I658" t="s">
        <v>68</v>
      </c>
      <c r="J658">
        <v>-1</v>
      </c>
      <c r="K658" t="s">
        <v>56</v>
      </c>
      <c r="L658">
        <v>-1</v>
      </c>
      <c r="M658">
        <v>-1</v>
      </c>
      <c r="N658" t="s">
        <v>3319</v>
      </c>
      <c r="O658">
        <v>-1</v>
      </c>
      <c r="P658">
        <v>-1</v>
      </c>
      <c r="Q658">
        <f t="shared" si="120"/>
        <v>42000</v>
      </c>
      <c r="R658">
        <f t="shared" si="121"/>
        <v>66000</v>
      </c>
      <c r="S658">
        <f t="shared" si="122"/>
        <v>54000</v>
      </c>
      <c r="T658" t="str">
        <f t="shared" si="123"/>
        <v>Center for Family Health and Education</v>
      </c>
      <c r="U658" t="str">
        <f t="shared" si="124"/>
        <v>Panorama City</v>
      </c>
      <c r="V658" t="str">
        <f t="shared" si="125"/>
        <v>CA</v>
      </c>
      <c r="W658">
        <f t="shared" si="126"/>
        <v>0</v>
      </c>
      <c r="X658">
        <f t="shared" si="127"/>
        <v>0</v>
      </c>
      <c r="Y658">
        <f t="shared" si="128"/>
        <v>0</v>
      </c>
      <c r="Z658">
        <f t="shared" si="129"/>
        <v>0</v>
      </c>
      <c r="AA658">
        <f t="shared" si="130"/>
        <v>1</v>
      </c>
      <c r="AB658">
        <f t="shared" si="131"/>
        <v>1</v>
      </c>
    </row>
    <row r="659" spans="1:28" ht="409.6" x14ac:dyDescent="0.2">
      <c r="A659">
        <v>657</v>
      </c>
      <c r="B659" t="s">
        <v>1200</v>
      </c>
      <c r="C659" t="s">
        <v>4006</v>
      </c>
      <c r="D659" s="1" t="s">
        <v>4043</v>
      </c>
      <c r="E659">
        <v>3.1</v>
      </c>
      <c r="F659" s="1" t="s">
        <v>1125</v>
      </c>
      <c r="G659" t="s">
        <v>1064</v>
      </c>
      <c r="H659" t="s">
        <v>1064</v>
      </c>
      <c r="I659" t="s">
        <v>24</v>
      </c>
      <c r="J659">
        <v>1980</v>
      </c>
      <c r="K659" t="s">
        <v>56</v>
      </c>
      <c r="L659" t="s">
        <v>51</v>
      </c>
      <c r="M659" t="s">
        <v>52</v>
      </c>
      <c r="N659" t="s">
        <v>3310</v>
      </c>
      <c r="O659">
        <v>-1</v>
      </c>
      <c r="P659">
        <v>-1</v>
      </c>
      <c r="Q659">
        <f t="shared" si="120"/>
        <v>42000</v>
      </c>
      <c r="R659">
        <f t="shared" si="121"/>
        <v>66000</v>
      </c>
      <c r="S659">
        <f t="shared" si="122"/>
        <v>54000</v>
      </c>
      <c r="T659" t="str">
        <f t="shared" si="123"/>
        <v>Molina Healthcare</v>
      </c>
      <c r="U659" t="str">
        <f t="shared" si="124"/>
        <v>Long Beach</v>
      </c>
      <c r="V659" t="str">
        <f t="shared" si="125"/>
        <v>CA</v>
      </c>
      <c r="W659">
        <f t="shared" si="126"/>
        <v>0</v>
      </c>
      <c r="X659">
        <f t="shared" si="127"/>
        <v>1</v>
      </c>
      <c r="Y659">
        <f t="shared" si="128"/>
        <v>1</v>
      </c>
      <c r="Z659">
        <f t="shared" si="129"/>
        <v>1</v>
      </c>
      <c r="AA659">
        <f t="shared" si="130"/>
        <v>0</v>
      </c>
      <c r="AB659">
        <f t="shared" si="131"/>
        <v>1</v>
      </c>
    </row>
    <row r="660" spans="1:28" ht="409.6" x14ac:dyDescent="0.2">
      <c r="A660">
        <v>658</v>
      </c>
      <c r="B660" t="s">
        <v>72</v>
      </c>
      <c r="C660" t="s">
        <v>4044</v>
      </c>
      <c r="D660" s="1" t="s">
        <v>4045</v>
      </c>
      <c r="E660">
        <v>4.7</v>
      </c>
      <c r="F660" s="1" t="s">
        <v>1201</v>
      </c>
      <c r="G660" t="s">
        <v>986</v>
      </c>
      <c r="H660" t="s">
        <v>986</v>
      </c>
      <c r="I660" t="s">
        <v>84</v>
      </c>
      <c r="J660">
        <v>2014</v>
      </c>
      <c r="K660" t="s">
        <v>30</v>
      </c>
      <c r="L660" t="s">
        <v>60</v>
      </c>
      <c r="M660" t="s">
        <v>61</v>
      </c>
      <c r="N660" t="s">
        <v>3319</v>
      </c>
      <c r="O660">
        <v>-1</v>
      </c>
      <c r="P660">
        <v>-1</v>
      </c>
      <c r="Q660">
        <f t="shared" si="120"/>
        <v>65000</v>
      </c>
      <c r="R660">
        <f t="shared" si="121"/>
        <v>81000</v>
      </c>
      <c r="S660">
        <f t="shared" si="122"/>
        <v>73000</v>
      </c>
      <c r="T660" t="str">
        <f t="shared" si="123"/>
        <v>DISQO</v>
      </c>
      <c r="U660" t="str">
        <f t="shared" si="124"/>
        <v>Glendale</v>
      </c>
      <c r="V660" t="str">
        <f t="shared" si="125"/>
        <v>CA</v>
      </c>
      <c r="W660">
        <f t="shared" si="126"/>
        <v>1</v>
      </c>
      <c r="X660">
        <f t="shared" si="127"/>
        <v>1</v>
      </c>
      <c r="Y660">
        <f t="shared" si="128"/>
        <v>0</v>
      </c>
      <c r="Z660">
        <f t="shared" si="129"/>
        <v>1</v>
      </c>
      <c r="AA660">
        <f t="shared" si="130"/>
        <v>0</v>
      </c>
      <c r="AB660">
        <f t="shared" si="131"/>
        <v>1</v>
      </c>
    </row>
    <row r="661" spans="1:28" ht="409.6" x14ac:dyDescent="0.2">
      <c r="A661">
        <v>659</v>
      </c>
      <c r="B661" t="s">
        <v>1202</v>
      </c>
      <c r="C661" t="s">
        <v>4044</v>
      </c>
      <c r="D661" s="1" t="s">
        <v>4046</v>
      </c>
      <c r="E661">
        <v>-1</v>
      </c>
      <c r="F661" t="s">
        <v>1203</v>
      </c>
      <c r="G661" t="s">
        <v>986</v>
      </c>
      <c r="H661">
        <v>-1</v>
      </c>
      <c r="I661">
        <v>-1</v>
      </c>
      <c r="J661">
        <v>-1</v>
      </c>
      <c r="K661">
        <v>-1</v>
      </c>
      <c r="L661">
        <v>-1</v>
      </c>
      <c r="M661">
        <v>-1</v>
      </c>
      <c r="N661">
        <v>-1</v>
      </c>
      <c r="O661">
        <v>-1</v>
      </c>
      <c r="P661">
        <v>-1</v>
      </c>
      <c r="Q661">
        <f t="shared" si="120"/>
        <v>65000</v>
      </c>
      <c r="R661">
        <f t="shared" si="121"/>
        <v>81000</v>
      </c>
      <c r="S661">
        <f t="shared" si="122"/>
        <v>73000</v>
      </c>
      <c r="T661" t="str">
        <f t="shared" si="123"/>
        <v>Dot 818</v>
      </c>
      <c r="U661" t="str">
        <f t="shared" si="124"/>
        <v>Glendale</v>
      </c>
      <c r="V661" t="str">
        <f t="shared" si="125"/>
        <v>CA</v>
      </c>
      <c r="W661">
        <f t="shared" si="126"/>
        <v>1</v>
      </c>
      <c r="X661">
        <f t="shared" si="127"/>
        <v>1</v>
      </c>
      <c r="Y661">
        <f t="shared" si="128"/>
        <v>0</v>
      </c>
      <c r="Z661">
        <f t="shared" si="129"/>
        <v>0</v>
      </c>
      <c r="AA661">
        <f t="shared" si="130"/>
        <v>0</v>
      </c>
      <c r="AB661">
        <f t="shared" si="131"/>
        <v>1</v>
      </c>
    </row>
    <row r="662" spans="1:28" x14ac:dyDescent="0.2">
      <c r="A662">
        <v>660</v>
      </c>
      <c r="B662" t="s">
        <v>1204</v>
      </c>
      <c r="C662" t="s">
        <v>4044</v>
      </c>
      <c r="D662" t="s">
        <v>4047</v>
      </c>
      <c r="E662">
        <v>-1</v>
      </c>
      <c r="F662" t="s">
        <v>4048</v>
      </c>
      <c r="G662" t="s">
        <v>230</v>
      </c>
      <c r="H662">
        <v>-1</v>
      </c>
      <c r="I662">
        <v>-1</v>
      </c>
      <c r="J662">
        <v>-1</v>
      </c>
      <c r="K662">
        <v>-1</v>
      </c>
      <c r="L662">
        <v>-1</v>
      </c>
      <c r="M662">
        <v>-1</v>
      </c>
      <c r="N662">
        <v>-1</v>
      </c>
      <c r="O662">
        <v>-1</v>
      </c>
      <c r="P662">
        <v>-1</v>
      </c>
      <c r="Q662">
        <f t="shared" si="120"/>
        <v>65000</v>
      </c>
      <c r="R662">
        <f t="shared" si="121"/>
        <v>81000</v>
      </c>
      <c r="S662">
        <f t="shared" si="122"/>
        <v>73000</v>
      </c>
      <c r="T662" t="str">
        <f t="shared" si="123"/>
        <v>BBCN Ban</v>
      </c>
      <c r="U662" t="str">
        <f t="shared" si="124"/>
        <v>Los Angeles</v>
      </c>
      <c r="V662" t="str">
        <f t="shared" si="125"/>
        <v>CA</v>
      </c>
      <c r="W662">
        <f t="shared" si="126"/>
        <v>1</v>
      </c>
      <c r="X662">
        <f t="shared" si="127"/>
        <v>1</v>
      </c>
      <c r="Y662">
        <f t="shared" si="128"/>
        <v>1</v>
      </c>
      <c r="Z662">
        <f t="shared" si="129"/>
        <v>0</v>
      </c>
      <c r="AA662">
        <f t="shared" si="130"/>
        <v>0</v>
      </c>
      <c r="AB662">
        <f t="shared" si="131"/>
        <v>1</v>
      </c>
    </row>
    <row r="663" spans="1:28" x14ac:dyDescent="0.2">
      <c r="A663">
        <v>661</v>
      </c>
      <c r="B663" t="s">
        <v>469</v>
      </c>
      <c r="C663" t="s">
        <v>4044</v>
      </c>
      <c r="D663" t="s">
        <v>4049</v>
      </c>
      <c r="E663">
        <v>-1</v>
      </c>
      <c r="F663" t="s">
        <v>1205</v>
      </c>
      <c r="G663" t="s">
        <v>1206</v>
      </c>
      <c r="H663">
        <v>-1</v>
      </c>
      <c r="I663">
        <v>-1</v>
      </c>
      <c r="J663">
        <v>-1</v>
      </c>
      <c r="K663">
        <v>-1</v>
      </c>
      <c r="L663">
        <v>-1</v>
      </c>
      <c r="M663">
        <v>-1</v>
      </c>
      <c r="N663">
        <v>-1</v>
      </c>
      <c r="O663">
        <v>-1</v>
      </c>
      <c r="P663">
        <v>-1</v>
      </c>
      <c r="Q663">
        <f t="shared" si="120"/>
        <v>65000</v>
      </c>
      <c r="R663">
        <f t="shared" si="121"/>
        <v>81000</v>
      </c>
      <c r="S663">
        <f t="shared" si="122"/>
        <v>73000</v>
      </c>
      <c r="T663" t="str">
        <f t="shared" si="123"/>
        <v>Launch Infotech</v>
      </c>
      <c r="U663" t="str">
        <f t="shared" si="124"/>
        <v>Signal Hill</v>
      </c>
      <c r="V663" t="str">
        <f t="shared" si="125"/>
        <v>CA</v>
      </c>
      <c r="W663">
        <f t="shared" si="126"/>
        <v>1</v>
      </c>
      <c r="X663">
        <f t="shared" si="127"/>
        <v>1</v>
      </c>
      <c r="Y663">
        <f t="shared" si="128"/>
        <v>0</v>
      </c>
      <c r="Z663">
        <f t="shared" si="129"/>
        <v>1</v>
      </c>
      <c r="AA663">
        <f t="shared" si="130"/>
        <v>0</v>
      </c>
      <c r="AB663">
        <f t="shared" si="131"/>
        <v>1</v>
      </c>
    </row>
    <row r="664" spans="1:28" ht="409.6" x14ac:dyDescent="0.2">
      <c r="A664">
        <v>662</v>
      </c>
      <c r="B664" t="s">
        <v>193</v>
      </c>
      <c r="C664" t="s">
        <v>4044</v>
      </c>
      <c r="D664" s="1" t="s">
        <v>4050</v>
      </c>
      <c r="E664">
        <v>3.9</v>
      </c>
      <c r="F664" s="1" t="s">
        <v>1207</v>
      </c>
      <c r="G664" t="s">
        <v>1064</v>
      </c>
      <c r="H664" t="s">
        <v>1208</v>
      </c>
      <c r="I664" t="s">
        <v>18</v>
      </c>
      <c r="J664">
        <v>1935</v>
      </c>
      <c r="K664" t="s">
        <v>30</v>
      </c>
      <c r="L664" t="s">
        <v>834</v>
      </c>
      <c r="M664" t="s">
        <v>764</v>
      </c>
      <c r="N664" t="s">
        <v>3303</v>
      </c>
      <c r="O664">
        <v>-1</v>
      </c>
      <c r="P664">
        <v>-1</v>
      </c>
      <c r="Q664">
        <f t="shared" si="120"/>
        <v>65000</v>
      </c>
      <c r="R664">
        <f t="shared" si="121"/>
        <v>81000</v>
      </c>
      <c r="S664">
        <f t="shared" si="122"/>
        <v>73000</v>
      </c>
      <c r="T664" t="str">
        <f t="shared" si="123"/>
        <v>Tech Air</v>
      </c>
      <c r="U664" t="str">
        <f t="shared" si="124"/>
        <v>Long Beach</v>
      </c>
      <c r="V664" t="str">
        <f t="shared" si="125"/>
        <v>CA</v>
      </c>
      <c r="W664">
        <f t="shared" si="126"/>
        <v>1</v>
      </c>
      <c r="X664">
        <f t="shared" si="127"/>
        <v>1</v>
      </c>
      <c r="Y664">
        <f t="shared" si="128"/>
        <v>1</v>
      </c>
      <c r="Z664">
        <f t="shared" si="129"/>
        <v>0</v>
      </c>
      <c r="AA664">
        <f t="shared" si="130"/>
        <v>0</v>
      </c>
      <c r="AB664">
        <f t="shared" si="131"/>
        <v>1</v>
      </c>
    </row>
    <row r="665" spans="1:28" ht="409.6" x14ac:dyDescent="0.2">
      <c r="A665">
        <v>663</v>
      </c>
      <c r="B665" t="s">
        <v>1209</v>
      </c>
      <c r="C665" t="s">
        <v>4044</v>
      </c>
      <c r="D665" s="1" t="s">
        <v>4051</v>
      </c>
      <c r="E665">
        <v>2.5</v>
      </c>
      <c r="F665" s="1" t="s">
        <v>4052</v>
      </c>
      <c r="G665" t="s">
        <v>1122</v>
      </c>
      <c r="H665" t="s">
        <v>1122</v>
      </c>
      <c r="I665" t="s">
        <v>41</v>
      </c>
      <c r="J665">
        <v>1994</v>
      </c>
      <c r="K665" t="s">
        <v>56</v>
      </c>
      <c r="L665" t="s">
        <v>25</v>
      </c>
      <c r="M665" t="s">
        <v>26</v>
      </c>
      <c r="N665" t="s">
        <v>3319</v>
      </c>
      <c r="O665">
        <v>-1</v>
      </c>
      <c r="P665">
        <v>-1</v>
      </c>
      <c r="Q665">
        <f t="shared" si="120"/>
        <v>65000</v>
      </c>
      <c r="R665">
        <f t="shared" si="121"/>
        <v>81000</v>
      </c>
      <c r="S665">
        <f t="shared" si="122"/>
        <v>73000</v>
      </c>
      <c r="T665" t="str">
        <f t="shared" si="123"/>
        <v>Networ Medical Management Inc</v>
      </c>
      <c r="U665" t="str">
        <f t="shared" si="124"/>
        <v>Alhambra</v>
      </c>
      <c r="V665" t="str">
        <f t="shared" si="125"/>
        <v>CA</v>
      </c>
      <c r="W665">
        <f t="shared" si="126"/>
        <v>1</v>
      </c>
      <c r="X665">
        <f t="shared" si="127"/>
        <v>1</v>
      </c>
      <c r="Y665">
        <f t="shared" si="128"/>
        <v>1</v>
      </c>
      <c r="Z665">
        <f t="shared" si="129"/>
        <v>0</v>
      </c>
      <c r="AA665">
        <f t="shared" si="130"/>
        <v>1</v>
      </c>
      <c r="AB665">
        <f t="shared" si="131"/>
        <v>1</v>
      </c>
    </row>
    <row r="666" spans="1:28" ht="388" x14ac:dyDescent="0.2">
      <c r="A666">
        <v>664</v>
      </c>
      <c r="B666" t="s">
        <v>1210</v>
      </c>
      <c r="C666" t="s">
        <v>4044</v>
      </c>
      <c r="D666" s="1" t="s">
        <v>4053</v>
      </c>
      <c r="E666">
        <v>3.5</v>
      </c>
      <c r="F666" s="1" t="s">
        <v>1211</v>
      </c>
      <c r="G666" t="s">
        <v>1212</v>
      </c>
      <c r="H666" t="s">
        <v>1048</v>
      </c>
      <c r="I666" t="s">
        <v>84</v>
      </c>
      <c r="J666">
        <v>1979</v>
      </c>
      <c r="K666" t="s">
        <v>30</v>
      </c>
      <c r="L666" t="s">
        <v>85</v>
      </c>
      <c r="M666" t="s">
        <v>61</v>
      </c>
      <c r="N666" t="s">
        <v>3312</v>
      </c>
      <c r="O666">
        <v>-1</v>
      </c>
      <c r="P666">
        <v>-1</v>
      </c>
      <c r="Q666">
        <f t="shared" si="120"/>
        <v>65000</v>
      </c>
      <c r="R666">
        <f t="shared" si="121"/>
        <v>81000</v>
      </c>
      <c r="S666">
        <f t="shared" si="122"/>
        <v>73000</v>
      </c>
      <c r="T666" t="str">
        <f t="shared" si="123"/>
        <v>Midcom</v>
      </c>
      <c r="U666" t="str">
        <f t="shared" si="124"/>
        <v>Azusa</v>
      </c>
      <c r="V666" t="str">
        <f t="shared" si="125"/>
        <v>CA</v>
      </c>
      <c r="W666">
        <f t="shared" si="126"/>
        <v>0</v>
      </c>
      <c r="X666">
        <f t="shared" si="127"/>
        <v>0</v>
      </c>
      <c r="Y666">
        <f t="shared" si="128"/>
        <v>0</v>
      </c>
      <c r="Z666">
        <f t="shared" si="129"/>
        <v>0</v>
      </c>
      <c r="AA666">
        <f t="shared" si="130"/>
        <v>0</v>
      </c>
      <c r="AB666">
        <f t="shared" si="131"/>
        <v>1</v>
      </c>
    </row>
    <row r="667" spans="1:28" ht="34" x14ac:dyDescent="0.2">
      <c r="A667">
        <v>665</v>
      </c>
      <c r="B667" t="s">
        <v>1213</v>
      </c>
      <c r="C667" t="s">
        <v>4044</v>
      </c>
      <c r="D667" t="s">
        <v>4054</v>
      </c>
      <c r="E667">
        <v>3.8</v>
      </c>
      <c r="F667" s="1" t="s">
        <v>1214</v>
      </c>
      <c r="G667" t="s">
        <v>3371</v>
      </c>
      <c r="H667" t="s">
        <v>230</v>
      </c>
      <c r="I667" t="s">
        <v>84</v>
      </c>
      <c r="J667">
        <v>2001</v>
      </c>
      <c r="K667" t="s">
        <v>30</v>
      </c>
      <c r="L667" t="s">
        <v>85</v>
      </c>
      <c r="M667" t="s">
        <v>61</v>
      </c>
      <c r="N667" t="s">
        <v>3314</v>
      </c>
      <c r="O667">
        <v>-1</v>
      </c>
      <c r="P667">
        <v>-1</v>
      </c>
      <c r="Q667">
        <f t="shared" si="120"/>
        <v>65000</v>
      </c>
      <c r="R667">
        <f t="shared" si="121"/>
        <v>81000</v>
      </c>
      <c r="S667">
        <f t="shared" si="122"/>
        <v>73000</v>
      </c>
      <c r="T667" t="str">
        <f t="shared" si="123"/>
        <v>Odesus</v>
      </c>
      <c r="U667" t="str">
        <f t="shared" si="124"/>
        <v>Burban</v>
      </c>
      <c r="V667" t="str">
        <f t="shared" si="125"/>
        <v>CA</v>
      </c>
      <c r="W667">
        <f t="shared" si="126"/>
        <v>0</v>
      </c>
      <c r="X667">
        <f t="shared" si="127"/>
        <v>0</v>
      </c>
      <c r="Y667">
        <f t="shared" si="128"/>
        <v>1</v>
      </c>
      <c r="Z667">
        <f t="shared" si="129"/>
        <v>0</v>
      </c>
      <c r="AA667">
        <f t="shared" si="130"/>
        <v>0</v>
      </c>
      <c r="AB667">
        <f t="shared" si="131"/>
        <v>1</v>
      </c>
    </row>
    <row r="668" spans="1:28" ht="409.6" x14ac:dyDescent="0.2">
      <c r="A668">
        <v>666</v>
      </c>
      <c r="B668" t="s">
        <v>1215</v>
      </c>
      <c r="C668" t="s">
        <v>4044</v>
      </c>
      <c r="D668" s="1" t="s">
        <v>4055</v>
      </c>
      <c r="E668">
        <v>3.8</v>
      </c>
      <c r="F668" s="1" t="s">
        <v>1019</v>
      </c>
      <c r="G668" t="s">
        <v>953</v>
      </c>
      <c r="H668" t="s">
        <v>953</v>
      </c>
      <c r="I668" t="s">
        <v>84</v>
      </c>
      <c r="J668">
        <v>-1</v>
      </c>
      <c r="K668" t="s">
        <v>30</v>
      </c>
      <c r="L668" t="s">
        <v>85</v>
      </c>
      <c r="M668" t="s">
        <v>61</v>
      </c>
      <c r="N668" t="s">
        <v>3314</v>
      </c>
      <c r="O668">
        <v>-1</v>
      </c>
      <c r="P668">
        <v>-1</v>
      </c>
      <c r="Q668">
        <f t="shared" si="120"/>
        <v>65000</v>
      </c>
      <c r="R668">
        <f t="shared" si="121"/>
        <v>81000</v>
      </c>
      <c r="S668">
        <f t="shared" si="122"/>
        <v>73000</v>
      </c>
      <c r="T668" t="str">
        <f t="shared" si="123"/>
        <v>Login Consulting Services</v>
      </c>
      <c r="U668" t="str">
        <f t="shared" si="124"/>
        <v>El Segundo</v>
      </c>
      <c r="V668" t="str">
        <f t="shared" si="125"/>
        <v>CA</v>
      </c>
      <c r="W668">
        <f t="shared" si="126"/>
        <v>0</v>
      </c>
      <c r="X668">
        <f t="shared" si="127"/>
        <v>1</v>
      </c>
      <c r="Y668">
        <f t="shared" si="128"/>
        <v>0</v>
      </c>
      <c r="Z668">
        <f t="shared" si="129"/>
        <v>0</v>
      </c>
      <c r="AA668">
        <f t="shared" si="130"/>
        <v>0</v>
      </c>
      <c r="AB668">
        <f t="shared" si="131"/>
        <v>1</v>
      </c>
    </row>
    <row r="669" spans="1:28" ht="34" x14ac:dyDescent="0.2">
      <c r="A669">
        <v>667</v>
      </c>
      <c r="B669" t="s">
        <v>469</v>
      </c>
      <c r="C669" t="s">
        <v>4044</v>
      </c>
      <c r="D669" t="s">
        <v>4056</v>
      </c>
      <c r="E669">
        <v>4</v>
      </c>
      <c r="F669" s="1" t="s">
        <v>1216</v>
      </c>
      <c r="G669" t="s">
        <v>94</v>
      </c>
      <c r="H669" t="s">
        <v>3325</v>
      </c>
      <c r="I669" t="s">
        <v>24</v>
      </c>
      <c r="J669">
        <v>1872</v>
      </c>
      <c r="K669" t="s">
        <v>56</v>
      </c>
      <c r="L669" t="s">
        <v>763</v>
      </c>
      <c r="M669" t="s">
        <v>764</v>
      </c>
      <c r="N669" t="s">
        <v>3310</v>
      </c>
      <c r="O669" t="s">
        <v>1217</v>
      </c>
      <c r="P669">
        <v>-1</v>
      </c>
      <c r="Q669">
        <f t="shared" si="120"/>
        <v>65000</v>
      </c>
      <c r="R669">
        <f t="shared" si="121"/>
        <v>81000</v>
      </c>
      <c r="S669">
        <f t="shared" si="122"/>
        <v>73000</v>
      </c>
      <c r="T669" t="str">
        <f t="shared" si="123"/>
        <v>Unilever</v>
      </c>
      <c r="U669" t="str">
        <f t="shared" si="124"/>
        <v>Marina del Rey</v>
      </c>
      <c r="V669" t="str">
        <f t="shared" si="125"/>
        <v>CA</v>
      </c>
      <c r="W669">
        <f t="shared" si="126"/>
        <v>1</v>
      </c>
      <c r="X669">
        <f t="shared" si="127"/>
        <v>1</v>
      </c>
      <c r="Y669">
        <f t="shared" si="128"/>
        <v>0</v>
      </c>
      <c r="Z669">
        <f t="shared" si="129"/>
        <v>1</v>
      </c>
      <c r="AA669">
        <f t="shared" si="130"/>
        <v>0</v>
      </c>
      <c r="AB669">
        <f t="shared" si="131"/>
        <v>1</v>
      </c>
    </row>
    <row r="670" spans="1:28" ht="409.6" x14ac:dyDescent="0.2">
      <c r="A670">
        <v>668</v>
      </c>
      <c r="B670" t="s">
        <v>1218</v>
      </c>
      <c r="C670" t="s">
        <v>4044</v>
      </c>
      <c r="D670" s="1" t="s">
        <v>4057</v>
      </c>
      <c r="E670">
        <v>4.0999999999999996</v>
      </c>
      <c r="F670" s="1" t="s">
        <v>1219</v>
      </c>
      <c r="G670" t="s">
        <v>1148</v>
      </c>
      <c r="H670" t="s">
        <v>3975</v>
      </c>
      <c r="I670" t="s">
        <v>55</v>
      </c>
      <c r="J670">
        <v>1939</v>
      </c>
      <c r="K670" t="s">
        <v>19</v>
      </c>
      <c r="L670" t="s">
        <v>51</v>
      </c>
      <c r="M670" t="s">
        <v>52</v>
      </c>
      <c r="N670" t="s">
        <v>3310</v>
      </c>
      <c r="O670">
        <v>-1</v>
      </c>
      <c r="P670">
        <v>-1</v>
      </c>
      <c r="Q670">
        <f t="shared" si="120"/>
        <v>65000</v>
      </c>
      <c r="R670">
        <f t="shared" si="121"/>
        <v>81000</v>
      </c>
      <c r="S670">
        <f t="shared" si="122"/>
        <v>73000</v>
      </c>
      <c r="T670" t="str">
        <f t="shared" si="123"/>
        <v>Blue Shield of California</v>
      </c>
      <c r="U670" t="str">
        <f t="shared" si="124"/>
        <v>Woodland Hills</v>
      </c>
      <c r="V670" t="str">
        <f t="shared" si="125"/>
        <v>CA</v>
      </c>
      <c r="W670">
        <f t="shared" si="126"/>
        <v>0</v>
      </c>
      <c r="X670">
        <f t="shared" si="127"/>
        <v>1</v>
      </c>
      <c r="Y670">
        <f t="shared" si="128"/>
        <v>1</v>
      </c>
      <c r="Z670">
        <f t="shared" si="129"/>
        <v>0</v>
      </c>
      <c r="AA670">
        <f t="shared" si="130"/>
        <v>0</v>
      </c>
      <c r="AB670">
        <f t="shared" si="131"/>
        <v>1</v>
      </c>
    </row>
    <row r="671" spans="1:28" ht="409.6" x14ac:dyDescent="0.2">
      <c r="A671">
        <v>669</v>
      </c>
      <c r="B671" t="s">
        <v>1220</v>
      </c>
      <c r="C671" t="s">
        <v>4044</v>
      </c>
      <c r="D671" s="1" t="s">
        <v>4058</v>
      </c>
      <c r="E671">
        <v>-1</v>
      </c>
      <c r="F671" t="s">
        <v>770</v>
      </c>
      <c r="G671" t="s">
        <v>986</v>
      </c>
      <c r="H671">
        <v>-1</v>
      </c>
      <c r="I671">
        <v>-1</v>
      </c>
      <c r="J671">
        <v>-1</v>
      </c>
      <c r="K671">
        <v>-1</v>
      </c>
      <c r="L671">
        <v>-1</v>
      </c>
      <c r="M671">
        <v>-1</v>
      </c>
      <c r="N671">
        <v>-1</v>
      </c>
      <c r="O671">
        <v>-1</v>
      </c>
      <c r="P671">
        <v>-1</v>
      </c>
      <c r="Q671">
        <f t="shared" si="120"/>
        <v>65000</v>
      </c>
      <c r="R671">
        <f t="shared" si="121"/>
        <v>81000</v>
      </c>
      <c r="S671">
        <f t="shared" si="122"/>
        <v>73000</v>
      </c>
      <c r="T671" t="str">
        <f t="shared" si="123"/>
        <v>Clear Technology Consulting</v>
      </c>
      <c r="U671" t="str">
        <f t="shared" si="124"/>
        <v>Glendale</v>
      </c>
      <c r="V671" t="str">
        <f t="shared" si="125"/>
        <v>CA</v>
      </c>
      <c r="W671">
        <f t="shared" si="126"/>
        <v>0</v>
      </c>
      <c r="X671">
        <f t="shared" si="127"/>
        <v>1</v>
      </c>
      <c r="Y671">
        <f t="shared" si="128"/>
        <v>1</v>
      </c>
      <c r="Z671">
        <f t="shared" si="129"/>
        <v>0</v>
      </c>
      <c r="AA671">
        <f t="shared" si="130"/>
        <v>0</v>
      </c>
      <c r="AB671">
        <f t="shared" si="131"/>
        <v>1</v>
      </c>
    </row>
    <row r="672" spans="1:28" ht="409.6" x14ac:dyDescent="0.2">
      <c r="A672">
        <v>670</v>
      </c>
      <c r="B672" t="s">
        <v>193</v>
      </c>
      <c r="C672" t="s">
        <v>4044</v>
      </c>
      <c r="D672" s="1" t="s">
        <v>4059</v>
      </c>
      <c r="E672">
        <v>3.8</v>
      </c>
      <c r="F672" s="1" t="s">
        <v>1221</v>
      </c>
      <c r="G672" t="s">
        <v>1064</v>
      </c>
      <c r="H672" t="s">
        <v>1222</v>
      </c>
      <c r="I672" t="s">
        <v>24</v>
      </c>
      <c r="J672">
        <v>1982</v>
      </c>
      <c r="K672" t="s">
        <v>56</v>
      </c>
      <c r="L672" t="s">
        <v>1223</v>
      </c>
      <c r="M672" t="s">
        <v>764</v>
      </c>
      <c r="N672" t="s">
        <v>3307</v>
      </c>
      <c r="O672">
        <v>-1</v>
      </c>
      <c r="P672">
        <v>-1</v>
      </c>
      <c r="Q672">
        <f t="shared" si="120"/>
        <v>65000</v>
      </c>
      <c r="R672">
        <f t="shared" si="121"/>
        <v>81000</v>
      </c>
      <c r="S672">
        <f t="shared" si="122"/>
        <v>73000</v>
      </c>
      <c r="T672" t="str">
        <f t="shared" si="123"/>
        <v>Airgas</v>
      </c>
      <c r="U672" t="str">
        <f t="shared" si="124"/>
        <v>Long Beach</v>
      </c>
      <c r="V672" t="str">
        <f t="shared" si="125"/>
        <v>CA</v>
      </c>
      <c r="W672">
        <f t="shared" si="126"/>
        <v>1</v>
      </c>
      <c r="X672">
        <f t="shared" si="127"/>
        <v>1</v>
      </c>
      <c r="Y672">
        <f t="shared" si="128"/>
        <v>1</v>
      </c>
      <c r="Z672">
        <f t="shared" si="129"/>
        <v>0</v>
      </c>
      <c r="AA672">
        <f t="shared" si="130"/>
        <v>0</v>
      </c>
      <c r="AB672">
        <f t="shared" si="131"/>
        <v>1</v>
      </c>
    </row>
    <row r="673" spans="1:28" ht="409.6" x14ac:dyDescent="0.2">
      <c r="A673">
        <v>671</v>
      </c>
      <c r="B673" t="s">
        <v>39</v>
      </c>
      <c r="C673" t="s">
        <v>4044</v>
      </c>
      <c r="D673" s="1" t="s">
        <v>4060</v>
      </c>
      <c r="E673">
        <v>3</v>
      </c>
      <c r="F673" s="1" t="s">
        <v>1224</v>
      </c>
      <c r="G673" t="s">
        <v>953</v>
      </c>
      <c r="H673" t="s">
        <v>17</v>
      </c>
      <c r="I673" t="s">
        <v>29</v>
      </c>
      <c r="J673">
        <v>1990</v>
      </c>
      <c r="K673" t="s">
        <v>56</v>
      </c>
      <c r="L673" t="s">
        <v>57</v>
      </c>
      <c r="M673" t="s">
        <v>46</v>
      </c>
      <c r="N673" t="s">
        <v>3306</v>
      </c>
      <c r="O673">
        <v>-1</v>
      </c>
      <c r="P673">
        <v>-1</v>
      </c>
      <c r="Q673">
        <f t="shared" si="120"/>
        <v>65000</v>
      </c>
      <c r="R673">
        <f t="shared" si="121"/>
        <v>81000</v>
      </c>
      <c r="S673">
        <f t="shared" si="122"/>
        <v>73000</v>
      </c>
      <c r="T673" t="str">
        <f t="shared" si="123"/>
        <v>Apollo Global Management</v>
      </c>
      <c r="U673" t="str">
        <f t="shared" si="124"/>
        <v>El Segundo</v>
      </c>
      <c r="V673" t="str">
        <f t="shared" si="125"/>
        <v>CA</v>
      </c>
      <c r="W673">
        <f t="shared" si="126"/>
        <v>0</v>
      </c>
      <c r="X673">
        <f t="shared" si="127"/>
        <v>1</v>
      </c>
      <c r="Y673">
        <f t="shared" si="128"/>
        <v>1</v>
      </c>
      <c r="Z673">
        <f t="shared" si="129"/>
        <v>1</v>
      </c>
      <c r="AA673">
        <f t="shared" si="130"/>
        <v>0</v>
      </c>
      <c r="AB673">
        <f t="shared" si="131"/>
        <v>1</v>
      </c>
    </row>
    <row r="674" spans="1:28" ht="409.6" x14ac:dyDescent="0.2">
      <c r="A674">
        <v>672</v>
      </c>
      <c r="B674" t="s">
        <v>1178</v>
      </c>
      <c r="C674" t="s">
        <v>4044</v>
      </c>
      <c r="D674" s="1" t="s">
        <v>4061</v>
      </c>
      <c r="E674">
        <v>3.3</v>
      </c>
      <c r="F674" s="1" t="s">
        <v>1225</v>
      </c>
      <c r="G674" t="s">
        <v>1023</v>
      </c>
      <c r="H674" t="s">
        <v>1023</v>
      </c>
      <c r="I674" t="s">
        <v>18</v>
      </c>
      <c r="J674">
        <v>2003</v>
      </c>
      <c r="K674" t="s">
        <v>56</v>
      </c>
      <c r="L674" t="s">
        <v>1226</v>
      </c>
      <c r="M674" t="s">
        <v>265</v>
      </c>
      <c r="N674" t="s">
        <v>3319</v>
      </c>
      <c r="O674">
        <v>-1</v>
      </c>
      <c r="P674">
        <v>-1</v>
      </c>
      <c r="Q674">
        <f t="shared" si="120"/>
        <v>65000</v>
      </c>
      <c r="R674">
        <f t="shared" si="121"/>
        <v>81000</v>
      </c>
      <c r="S674">
        <f t="shared" si="122"/>
        <v>73000</v>
      </c>
      <c r="T674" t="str">
        <f t="shared" si="123"/>
        <v>Revolve</v>
      </c>
      <c r="U674" t="str">
        <f t="shared" si="124"/>
        <v>Cerritos</v>
      </c>
      <c r="V674" t="str">
        <f t="shared" si="125"/>
        <v>CA</v>
      </c>
      <c r="W674">
        <f t="shared" si="126"/>
        <v>1</v>
      </c>
      <c r="X674">
        <f t="shared" si="127"/>
        <v>1</v>
      </c>
      <c r="Y674">
        <f t="shared" si="128"/>
        <v>1</v>
      </c>
      <c r="Z674">
        <f t="shared" si="129"/>
        <v>0</v>
      </c>
      <c r="AA674">
        <f t="shared" si="130"/>
        <v>0</v>
      </c>
      <c r="AB674">
        <f t="shared" si="131"/>
        <v>1</v>
      </c>
    </row>
    <row r="675" spans="1:28" ht="238" x14ac:dyDescent="0.2">
      <c r="A675">
        <v>673</v>
      </c>
      <c r="B675" t="s">
        <v>1227</v>
      </c>
      <c r="C675" t="s">
        <v>4044</v>
      </c>
      <c r="D675" s="1" t="s">
        <v>4062</v>
      </c>
      <c r="E675">
        <v>5</v>
      </c>
      <c r="F675" s="1" t="s">
        <v>1228</v>
      </c>
      <c r="G675" t="s">
        <v>1023</v>
      </c>
      <c r="H675" t="s">
        <v>651</v>
      </c>
      <c r="I675" t="s">
        <v>68</v>
      </c>
      <c r="J675">
        <v>-1</v>
      </c>
      <c r="K675" t="s">
        <v>30</v>
      </c>
      <c r="L675">
        <v>-1</v>
      </c>
      <c r="M675">
        <v>-1</v>
      </c>
      <c r="N675" t="s">
        <v>3311</v>
      </c>
      <c r="O675">
        <v>-1</v>
      </c>
      <c r="P675">
        <v>-1</v>
      </c>
      <c r="Q675">
        <f t="shared" si="120"/>
        <v>65000</v>
      </c>
      <c r="R675">
        <f t="shared" si="121"/>
        <v>81000</v>
      </c>
      <c r="S675">
        <f t="shared" si="122"/>
        <v>73000</v>
      </c>
      <c r="T675" t="str">
        <f t="shared" si="123"/>
        <v>Georgia IT Inc.</v>
      </c>
      <c r="U675" t="str">
        <f t="shared" si="124"/>
        <v>Cerritos</v>
      </c>
      <c r="V675" t="str">
        <f t="shared" si="125"/>
        <v>CA</v>
      </c>
      <c r="W675">
        <f t="shared" si="126"/>
        <v>0</v>
      </c>
      <c r="X675">
        <f t="shared" si="127"/>
        <v>1</v>
      </c>
      <c r="Y675">
        <f t="shared" si="128"/>
        <v>1</v>
      </c>
      <c r="Z675">
        <f t="shared" si="129"/>
        <v>1</v>
      </c>
      <c r="AA675">
        <f t="shared" si="130"/>
        <v>0</v>
      </c>
      <c r="AB675">
        <f t="shared" si="131"/>
        <v>1</v>
      </c>
    </row>
    <row r="676" spans="1:28" ht="409.6" x14ac:dyDescent="0.2">
      <c r="A676">
        <v>674</v>
      </c>
      <c r="B676" t="s">
        <v>4063</v>
      </c>
      <c r="C676" t="s">
        <v>4044</v>
      </c>
      <c r="D676" s="1" t="s">
        <v>4064</v>
      </c>
      <c r="E676">
        <v>-1</v>
      </c>
      <c r="F676" t="s">
        <v>4036</v>
      </c>
      <c r="G676" t="s">
        <v>953</v>
      </c>
      <c r="H676">
        <v>-1</v>
      </c>
      <c r="I676">
        <v>-1</v>
      </c>
      <c r="J676">
        <v>-1</v>
      </c>
      <c r="K676">
        <v>-1</v>
      </c>
      <c r="L676">
        <v>-1</v>
      </c>
      <c r="M676">
        <v>-1</v>
      </c>
      <c r="N676">
        <v>-1</v>
      </c>
      <c r="O676">
        <v>-1</v>
      </c>
      <c r="P676">
        <v>-1</v>
      </c>
      <c r="Q676">
        <f t="shared" si="120"/>
        <v>65000</v>
      </c>
      <c r="R676">
        <f t="shared" si="121"/>
        <v>81000</v>
      </c>
      <c r="S676">
        <f t="shared" si="122"/>
        <v>73000</v>
      </c>
      <c r="T676" t="str">
        <f t="shared" si="123"/>
        <v>Recargo, Inc., maers of PlugShare</v>
      </c>
      <c r="U676" t="str">
        <f t="shared" si="124"/>
        <v>El Segundo</v>
      </c>
      <c r="V676" t="str">
        <f t="shared" si="125"/>
        <v>CA</v>
      </c>
      <c r="W676">
        <f t="shared" si="126"/>
        <v>0</v>
      </c>
      <c r="X676">
        <f t="shared" si="127"/>
        <v>0</v>
      </c>
      <c r="Y676">
        <f t="shared" si="128"/>
        <v>1</v>
      </c>
      <c r="Z676">
        <f t="shared" si="129"/>
        <v>0</v>
      </c>
      <c r="AA676">
        <f t="shared" si="130"/>
        <v>0</v>
      </c>
      <c r="AB676">
        <f t="shared" si="131"/>
        <v>1</v>
      </c>
    </row>
    <row r="677" spans="1:28" ht="409.6" x14ac:dyDescent="0.2">
      <c r="A677">
        <v>675</v>
      </c>
      <c r="B677" t="s">
        <v>1204</v>
      </c>
      <c r="C677" t="s">
        <v>4044</v>
      </c>
      <c r="D677" s="1" t="s">
        <v>4065</v>
      </c>
      <c r="E677">
        <v>2.6</v>
      </c>
      <c r="F677" s="1" t="s">
        <v>4066</v>
      </c>
      <c r="G677" t="s">
        <v>230</v>
      </c>
      <c r="H677" t="s">
        <v>230</v>
      </c>
      <c r="I677" t="s">
        <v>18</v>
      </c>
      <c r="J677">
        <v>-1</v>
      </c>
      <c r="K677" t="s">
        <v>56</v>
      </c>
      <c r="L677">
        <v>-1</v>
      </c>
      <c r="M677">
        <v>-1</v>
      </c>
      <c r="N677" t="s">
        <v>3303</v>
      </c>
      <c r="O677">
        <v>-1</v>
      </c>
      <c r="P677">
        <v>-1</v>
      </c>
      <c r="Q677">
        <f t="shared" si="120"/>
        <v>65000</v>
      </c>
      <c r="R677">
        <f t="shared" si="121"/>
        <v>81000</v>
      </c>
      <c r="S677">
        <f t="shared" si="122"/>
        <v>73000</v>
      </c>
      <c r="T677" t="str">
        <f t="shared" si="123"/>
        <v>Ban Of Hope</v>
      </c>
      <c r="U677" t="str">
        <f t="shared" si="124"/>
        <v>Los Angeles</v>
      </c>
      <c r="V677" t="str">
        <f t="shared" si="125"/>
        <v>CA</v>
      </c>
      <c r="W677">
        <f t="shared" si="126"/>
        <v>1</v>
      </c>
      <c r="X677">
        <f t="shared" si="127"/>
        <v>1</v>
      </c>
      <c r="Y677">
        <f t="shared" si="128"/>
        <v>1</v>
      </c>
      <c r="Z677">
        <f t="shared" si="129"/>
        <v>0</v>
      </c>
      <c r="AA677">
        <f t="shared" si="130"/>
        <v>0</v>
      </c>
      <c r="AB677">
        <f t="shared" si="131"/>
        <v>1</v>
      </c>
    </row>
    <row r="678" spans="1:28" ht="409.6" x14ac:dyDescent="0.2">
      <c r="A678">
        <v>676</v>
      </c>
      <c r="B678" t="s">
        <v>1229</v>
      </c>
      <c r="C678" t="s">
        <v>4044</v>
      </c>
      <c r="D678" s="1" t="s">
        <v>4067</v>
      </c>
      <c r="E678">
        <v>3.3</v>
      </c>
      <c r="F678" s="1" t="s">
        <v>4068</v>
      </c>
      <c r="G678" t="s">
        <v>230</v>
      </c>
      <c r="H678" t="s">
        <v>230</v>
      </c>
      <c r="I678" t="s">
        <v>29</v>
      </c>
      <c r="J678">
        <v>2003</v>
      </c>
      <c r="K678" t="s">
        <v>19</v>
      </c>
      <c r="L678" t="s">
        <v>4069</v>
      </c>
      <c r="M678" t="s">
        <v>356</v>
      </c>
      <c r="N678" t="s">
        <v>3305</v>
      </c>
      <c r="O678">
        <v>-1</v>
      </c>
      <c r="P678">
        <v>-1</v>
      </c>
      <c r="Q678">
        <f t="shared" si="120"/>
        <v>65000</v>
      </c>
      <c r="R678">
        <f t="shared" si="121"/>
        <v>81000</v>
      </c>
      <c r="S678">
        <f t="shared" si="122"/>
        <v>73000</v>
      </c>
      <c r="T678" t="str">
        <f t="shared" si="123"/>
        <v>IPP SoCal Public Schools</v>
      </c>
      <c r="U678" t="str">
        <f t="shared" si="124"/>
        <v>Los Angeles</v>
      </c>
      <c r="V678" t="str">
        <f t="shared" si="125"/>
        <v>CA</v>
      </c>
      <c r="W678">
        <f t="shared" si="126"/>
        <v>1</v>
      </c>
      <c r="X678">
        <f t="shared" si="127"/>
        <v>1</v>
      </c>
      <c r="Y678">
        <f t="shared" si="128"/>
        <v>1</v>
      </c>
      <c r="Z678">
        <f t="shared" si="129"/>
        <v>1</v>
      </c>
      <c r="AA678">
        <f t="shared" si="130"/>
        <v>0</v>
      </c>
      <c r="AB678">
        <f t="shared" si="131"/>
        <v>1</v>
      </c>
    </row>
    <row r="679" spans="1:28" ht="404" x14ac:dyDescent="0.2">
      <c r="A679">
        <v>677</v>
      </c>
      <c r="B679" t="s">
        <v>1230</v>
      </c>
      <c r="C679" t="s">
        <v>4044</v>
      </c>
      <c r="D679" s="1" t="s">
        <v>4070</v>
      </c>
      <c r="E679">
        <v>3.5</v>
      </c>
      <c r="F679" s="1" t="s">
        <v>1128</v>
      </c>
      <c r="G679" t="s">
        <v>986</v>
      </c>
      <c r="H679" t="s">
        <v>1054</v>
      </c>
      <c r="I679" t="s">
        <v>18</v>
      </c>
      <c r="J679">
        <v>2006</v>
      </c>
      <c r="K679" t="s">
        <v>30</v>
      </c>
      <c r="L679" t="s">
        <v>147</v>
      </c>
      <c r="M679" t="s">
        <v>61</v>
      </c>
      <c r="N679" t="s">
        <v>3303</v>
      </c>
      <c r="O679">
        <v>-1</v>
      </c>
      <c r="P679">
        <v>-1</v>
      </c>
      <c r="Q679">
        <f t="shared" si="120"/>
        <v>65000</v>
      </c>
      <c r="R679">
        <f t="shared" si="121"/>
        <v>81000</v>
      </c>
      <c r="S679">
        <f t="shared" si="122"/>
        <v>73000</v>
      </c>
      <c r="T679" t="str">
        <f t="shared" si="123"/>
        <v>Genuent</v>
      </c>
      <c r="U679" t="str">
        <f t="shared" si="124"/>
        <v>Glendale</v>
      </c>
      <c r="V679" t="str">
        <f t="shared" si="125"/>
        <v>CA</v>
      </c>
      <c r="W679">
        <f t="shared" si="126"/>
        <v>0</v>
      </c>
      <c r="X679">
        <f t="shared" si="127"/>
        <v>0</v>
      </c>
      <c r="Y679">
        <f t="shared" si="128"/>
        <v>0</v>
      </c>
      <c r="Z679">
        <f t="shared" si="129"/>
        <v>0</v>
      </c>
      <c r="AA679">
        <f t="shared" si="130"/>
        <v>0</v>
      </c>
      <c r="AB679">
        <f t="shared" si="131"/>
        <v>1</v>
      </c>
    </row>
    <row r="680" spans="1:28" ht="409.6" x14ac:dyDescent="0.2">
      <c r="A680">
        <v>678</v>
      </c>
      <c r="B680" t="s">
        <v>1231</v>
      </c>
      <c r="C680" t="s">
        <v>4044</v>
      </c>
      <c r="D680" s="1" t="s">
        <v>4071</v>
      </c>
      <c r="E680">
        <v>3</v>
      </c>
      <c r="F680" s="1" t="s">
        <v>1224</v>
      </c>
      <c r="G680" t="s">
        <v>953</v>
      </c>
      <c r="H680" t="s">
        <v>17</v>
      </c>
      <c r="I680" t="s">
        <v>29</v>
      </c>
      <c r="J680">
        <v>1990</v>
      </c>
      <c r="K680" t="s">
        <v>56</v>
      </c>
      <c r="L680" t="s">
        <v>57</v>
      </c>
      <c r="M680" t="s">
        <v>46</v>
      </c>
      <c r="N680" t="s">
        <v>3306</v>
      </c>
      <c r="O680">
        <v>-1</v>
      </c>
      <c r="P680">
        <v>-1</v>
      </c>
      <c r="Q680">
        <f t="shared" si="120"/>
        <v>65000</v>
      </c>
      <c r="R680">
        <f t="shared" si="121"/>
        <v>81000</v>
      </c>
      <c r="S680">
        <f t="shared" si="122"/>
        <v>73000</v>
      </c>
      <c r="T680" t="str">
        <f t="shared" si="123"/>
        <v>Apollo Global Management</v>
      </c>
      <c r="U680" t="str">
        <f t="shared" si="124"/>
        <v>El Segundo</v>
      </c>
      <c r="V680" t="str">
        <f t="shared" si="125"/>
        <v>CA</v>
      </c>
      <c r="W680">
        <f t="shared" si="126"/>
        <v>0</v>
      </c>
      <c r="X680">
        <f t="shared" si="127"/>
        <v>0</v>
      </c>
      <c r="Y680">
        <f t="shared" si="128"/>
        <v>0</v>
      </c>
      <c r="Z680">
        <f t="shared" si="129"/>
        <v>0</v>
      </c>
      <c r="AA680">
        <f t="shared" si="130"/>
        <v>0</v>
      </c>
      <c r="AB680">
        <f t="shared" si="131"/>
        <v>1</v>
      </c>
    </row>
    <row r="681" spans="1:28" ht="409.6" x14ac:dyDescent="0.2">
      <c r="A681">
        <v>679</v>
      </c>
      <c r="B681" t="s">
        <v>469</v>
      </c>
      <c r="C681" t="s">
        <v>4044</v>
      </c>
      <c r="D681" s="1" t="s">
        <v>4072</v>
      </c>
      <c r="E681">
        <v>2.8</v>
      </c>
      <c r="F681" s="1" t="s">
        <v>1049</v>
      </c>
      <c r="G681" t="s">
        <v>3371</v>
      </c>
      <c r="H681" t="s">
        <v>3371</v>
      </c>
      <c r="I681" t="s">
        <v>3341</v>
      </c>
      <c r="J681">
        <v>-1</v>
      </c>
      <c r="K681" t="s">
        <v>30</v>
      </c>
      <c r="L681">
        <v>-1</v>
      </c>
      <c r="M681">
        <v>-1</v>
      </c>
      <c r="N681" t="s">
        <v>3319</v>
      </c>
      <c r="O681">
        <v>-1</v>
      </c>
      <c r="P681">
        <v>-1</v>
      </c>
      <c r="Q681">
        <f t="shared" si="120"/>
        <v>65000</v>
      </c>
      <c r="R681">
        <f t="shared" si="121"/>
        <v>81000</v>
      </c>
      <c r="S681">
        <f t="shared" si="122"/>
        <v>73000</v>
      </c>
      <c r="T681" t="str">
        <f t="shared" si="123"/>
        <v>SAG-AFTRA Health Plan and SAG-Producers Pension Plan</v>
      </c>
      <c r="U681" t="str">
        <f t="shared" si="124"/>
        <v>Burban</v>
      </c>
      <c r="V681" t="str">
        <f t="shared" si="125"/>
        <v>CA</v>
      </c>
      <c r="W681">
        <f t="shared" si="126"/>
        <v>0</v>
      </c>
      <c r="X681">
        <f t="shared" si="127"/>
        <v>1</v>
      </c>
      <c r="Y681">
        <f t="shared" si="128"/>
        <v>0</v>
      </c>
      <c r="Z681">
        <f t="shared" si="129"/>
        <v>1</v>
      </c>
      <c r="AA681">
        <f t="shared" si="130"/>
        <v>0</v>
      </c>
      <c r="AB681">
        <f t="shared" si="131"/>
        <v>1</v>
      </c>
    </row>
    <row r="682" spans="1:28" ht="409.6" x14ac:dyDescent="0.2">
      <c r="A682">
        <v>680</v>
      </c>
      <c r="B682" t="s">
        <v>1232</v>
      </c>
      <c r="C682" t="s">
        <v>4044</v>
      </c>
      <c r="D682" s="1" t="s">
        <v>4073</v>
      </c>
      <c r="E682">
        <v>3.2</v>
      </c>
      <c r="F682" s="1" t="s">
        <v>1233</v>
      </c>
      <c r="G682" t="s">
        <v>1064</v>
      </c>
      <c r="H682" t="s">
        <v>1064</v>
      </c>
      <c r="I682" t="s">
        <v>41</v>
      </c>
      <c r="J682">
        <v>1977</v>
      </c>
      <c r="K682" t="s">
        <v>19</v>
      </c>
      <c r="L682" t="s">
        <v>51</v>
      </c>
      <c r="M682" t="s">
        <v>52</v>
      </c>
      <c r="N682" t="s">
        <v>3304</v>
      </c>
      <c r="O682">
        <v>-1</v>
      </c>
      <c r="P682">
        <v>-1</v>
      </c>
      <c r="Q682">
        <f t="shared" si="120"/>
        <v>65000</v>
      </c>
      <c r="R682">
        <f t="shared" si="121"/>
        <v>81000</v>
      </c>
      <c r="S682">
        <f t="shared" si="122"/>
        <v>73000</v>
      </c>
      <c r="T682" t="str">
        <f t="shared" si="123"/>
        <v>SCAN Health Plan</v>
      </c>
      <c r="U682" t="str">
        <f t="shared" si="124"/>
        <v>Long Beach</v>
      </c>
      <c r="V682" t="str">
        <f t="shared" si="125"/>
        <v>CA</v>
      </c>
      <c r="W682">
        <f t="shared" si="126"/>
        <v>0</v>
      </c>
      <c r="X682">
        <f t="shared" si="127"/>
        <v>1</v>
      </c>
      <c r="Y682">
        <f t="shared" si="128"/>
        <v>1</v>
      </c>
      <c r="Z682">
        <f t="shared" si="129"/>
        <v>0</v>
      </c>
      <c r="AA682">
        <f t="shared" si="130"/>
        <v>0</v>
      </c>
      <c r="AB682">
        <f t="shared" si="131"/>
        <v>1</v>
      </c>
    </row>
    <row r="683" spans="1:28" ht="409.6" x14ac:dyDescent="0.2">
      <c r="A683">
        <v>681</v>
      </c>
      <c r="B683" t="s">
        <v>72</v>
      </c>
      <c r="C683" t="s">
        <v>4044</v>
      </c>
      <c r="D683" s="1" t="s">
        <v>4074</v>
      </c>
      <c r="E683">
        <v>4.7</v>
      </c>
      <c r="F683" s="1" t="s">
        <v>994</v>
      </c>
      <c r="G683" t="s">
        <v>143</v>
      </c>
      <c r="H683" t="s">
        <v>143</v>
      </c>
      <c r="I683" t="s">
        <v>84</v>
      </c>
      <c r="J683">
        <v>2007</v>
      </c>
      <c r="K683" t="s">
        <v>30</v>
      </c>
      <c r="L683" t="s">
        <v>342</v>
      </c>
      <c r="M683" t="s">
        <v>161</v>
      </c>
      <c r="N683" t="s">
        <v>3319</v>
      </c>
      <c r="O683">
        <v>-1</v>
      </c>
      <c r="P683">
        <v>-1</v>
      </c>
      <c r="Q683">
        <f t="shared" si="120"/>
        <v>65000</v>
      </c>
      <c r="R683">
        <f t="shared" si="121"/>
        <v>81000</v>
      </c>
      <c r="S683">
        <f t="shared" si="122"/>
        <v>73000</v>
      </c>
      <c r="T683" t="str">
        <f t="shared" si="123"/>
        <v>PlayQ</v>
      </c>
      <c r="U683" t="str">
        <f t="shared" si="124"/>
        <v>Santa Monica</v>
      </c>
      <c r="V683" t="str">
        <f t="shared" si="125"/>
        <v>CA</v>
      </c>
      <c r="W683">
        <f t="shared" si="126"/>
        <v>1</v>
      </c>
      <c r="X683">
        <f t="shared" si="127"/>
        <v>1</v>
      </c>
      <c r="Y683">
        <f t="shared" si="128"/>
        <v>1</v>
      </c>
      <c r="Z683">
        <f t="shared" si="129"/>
        <v>1</v>
      </c>
      <c r="AA683">
        <f t="shared" si="130"/>
        <v>1</v>
      </c>
      <c r="AB683">
        <f t="shared" si="131"/>
        <v>1</v>
      </c>
    </row>
    <row r="684" spans="1:28" ht="409.6" x14ac:dyDescent="0.2">
      <c r="A684">
        <v>682</v>
      </c>
      <c r="B684" t="s">
        <v>469</v>
      </c>
      <c r="C684" t="s">
        <v>4044</v>
      </c>
      <c r="D684" s="1" t="s">
        <v>4075</v>
      </c>
      <c r="E684">
        <v>3.1</v>
      </c>
      <c r="F684" s="1" t="s">
        <v>1125</v>
      </c>
      <c r="G684" t="s">
        <v>1064</v>
      </c>
      <c r="H684" t="s">
        <v>1064</v>
      </c>
      <c r="I684" t="s">
        <v>24</v>
      </c>
      <c r="J684">
        <v>1980</v>
      </c>
      <c r="K684" t="s">
        <v>56</v>
      </c>
      <c r="L684" t="s">
        <v>51</v>
      </c>
      <c r="M684" t="s">
        <v>52</v>
      </c>
      <c r="N684" t="s">
        <v>3310</v>
      </c>
      <c r="O684">
        <v>-1</v>
      </c>
      <c r="P684">
        <v>-1</v>
      </c>
      <c r="Q684">
        <f t="shared" si="120"/>
        <v>65000</v>
      </c>
      <c r="R684">
        <f t="shared" si="121"/>
        <v>81000</v>
      </c>
      <c r="S684">
        <f t="shared" si="122"/>
        <v>73000</v>
      </c>
      <c r="T684" t="str">
        <f t="shared" si="123"/>
        <v>Molina Healthcare</v>
      </c>
      <c r="U684" t="str">
        <f t="shared" si="124"/>
        <v>Long Beach</v>
      </c>
      <c r="V684" t="str">
        <f t="shared" si="125"/>
        <v>CA</v>
      </c>
      <c r="W684">
        <f t="shared" si="126"/>
        <v>0</v>
      </c>
      <c r="X684">
        <f t="shared" si="127"/>
        <v>1</v>
      </c>
      <c r="Y684">
        <f t="shared" si="128"/>
        <v>1</v>
      </c>
      <c r="Z684">
        <f t="shared" si="129"/>
        <v>1</v>
      </c>
      <c r="AA684">
        <f t="shared" si="130"/>
        <v>1</v>
      </c>
      <c r="AB684">
        <f t="shared" si="131"/>
        <v>1</v>
      </c>
    </row>
    <row r="685" spans="1:28" ht="34" x14ac:dyDescent="0.2">
      <c r="A685">
        <v>683</v>
      </c>
      <c r="B685" t="s">
        <v>1234</v>
      </c>
      <c r="C685" t="s">
        <v>4044</v>
      </c>
      <c r="D685" t="s">
        <v>4076</v>
      </c>
      <c r="E685">
        <v>2.5</v>
      </c>
      <c r="F685" s="1" t="s">
        <v>1235</v>
      </c>
      <c r="G685" t="s">
        <v>230</v>
      </c>
      <c r="H685" t="s">
        <v>1236</v>
      </c>
      <c r="I685" t="s">
        <v>84</v>
      </c>
      <c r="J685">
        <v>-1</v>
      </c>
      <c r="K685" t="s">
        <v>30</v>
      </c>
      <c r="L685" t="s">
        <v>763</v>
      </c>
      <c r="M685" t="s">
        <v>764</v>
      </c>
      <c r="N685" t="s">
        <v>3312</v>
      </c>
      <c r="O685">
        <v>-1</v>
      </c>
      <c r="P685">
        <v>-1</v>
      </c>
      <c r="Q685">
        <f t="shared" si="120"/>
        <v>65000</v>
      </c>
      <c r="R685">
        <f t="shared" si="121"/>
        <v>81000</v>
      </c>
      <c r="S685">
        <f t="shared" si="122"/>
        <v>73000</v>
      </c>
      <c r="T685" t="str">
        <f t="shared" si="123"/>
        <v>NetSource, Inc.</v>
      </c>
      <c r="U685" t="str">
        <f t="shared" si="124"/>
        <v>Los Angeles</v>
      </c>
      <c r="V685" t="str">
        <f t="shared" si="125"/>
        <v>CA</v>
      </c>
      <c r="W685">
        <f t="shared" si="126"/>
        <v>0</v>
      </c>
      <c r="X685">
        <f t="shared" si="127"/>
        <v>0</v>
      </c>
      <c r="Y685">
        <f t="shared" si="128"/>
        <v>0</v>
      </c>
      <c r="Z685">
        <f t="shared" si="129"/>
        <v>0</v>
      </c>
      <c r="AA685">
        <f t="shared" si="130"/>
        <v>0</v>
      </c>
      <c r="AB685">
        <f t="shared" si="131"/>
        <v>1</v>
      </c>
    </row>
    <row r="686" spans="1:28" ht="34" x14ac:dyDescent="0.2">
      <c r="A686">
        <v>684</v>
      </c>
      <c r="B686" t="s">
        <v>1237</v>
      </c>
      <c r="C686" t="s">
        <v>4044</v>
      </c>
      <c r="D686" t="s">
        <v>4077</v>
      </c>
      <c r="E686">
        <v>3.3</v>
      </c>
      <c r="F686" s="1" t="s">
        <v>1238</v>
      </c>
      <c r="G686" t="s">
        <v>858</v>
      </c>
      <c r="H686" t="s">
        <v>858</v>
      </c>
      <c r="I686" t="s">
        <v>41</v>
      </c>
      <c r="J686">
        <v>1919</v>
      </c>
      <c r="K686" t="s">
        <v>30</v>
      </c>
      <c r="L686" t="s">
        <v>583</v>
      </c>
      <c r="M686" t="s">
        <v>451</v>
      </c>
      <c r="N686" t="s">
        <v>3319</v>
      </c>
      <c r="O686" t="s">
        <v>1239</v>
      </c>
      <c r="P686">
        <v>-1</v>
      </c>
      <c r="Q686">
        <f t="shared" si="120"/>
        <v>65000</v>
      </c>
      <c r="R686">
        <f t="shared" si="121"/>
        <v>81000</v>
      </c>
      <c r="S686">
        <f t="shared" si="122"/>
        <v>73000</v>
      </c>
      <c r="T686" t="str">
        <f t="shared" si="123"/>
        <v>Quinn Group, Inc.</v>
      </c>
      <c r="U686" t="str">
        <f t="shared" si="124"/>
        <v>City of Industry</v>
      </c>
      <c r="V686" t="str">
        <f t="shared" si="125"/>
        <v>CA</v>
      </c>
      <c r="W686">
        <f t="shared" si="126"/>
        <v>0</v>
      </c>
      <c r="X686">
        <f t="shared" si="127"/>
        <v>0</v>
      </c>
      <c r="Y686">
        <f t="shared" si="128"/>
        <v>0</v>
      </c>
      <c r="Z686">
        <f t="shared" si="129"/>
        <v>0</v>
      </c>
      <c r="AA686">
        <f t="shared" si="130"/>
        <v>0</v>
      </c>
      <c r="AB686">
        <f t="shared" si="131"/>
        <v>1</v>
      </c>
    </row>
    <row r="687" spans="1:28" ht="153" x14ac:dyDescent="0.2">
      <c r="A687">
        <v>685</v>
      </c>
      <c r="B687" t="s">
        <v>1067</v>
      </c>
      <c r="C687" t="s">
        <v>4044</v>
      </c>
      <c r="D687" s="1" t="s">
        <v>4078</v>
      </c>
      <c r="E687">
        <v>-1</v>
      </c>
      <c r="F687" t="s">
        <v>1240</v>
      </c>
      <c r="G687" t="s">
        <v>1081</v>
      </c>
      <c r="H687">
        <v>-1</v>
      </c>
      <c r="I687">
        <v>-1</v>
      </c>
      <c r="J687">
        <v>-1</v>
      </c>
      <c r="K687">
        <v>-1</v>
      </c>
      <c r="L687">
        <v>-1</v>
      </c>
      <c r="M687">
        <v>-1</v>
      </c>
      <c r="N687">
        <v>-1</v>
      </c>
      <c r="O687">
        <v>-1</v>
      </c>
      <c r="P687">
        <v>-1</v>
      </c>
      <c r="Q687">
        <f t="shared" si="120"/>
        <v>65000</v>
      </c>
      <c r="R687">
        <f t="shared" si="121"/>
        <v>81000</v>
      </c>
      <c r="S687">
        <f t="shared" si="122"/>
        <v>73000</v>
      </c>
      <c r="T687" t="str">
        <f t="shared" si="123"/>
        <v>zz-Tarzana Treatment Centers, Inc.</v>
      </c>
      <c r="U687" t="str">
        <f t="shared" si="124"/>
        <v>Northridge</v>
      </c>
      <c r="V687" t="str">
        <f t="shared" si="125"/>
        <v>CA</v>
      </c>
      <c r="W687">
        <f t="shared" si="126"/>
        <v>0</v>
      </c>
      <c r="X687">
        <f t="shared" si="127"/>
        <v>0</v>
      </c>
      <c r="Y687">
        <f t="shared" si="128"/>
        <v>1</v>
      </c>
      <c r="Z687">
        <f t="shared" si="129"/>
        <v>0</v>
      </c>
      <c r="AA687">
        <f t="shared" si="130"/>
        <v>0</v>
      </c>
      <c r="AB687">
        <f t="shared" si="131"/>
        <v>1</v>
      </c>
    </row>
    <row r="688" spans="1:28" ht="409.6" x14ac:dyDescent="0.2">
      <c r="A688">
        <v>686</v>
      </c>
      <c r="B688" t="s">
        <v>1231</v>
      </c>
      <c r="C688" t="s">
        <v>4044</v>
      </c>
      <c r="D688" s="1" t="s">
        <v>4079</v>
      </c>
      <c r="E688">
        <v>-1</v>
      </c>
      <c r="F688" t="s">
        <v>1158</v>
      </c>
      <c r="G688" t="s">
        <v>953</v>
      </c>
      <c r="H688" t="s">
        <v>230</v>
      </c>
      <c r="I688" t="s">
        <v>68</v>
      </c>
      <c r="J688">
        <v>-1</v>
      </c>
      <c r="K688" t="s">
        <v>30</v>
      </c>
      <c r="L688">
        <v>-1</v>
      </c>
      <c r="M688">
        <v>-1</v>
      </c>
      <c r="N688" t="s">
        <v>3319</v>
      </c>
      <c r="O688">
        <v>-1</v>
      </c>
      <c r="P688">
        <v>-1</v>
      </c>
      <c r="Q688">
        <f t="shared" si="120"/>
        <v>65000</v>
      </c>
      <c r="R688">
        <f t="shared" si="121"/>
        <v>81000</v>
      </c>
      <c r="S688">
        <f t="shared" si="122"/>
        <v>73000</v>
      </c>
      <c r="T688" t="str">
        <f t="shared" si="123"/>
        <v>Recruiting Resources, Inc.</v>
      </c>
      <c r="U688" t="str">
        <f t="shared" si="124"/>
        <v>El Segundo</v>
      </c>
      <c r="V688" t="str">
        <f t="shared" si="125"/>
        <v>CA</v>
      </c>
      <c r="W688">
        <f t="shared" si="126"/>
        <v>0</v>
      </c>
      <c r="X688">
        <f t="shared" si="127"/>
        <v>0</v>
      </c>
      <c r="Y688">
        <f t="shared" si="128"/>
        <v>0</v>
      </c>
      <c r="Z688">
        <f t="shared" si="129"/>
        <v>0</v>
      </c>
      <c r="AA688">
        <f t="shared" si="130"/>
        <v>0</v>
      </c>
      <c r="AB688">
        <f t="shared" si="131"/>
        <v>1</v>
      </c>
    </row>
    <row r="689" spans="1:28" ht="409.6" x14ac:dyDescent="0.2">
      <c r="A689">
        <v>687</v>
      </c>
      <c r="B689" t="s">
        <v>1241</v>
      </c>
      <c r="C689" t="s">
        <v>4080</v>
      </c>
      <c r="D689" s="1" t="s">
        <v>4081</v>
      </c>
      <c r="E689">
        <v>2.9</v>
      </c>
      <c r="F689" s="1" t="s">
        <v>1242</v>
      </c>
      <c r="G689" t="s">
        <v>1188</v>
      </c>
      <c r="H689" t="s">
        <v>1188</v>
      </c>
      <c r="I689" t="s">
        <v>41</v>
      </c>
      <c r="J689">
        <v>1926</v>
      </c>
      <c r="K689" t="s">
        <v>19</v>
      </c>
      <c r="L689" t="s">
        <v>25</v>
      </c>
      <c r="M689" t="s">
        <v>26</v>
      </c>
      <c r="N689" t="s">
        <v>3305</v>
      </c>
      <c r="O689">
        <v>-1</v>
      </c>
      <c r="P689">
        <v>-1</v>
      </c>
      <c r="Q689">
        <f t="shared" si="120"/>
        <v>113000</v>
      </c>
      <c r="R689">
        <f t="shared" si="121"/>
        <v>132000</v>
      </c>
      <c r="S689">
        <f t="shared" si="122"/>
        <v>122500</v>
      </c>
      <c r="T689" t="str">
        <f t="shared" si="123"/>
        <v>Pacific Clinics</v>
      </c>
      <c r="U689" t="str">
        <f t="shared" si="124"/>
        <v>Arcadia</v>
      </c>
      <c r="V689" t="str">
        <f t="shared" si="125"/>
        <v>CA</v>
      </c>
      <c r="W689">
        <f t="shared" si="126"/>
        <v>0</v>
      </c>
      <c r="X689">
        <f t="shared" si="127"/>
        <v>1</v>
      </c>
      <c r="Y689">
        <f t="shared" si="128"/>
        <v>1</v>
      </c>
      <c r="Z689">
        <f t="shared" si="129"/>
        <v>0</v>
      </c>
      <c r="AA689">
        <f t="shared" si="130"/>
        <v>1</v>
      </c>
      <c r="AB689">
        <f t="shared" si="131"/>
        <v>1</v>
      </c>
    </row>
    <row r="690" spans="1:28" ht="409.6" x14ac:dyDescent="0.2">
      <c r="A690">
        <v>688</v>
      </c>
      <c r="B690" t="s">
        <v>1237</v>
      </c>
      <c r="C690" t="s">
        <v>4080</v>
      </c>
      <c r="D690" s="1" t="s">
        <v>4082</v>
      </c>
      <c r="E690">
        <v>5</v>
      </c>
      <c r="F690" s="1" t="s">
        <v>1243</v>
      </c>
      <c r="G690" t="s">
        <v>858</v>
      </c>
      <c r="H690" t="s">
        <v>1244</v>
      </c>
      <c r="I690" t="s">
        <v>84</v>
      </c>
      <c r="J690">
        <v>-1</v>
      </c>
      <c r="K690" t="s">
        <v>30</v>
      </c>
      <c r="L690">
        <v>-1</v>
      </c>
      <c r="M690">
        <v>-1</v>
      </c>
      <c r="N690" t="s">
        <v>3319</v>
      </c>
      <c r="O690">
        <v>-1</v>
      </c>
      <c r="P690">
        <v>-1</v>
      </c>
      <c r="Q690">
        <f t="shared" si="120"/>
        <v>113000</v>
      </c>
      <c r="R690">
        <f t="shared" si="121"/>
        <v>132000</v>
      </c>
      <c r="S690">
        <f t="shared" si="122"/>
        <v>122500</v>
      </c>
      <c r="T690" t="str">
        <f t="shared" si="123"/>
        <v>Quinn Group</v>
      </c>
      <c r="U690" t="str">
        <f t="shared" si="124"/>
        <v>City of Industry</v>
      </c>
      <c r="V690" t="str">
        <f t="shared" si="125"/>
        <v>CA</v>
      </c>
      <c r="W690">
        <f t="shared" si="126"/>
        <v>0</v>
      </c>
      <c r="X690">
        <f t="shared" si="127"/>
        <v>0</v>
      </c>
      <c r="Y690">
        <f t="shared" si="128"/>
        <v>0</v>
      </c>
      <c r="Z690">
        <f t="shared" si="129"/>
        <v>0</v>
      </c>
      <c r="AA690">
        <f t="shared" si="130"/>
        <v>0</v>
      </c>
      <c r="AB690">
        <f t="shared" si="131"/>
        <v>1</v>
      </c>
    </row>
    <row r="691" spans="1:28" ht="409.6" x14ac:dyDescent="0.2">
      <c r="A691">
        <v>689</v>
      </c>
      <c r="B691" t="s">
        <v>1234</v>
      </c>
      <c r="C691" t="s">
        <v>4080</v>
      </c>
      <c r="D691" s="1" t="s">
        <v>4083</v>
      </c>
      <c r="E691">
        <v>-1</v>
      </c>
      <c r="F691" t="s">
        <v>1245</v>
      </c>
      <c r="G691" t="s">
        <v>230</v>
      </c>
      <c r="H691" t="s">
        <v>4084</v>
      </c>
      <c r="I691" t="s">
        <v>68</v>
      </c>
      <c r="J691">
        <v>2013</v>
      </c>
      <c r="K691" t="s">
        <v>56</v>
      </c>
      <c r="L691">
        <v>-1</v>
      </c>
      <c r="M691">
        <v>-1</v>
      </c>
      <c r="N691" t="s">
        <v>3311</v>
      </c>
      <c r="O691">
        <v>-1</v>
      </c>
      <c r="P691">
        <v>-1</v>
      </c>
      <c r="Q691">
        <f t="shared" si="120"/>
        <v>113000</v>
      </c>
      <c r="R691">
        <f t="shared" si="121"/>
        <v>132000</v>
      </c>
      <c r="S691">
        <f t="shared" si="122"/>
        <v>122500</v>
      </c>
      <c r="T691" t="str">
        <f t="shared" si="123"/>
        <v>DT Professional Services</v>
      </c>
      <c r="U691" t="str">
        <f t="shared" si="124"/>
        <v>Los Angeles</v>
      </c>
      <c r="V691" t="str">
        <f t="shared" si="125"/>
        <v>CA</v>
      </c>
      <c r="W691">
        <f t="shared" si="126"/>
        <v>0</v>
      </c>
      <c r="X691">
        <f t="shared" si="127"/>
        <v>0</v>
      </c>
      <c r="Y691">
        <f t="shared" si="128"/>
        <v>0</v>
      </c>
      <c r="Z691">
        <f t="shared" si="129"/>
        <v>0</v>
      </c>
      <c r="AA691">
        <f t="shared" si="130"/>
        <v>0</v>
      </c>
      <c r="AB691">
        <f t="shared" si="131"/>
        <v>1</v>
      </c>
    </row>
    <row r="692" spans="1:28" ht="409.6" x14ac:dyDescent="0.2">
      <c r="A692">
        <v>690</v>
      </c>
      <c r="B692" t="s">
        <v>1246</v>
      </c>
      <c r="C692" t="s">
        <v>4080</v>
      </c>
      <c r="D692" s="1" t="s">
        <v>4085</v>
      </c>
      <c r="E692">
        <v>4</v>
      </c>
      <c r="F692" s="1" t="s">
        <v>1247</v>
      </c>
      <c r="G692" t="s">
        <v>230</v>
      </c>
      <c r="H692" t="s">
        <v>1248</v>
      </c>
      <c r="I692" t="s">
        <v>84</v>
      </c>
      <c r="J692">
        <v>-1</v>
      </c>
      <c r="K692" t="s">
        <v>30</v>
      </c>
      <c r="L692">
        <v>-1</v>
      </c>
      <c r="M692">
        <v>-1</v>
      </c>
      <c r="N692" t="s">
        <v>3319</v>
      </c>
      <c r="O692">
        <v>-1</v>
      </c>
      <c r="P692">
        <v>-1</v>
      </c>
      <c r="Q692">
        <f t="shared" si="120"/>
        <v>113000</v>
      </c>
      <c r="R692">
        <f t="shared" si="121"/>
        <v>132000</v>
      </c>
      <c r="S692">
        <f t="shared" si="122"/>
        <v>122500</v>
      </c>
      <c r="T692" t="str">
        <f t="shared" si="123"/>
        <v>NRC INC</v>
      </c>
      <c r="U692" t="str">
        <f t="shared" si="124"/>
        <v>Los Angeles</v>
      </c>
      <c r="V692" t="str">
        <f t="shared" si="125"/>
        <v>CA</v>
      </c>
      <c r="W692">
        <f t="shared" si="126"/>
        <v>0</v>
      </c>
      <c r="X692">
        <f t="shared" si="127"/>
        <v>0</v>
      </c>
      <c r="Y692">
        <f t="shared" si="128"/>
        <v>1</v>
      </c>
      <c r="Z692">
        <f t="shared" si="129"/>
        <v>0</v>
      </c>
      <c r="AA692">
        <f t="shared" si="130"/>
        <v>0</v>
      </c>
      <c r="AB692">
        <f t="shared" si="131"/>
        <v>1</v>
      </c>
    </row>
    <row r="693" spans="1:28" ht="409.6" x14ac:dyDescent="0.2">
      <c r="A693">
        <v>691</v>
      </c>
      <c r="B693" t="s">
        <v>4086</v>
      </c>
      <c r="C693" t="s">
        <v>4080</v>
      </c>
      <c r="D693" s="1" t="s">
        <v>4087</v>
      </c>
      <c r="E693">
        <v>5</v>
      </c>
      <c r="F693" s="1" t="s">
        <v>1249</v>
      </c>
      <c r="G693" t="s">
        <v>143</v>
      </c>
      <c r="H693" t="s">
        <v>263</v>
      </c>
      <c r="I693" t="s">
        <v>68</v>
      </c>
      <c r="J693">
        <v>2013</v>
      </c>
      <c r="K693" t="s">
        <v>30</v>
      </c>
      <c r="L693" t="s">
        <v>147</v>
      </c>
      <c r="M693" t="s">
        <v>61</v>
      </c>
      <c r="N693" t="s">
        <v>3319</v>
      </c>
      <c r="O693">
        <v>-1</v>
      </c>
      <c r="P693">
        <v>-1</v>
      </c>
      <c r="Q693">
        <f t="shared" si="120"/>
        <v>113000</v>
      </c>
      <c r="R693">
        <f t="shared" si="121"/>
        <v>132000</v>
      </c>
      <c r="S693">
        <f t="shared" si="122"/>
        <v>122500</v>
      </c>
      <c r="T693" t="str">
        <f t="shared" si="123"/>
        <v>LaBine &amp; Associates</v>
      </c>
      <c r="U693" t="str">
        <f t="shared" si="124"/>
        <v>Santa Monica</v>
      </c>
      <c r="V693" t="str">
        <f t="shared" si="125"/>
        <v>CA</v>
      </c>
      <c r="W693">
        <f t="shared" si="126"/>
        <v>1</v>
      </c>
      <c r="X693">
        <f t="shared" si="127"/>
        <v>1</v>
      </c>
      <c r="Y693">
        <f t="shared" si="128"/>
        <v>1</v>
      </c>
      <c r="Z693">
        <f t="shared" si="129"/>
        <v>0</v>
      </c>
      <c r="AA693">
        <f t="shared" si="130"/>
        <v>0</v>
      </c>
      <c r="AB693">
        <f t="shared" si="131"/>
        <v>1</v>
      </c>
    </row>
    <row r="694" spans="1:28" ht="409.6" x14ac:dyDescent="0.2">
      <c r="A694">
        <v>692</v>
      </c>
      <c r="B694" t="s">
        <v>1250</v>
      </c>
      <c r="C694" t="s">
        <v>4080</v>
      </c>
      <c r="D694" s="1" t="s">
        <v>4088</v>
      </c>
      <c r="E694">
        <v>3.3</v>
      </c>
      <c r="F694" s="1" t="s">
        <v>1251</v>
      </c>
      <c r="G694" t="s">
        <v>858</v>
      </c>
      <c r="H694" t="s">
        <v>858</v>
      </c>
      <c r="I694" t="s">
        <v>41</v>
      </c>
      <c r="J694">
        <v>1919</v>
      </c>
      <c r="K694" t="s">
        <v>30</v>
      </c>
      <c r="L694" t="s">
        <v>583</v>
      </c>
      <c r="M694" t="s">
        <v>451</v>
      </c>
      <c r="N694" t="s">
        <v>3319</v>
      </c>
      <c r="O694" t="s">
        <v>1239</v>
      </c>
      <c r="P694">
        <v>-1</v>
      </c>
      <c r="Q694">
        <f t="shared" si="120"/>
        <v>113000</v>
      </c>
      <c r="R694">
        <f t="shared" si="121"/>
        <v>132000</v>
      </c>
      <c r="S694">
        <f t="shared" si="122"/>
        <v>122500</v>
      </c>
      <c r="T694" t="str">
        <f t="shared" si="123"/>
        <v>Quinn Company CAT</v>
      </c>
      <c r="U694" t="str">
        <f t="shared" si="124"/>
        <v>City of Industry</v>
      </c>
      <c r="V694" t="str">
        <f t="shared" si="125"/>
        <v>CA</v>
      </c>
      <c r="W694">
        <f t="shared" si="126"/>
        <v>0</v>
      </c>
      <c r="X694">
        <f t="shared" si="127"/>
        <v>0</v>
      </c>
      <c r="Y694">
        <f t="shared" si="128"/>
        <v>0</v>
      </c>
      <c r="Z694">
        <f t="shared" si="129"/>
        <v>0</v>
      </c>
      <c r="AA694">
        <f t="shared" si="130"/>
        <v>0</v>
      </c>
      <c r="AB694">
        <f t="shared" si="131"/>
        <v>1</v>
      </c>
    </row>
    <row r="695" spans="1:28" ht="409.6" x14ac:dyDescent="0.2">
      <c r="A695">
        <v>693</v>
      </c>
      <c r="B695" t="s">
        <v>1252</v>
      </c>
      <c r="C695" t="s">
        <v>4080</v>
      </c>
      <c r="D695" s="1" t="s">
        <v>4089</v>
      </c>
      <c r="E695">
        <v>2.9</v>
      </c>
      <c r="F695" s="1" t="s">
        <v>350</v>
      </c>
      <c r="G695" t="s">
        <v>3371</v>
      </c>
      <c r="H695" t="s">
        <v>351</v>
      </c>
      <c r="I695" t="s">
        <v>18</v>
      </c>
      <c r="J695">
        <v>-1</v>
      </c>
      <c r="K695" t="s">
        <v>30</v>
      </c>
      <c r="L695" t="s">
        <v>239</v>
      </c>
      <c r="M695" t="s">
        <v>181</v>
      </c>
      <c r="N695" t="s">
        <v>3319</v>
      </c>
      <c r="O695">
        <v>-1</v>
      </c>
      <c r="P695">
        <v>-1</v>
      </c>
      <c r="Q695">
        <f t="shared" si="120"/>
        <v>113000</v>
      </c>
      <c r="R695">
        <f t="shared" si="121"/>
        <v>132000</v>
      </c>
      <c r="S695">
        <f t="shared" si="122"/>
        <v>122500</v>
      </c>
      <c r="T695" t="str">
        <f t="shared" si="123"/>
        <v>NTT DATA, Inc.</v>
      </c>
      <c r="U695" t="str">
        <f t="shared" si="124"/>
        <v>Burban</v>
      </c>
      <c r="V695" t="str">
        <f t="shared" si="125"/>
        <v>CA</v>
      </c>
      <c r="W695">
        <f t="shared" si="126"/>
        <v>0</v>
      </c>
      <c r="X695">
        <f t="shared" si="127"/>
        <v>0</v>
      </c>
      <c r="Y695">
        <f t="shared" si="128"/>
        <v>1</v>
      </c>
      <c r="Z695">
        <f t="shared" si="129"/>
        <v>0</v>
      </c>
      <c r="AA695">
        <f t="shared" si="130"/>
        <v>0</v>
      </c>
      <c r="AB695">
        <f t="shared" si="131"/>
        <v>1</v>
      </c>
    </row>
    <row r="696" spans="1:28" ht="409.6" x14ac:dyDescent="0.2">
      <c r="A696">
        <v>694</v>
      </c>
      <c r="B696" t="s">
        <v>1253</v>
      </c>
      <c r="C696" t="s">
        <v>4080</v>
      </c>
      <c r="D696" s="1" t="s">
        <v>4090</v>
      </c>
      <c r="E696">
        <v>5</v>
      </c>
      <c r="F696" s="1" t="s">
        <v>1149</v>
      </c>
      <c r="G696" t="s">
        <v>3371</v>
      </c>
      <c r="H696" t="s">
        <v>1150</v>
      </c>
      <c r="I696" t="s">
        <v>3341</v>
      </c>
      <c r="J696">
        <v>-1</v>
      </c>
      <c r="K696" t="s">
        <v>30</v>
      </c>
      <c r="L696">
        <v>-1</v>
      </c>
      <c r="M696">
        <v>-1</v>
      </c>
      <c r="N696" t="s">
        <v>3319</v>
      </c>
      <c r="O696">
        <v>-1</v>
      </c>
      <c r="P696">
        <v>-1</v>
      </c>
      <c r="Q696">
        <f t="shared" si="120"/>
        <v>113000</v>
      </c>
      <c r="R696">
        <f t="shared" si="121"/>
        <v>132000</v>
      </c>
      <c r="S696">
        <f t="shared" si="122"/>
        <v>122500</v>
      </c>
      <c r="T696" t="str">
        <f t="shared" si="123"/>
        <v>WB Technology</v>
      </c>
      <c r="U696" t="str">
        <f t="shared" si="124"/>
        <v>Burban</v>
      </c>
      <c r="V696" t="str">
        <f t="shared" si="125"/>
        <v>CA</v>
      </c>
      <c r="W696">
        <f t="shared" si="126"/>
        <v>0</v>
      </c>
      <c r="X696">
        <f t="shared" si="127"/>
        <v>1</v>
      </c>
      <c r="Y696">
        <f t="shared" si="128"/>
        <v>1</v>
      </c>
      <c r="Z696">
        <f t="shared" si="129"/>
        <v>0</v>
      </c>
      <c r="AA696">
        <f t="shared" si="130"/>
        <v>0</v>
      </c>
      <c r="AB696">
        <f t="shared" si="131"/>
        <v>1</v>
      </c>
    </row>
    <row r="697" spans="1:28" ht="409.6" x14ac:dyDescent="0.2">
      <c r="A697">
        <v>695</v>
      </c>
      <c r="B697" t="s">
        <v>1254</v>
      </c>
      <c r="C697" t="s">
        <v>4080</v>
      </c>
      <c r="D697" s="1" t="s">
        <v>4091</v>
      </c>
      <c r="E697">
        <v>3.2</v>
      </c>
      <c r="F697" s="1" t="s">
        <v>1233</v>
      </c>
      <c r="G697" t="s">
        <v>1064</v>
      </c>
      <c r="H697" t="s">
        <v>1064</v>
      </c>
      <c r="I697" t="s">
        <v>41</v>
      </c>
      <c r="J697">
        <v>1977</v>
      </c>
      <c r="K697" t="s">
        <v>19</v>
      </c>
      <c r="L697" t="s">
        <v>51</v>
      </c>
      <c r="M697" t="s">
        <v>52</v>
      </c>
      <c r="N697" t="s">
        <v>3304</v>
      </c>
      <c r="O697">
        <v>-1</v>
      </c>
      <c r="P697">
        <v>-1</v>
      </c>
      <c r="Q697">
        <f t="shared" si="120"/>
        <v>113000</v>
      </c>
      <c r="R697">
        <f t="shared" si="121"/>
        <v>132000</v>
      </c>
      <c r="S697">
        <f t="shared" si="122"/>
        <v>122500</v>
      </c>
      <c r="T697" t="str">
        <f t="shared" si="123"/>
        <v>SCAN Health Plan</v>
      </c>
      <c r="U697" t="str">
        <f t="shared" si="124"/>
        <v>Long Beach</v>
      </c>
      <c r="V697" t="str">
        <f t="shared" si="125"/>
        <v>CA</v>
      </c>
      <c r="W697">
        <f t="shared" si="126"/>
        <v>0</v>
      </c>
      <c r="X697">
        <f t="shared" si="127"/>
        <v>1</v>
      </c>
      <c r="Y697">
        <f t="shared" si="128"/>
        <v>1</v>
      </c>
      <c r="Z697">
        <f t="shared" si="129"/>
        <v>0</v>
      </c>
      <c r="AA697">
        <f t="shared" si="130"/>
        <v>0</v>
      </c>
      <c r="AB697">
        <f t="shared" si="131"/>
        <v>1</v>
      </c>
    </row>
    <row r="698" spans="1:28" ht="51" x14ac:dyDescent="0.2">
      <c r="A698">
        <v>696</v>
      </c>
      <c r="B698" t="s">
        <v>1255</v>
      </c>
      <c r="C698" t="s">
        <v>4080</v>
      </c>
      <c r="D698" s="1" t="s">
        <v>1256</v>
      </c>
      <c r="E698">
        <v>3.3</v>
      </c>
      <c r="F698" s="1" t="s">
        <v>1257</v>
      </c>
      <c r="G698" t="s">
        <v>1148</v>
      </c>
      <c r="H698" t="s">
        <v>986</v>
      </c>
      <c r="I698" t="s">
        <v>29</v>
      </c>
      <c r="J698">
        <v>1964</v>
      </c>
      <c r="K698" t="s">
        <v>30</v>
      </c>
      <c r="L698" t="s">
        <v>147</v>
      </c>
      <c r="M698" t="s">
        <v>61</v>
      </c>
      <c r="N698" t="s">
        <v>3306</v>
      </c>
      <c r="O698" t="s">
        <v>4092</v>
      </c>
      <c r="P698">
        <v>-1</v>
      </c>
      <c r="Q698">
        <f t="shared" si="120"/>
        <v>113000</v>
      </c>
      <c r="R698">
        <f t="shared" si="121"/>
        <v>132000</v>
      </c>
      <c r="S698">
        <f t="shared" si="122"/>
        <v>122500</v>
      </c>
      <c r="T698" t="str">
        <f t="shared" si="123"/>
        <v>AppleOne</v>
      </c>
      <c r="U698" t="str">
        <f t="shared" si="124"/>
        <v>Woodland Hills</v>
      </c>
      <c r="V698" t="str">
        <f t="shared" si="125"/>
        <v>CA</v>
      </c>
      <c r="W698">
        <f t="shared" si="126"/>
        <v>0</v>
      </c>
      <c r="X698">
        <f t="shared" si="127"/>
        <v>0</v>
      </c>
      <c r="Y698">
        <f t="shared" si="128"/>
        <v>0</v>
      </c>
      <c r="Z698">
        <f t="shared" si="129"/>
        <v>0</v>
      </c>
      <c r="AA698">
        <f t="shared" si="130"/>
        <v>0</v>
      </c>
      <c r="AB698">
        <f t="shared" si="131"/>
        <v>1</v>
      </c>
    </row>
    <row r="699" spans="1:28" ht="409.6" x14ac:dyDescent="0.2">
      <c r="A699">
        <v>697</v>
      </c>
      <c r="B699" t="s">
        <v>469</v>
      </c>
      <c r="C699" t="s">
        <v>4080</v>
      </c>
      <c r="D699" s="1" t="s">
        <v>4093</v>
      </c>
      <c r="E699">
        <v>3.8</v>
      </c>
      <c r="F699" s="1" t="s">
        <v>1019</v>
      </c>
      <c r="G699" t="s">
        <v>953</v>
      </c>
      <c r="H699" t="s">
        <v>953</v>
      </c>
      <c r="I699" t="s">
        <v>84</v>
      </c>
      <c r="J699">
        <v>-1</v>
      </c>
      <c r="K699" t="s">
        <v>30</v>
      </c>
      <c r="L699" t="s">
        <v>85</v>
      </c>
      <c r="M699" t="s">
        <v>61</v>
      </c>
      <c r="N699" t="s">
        <v>3314</v>
      </c>
      <c r="O699">
        <v>-1</v>
      </c>
      <c r="P699">
        <v>-1</v>
      </c>
      <c r="Q699">
        <f t="shared" si="120"/>
        <v>113000</v>
      </c>
      <c r="R699">
        <f t="shared" si="121"/>
        <v>132000</v>
      </c>
      <c r="S699">
        <f t="shared" si="122"/>
        <v>122500</v>
      </c>
      <c r="T699" t="str">
        <f t="shared" si="123"/>
        <v>Login Consulting Services</v>
      </c>
      <c r="U699" t="str">
        <f t="shared" si="124"/>
        <v>El Segundo</v>
      </c>
      <c r="V699" t="str">
        <f t="shared" si="125"/>
        <v>CA</v>
      </c>
      <c r="W699">
        <f t="shared" si="126"/>
        <v>0</v>
      </c>
      <c r="X699">
        <f t="shared" si="127"/>
        <v>1</v>
      </c>
      <c r="Y699">
        <f t="shared" si="128"/>
        <v>0</v>
      </c>
      <c r="Z699">
        <f t="shared" si="129"/>
        <v>0</v>
      </c>
      <c r="AA699">
        <f t="shared" si="130"/>
        <v>0</v>
      </c>
      <c r="AB699">
        <f t="shared" si="131"/>
        <v>1</v>
      </c>
    </row>
    <row r="700" spans="1:28" ht="409.6" x14ac:dyDescent="0.2">
      <c r="A700">
        <v>698</v>
      </c>
      <c r="B700" t="s">
        <v>469</v>
      </c>
      <c r="C700" t="s">
        <v>4080</v>
      </c>
      <c r="D700" s="1" t="s">
        <v>4094</v>
      </c>
      <c r="E700">
        <v>-1</v>
      </c>
      <c r="F700" t="s">
        <v>1258</v>
      </c>
      <c r="G700" t="s">
        <v>3371</v>
      </c>
      <c r="H700">
        <v>-1</v>
      </c>
      <c r="I700">
        <v>-1</v>
      </c>
      <c r="J700">
        <v>-1</v>
      </c>
      <c r="K700">
        <v>-1</v>
      </c>
      <c r="L700">
        <v>-1</v>
      </c>
      <c r="M700">
        <v>-1</v>
      </c>
      <c r="N700">
        <v>-1</v>
      </c>
      <c r="O700">
        <v>-1</v>
      </c>
      <c r="P700">
        <v>-1</v>
      </c>
      <c r="Q700">
        <f t="shared" si="120"/>
        <v>113000</v>
      </c>
      <c r="R700">
        <f t="shared" si="121"/>
        <v>132000</v>
      </c>
      <c r="S700">
        <f t="shared" si="122"/>
        <v>122500</v>
      </c>
      <c r="T700" t="str">
        <f t="shared" si="123"/>
        <v>Shapestone Inc.</v>
      </c>
      <c r="U700" t="str">
        <f t="shared" si="124"/>
        <v>Burban</v>
      </c>
      <c r="V700" t="str">
        <f t="shared" si="125"/>
        <v>CA</v>
      </c>
      <c r="W700">
        <f t="shared" si="126"/>
        <v>1</v>
      </c>
      <c r="X700">
        <f t="shared" si="127"/>
        <v>1</v>
      </c>
      <c r="Y700">
        <f t="shared" si="128"/>
        <v>1</v>
      </c>
      <c r="Z700">
        <f t="shared" si="129"/>
        <v>1</v>
      </c>
      <c r="AA700">
        <f t="shared" si="130"/>
        <v>0</v>
      </c>
      <c r="AB700">
        <f t="shared" si="131"/>
        <v>1</v>
      </c>
    </row>
    <row r="701" spans="1:28" ht="136" x14ac:dyDescent="0.2">
      <c r="A701">
        <v>699</v>
      </c>
      <c r="B701" t="s">
        <v>1259</v>
      </c>
      <c r="C701" t="s">
        <v>4080</v>
      </c>
      <c r="D701" s="1" t="s">
        <v>1260</v>
      </c>
      <c r="E701">
        <v>4</v>
      </c>
      <c r="F701" s="1" t="s">
        <v>237</v>
      </c>
      <c r="G701" t="s">
        <v>1188</v>
      </c>
      <c r="H701" t="s">
        <v>238</v>
      </c>
      <c r="I701" t="s">
        <v>68</v>
      </c>
      <c r="J701">
        <v>-1</v>
      </c>
      <c r="K701" t="s">
        <v>30</v>
      </c>
      <c r="L701" t="s">
        <v>239</v>
      </c>
      <c r="M701" t="s">
        <v>181</v>
      </c>
      <c r="N701" t="s">
        <v>3311</v>
      </c>
      <c r="O701">
        <v>-1</v>
      </c>
      <c r="P701">
        <v>-1</v>
      </c>
      <c r="Q701">
        <f t="shared" si="120"/>
        <v>113000</v>
      </c>
      <c r="R701">
        <f t="shared" si="121"/>
        <v>132000</v>
      </c>
      <c r="S701">
        <f t="shared" si="122"/>
        <v>122500</v>
      </c>
      <c r="T701" t="str">
        <f t="shared" si="123"/>
        <v>Lorven Technologies Inc</v>
      </c>
      <c r="U701" t="str">
        <f t="shared" si="124"/>
        <v>Arcadia</v>
      </c>
      <c r="V701" t="str">
        <f t="shared" si="125"/>
        <v>CA</v>
      </c>
      <c r="W701">
        <f t="shared" si="126"/>
        <v>0</v>
      </c>
      <c r="X701">
        <f t="shared" si="127"/>
        <v>0</v>
      </c>
      <c r="Y701">
        <f t="shared" si="128"/>
        <v>0</v>
      </c>
      <c r="Z701">
        <f t="shared" si="129"/>
        <v>0</v>
      </c>
      <c r="AA701">
        <f t="shared" si="130"/>
        <v>0</v>
      </c>
      <c r="AB701">
        <f t="shared" si="131"/>
        <v>1</v>
      </c>
    </row>
    <row r="702" spans="1:28" ht="34" x14ac:dyDescent="0.2">
      <c r="A702">
        <v>700</v>
      </c>
      <c r="B702" t="s">
        <v>1261</v>
      </c>
      <c r="C702" t="s">
        <v>4080</v>
      </c>
      <c r="D702" t="s">
        <v>4095</v>
      </c>
      <c r="E702">
        <v>4.0999999999999996</v>
      </c>
      <c r="F702" s="1" t="s">
        <v>1219</v>
      </c>
      <c r="G702" t="s">
        <v>1148</v>
      </c>
      <c r="H702" t="s">
        <v>3975</v>
      </c>
      <c r="I702" t="s">
        <v>55</v>
      </c>
      <c r="J702">
        <v>1939</v>
      </c>
      <c r="K702" t="s">
        <v>19</v>
      </c>
      <c r="L702" t="s">
        <v>51</v>
      </c>
      <c r="M702" t="s">
        <v>52</v>
      </c>
      <c r="N702" t="s">
        <v>3310</v>
      </c>
      <c r="O702">
        <v>-1</v>
      </c>
      <c r="P702">
        <v>-1</v>
      </c>
      <c r="Q702">
        <f t="shared" si="120"/>
        <v>113000</v>
      </c>
      <c r="R702">
        <f t="shared" si="121"/>
        <v>132000</v>
      </c>
      <c r="S702">
        <f t="shared" si="122"/>
        <v>122500</v>
      </c>
      <c r="T702" t="str">
        <f t="shared" si="123"/>
        <v>Blue Shield of California</v>
      </c>
      <c r="U702" t="str">
        <f t="shared" si="124"/>
        <v>Woodland Hills</v>
      </c>
      <c r="V702" t="str">
        <f t="shared" si="125"/>
        <v>CA</v>
      </c>
      <c r="W702">
        <f t="shared" si="126"/>
        <v>0</v>
      </c>
      <c r="X702">
        <f t="shared" si="127"/>
        <v>1</v>
      </c>
      <c r="Y702">
        <f t="shared" si="128"/>
        <v>1</v>
      </c>
      <c r="Z702">
        <f t="shared" si="129"/>
        <v>1</v>
      </c>
      <c r="AA702">
        <f t="shared" si="130"/>
        <v>0</v>
      </c>
      <c r="AB702">
        <f t="shared" si="131"/>
        <v>1</v>
      </c>
    </row>
    <row r="703" spans="1:28" x14ac:dyDescent="0.2">
      <c r="A703">
        <v>701</v>
      </c>
      <c r="B703" t="s">
        <v>1254</v>
      </c>
      <c r="C703" t="s">
        <v>4080</v>
      </c>
      <c r="D703" t="s">
        <v>4096</v>
      </c>
      <c r="E703">
        <v>-1</v>
      </c>
      <c r="F703" t="s">
        <v>1262</v>
      </c>
      <c r="G703" t="s">
        <v>1064</v>
      </c>
      <c r="H703">
        <v>-1</v>
      </c>
      <c r="I703">
        <v>-1</v>
      </c>
      <c r="J703">
        <v>-1</v>
      </c>
      <c r="K703">
        <v>-1</v>
      </c>
      <c r="L703">
        <v>-1</v>
      </c>
      <c r="M703">
        <v>-1</v>
      </c>
      <c r="N703">
        <v>-1</v>
      </c>
      <c r="O703">
        <v>-1</v>
      </c>
      <c r="P703">
        <v>-1</v>
      </c>
      <c r="Q703">
        <f t="shared" si="120"/>
        <v>113000</v>
      </c>
      <c r="R703">
        <f t="shared" si="121"/>
        <v>132000</v>
      </c>
      <c r="S703">
        <f t="shared" si="122"/>
        <v>122500</v>
      </c>
      <c r="T703" t="str">
        <f t="shared" si="123"/>
        <v>SCAN Healthplan</v>
      </c>
      <c r="U703" t="str">
        <f t="shared" si="124"/>
        <v>Long Beach</v>
      </c>
      <c r="V703" t="str">
        <f t="shared" si="125"/>
        <v>CA</v>
      </c>
      <c r="W703">
        <f t="shared" si="126"/>
        <v>0</v>
      </c>
      <c r="X703">
        <f t="shared" si="127"/>
        <v>1</v>
      </c>
      <c r="Y703">
        <f t="shared" si="128"/>
        <v>1</v>
      </c>
      <c r="Z703">
        <f t="shared" si="129"/>
        <v>0</v>
      </c>
      <c r="AA703">
        <f t="shared" si="130"/>
        <v>0</v>
      </c>
      <c r="AB703">
        <f t="shared" si="131"/>
        <v>1</v>
      </c>
    </row>
    <row r="704" spans="1:28" ht="409.6" x14ac:dyDescent="0.2">
      <c r="A704">
        <v>702</v>
      </c>
      <c r="B704" t="s">
        <v>4097</v>
      </c>
      <c r="C704" t="s">
        <v>4080</v>
      </c>
      <c r="D704" s="1" t="s">
        <v>4098</v>
      </c>
      <c r="E704">
        <v>2.8</v>
      </c>
      <c r="F704" s="1" t="s">
        <v>1263</v>
      </c>
      <c r="G704" t="s">
        <v>3371</v>
      </c>
      <c r="H704" t="s">
        <v>165</v>
      </c>
      <c r="I704" t="s">
        <v>84</v>
      </c>
      <c r="J704">
        <v>1991</v>
      </c>
      <c r="K704" t="s">
        <v>30</v>
      </c>
      <c r="L704" t="s">
        <v>38</v>
      </c>
      <c r="M704" t="s">
        <v>32</v>
      </c>
      <c r="N704" t="s">
        <v>3312</v>
      </c>
      <c r="O704">
        <v>-1</v>
      </c>
      <c r="P704">
        <v>-1</v>
      </c>
      <c r="Q704">
        <f t="shared" si="120"/>
        <v>113000</v>
      </c>
      <c r="R704">
        <f t="shared" si="121"/>
        <v>132000</v>
      </c>
      <c r="S704">
        <f t="shared" si="122"/>
        <v>122500</v>
      </c>
      <c r="T704" t="str">
        <f t="shared" si="123"/>
        <v>Information Technology Partners</v>
      </c>
      <c r="U704" t="str">
        <f t="shared" si="124"/>
        <v>Burban</v>
      </c>
      <c r="V704" t="str">
        <f t="shared" si="125"/>
        <v>CA</v>
      </c>
      <c r="W704">
        <f t="shared" si="126"/>
        <v>0</v>
      </c>
      <c r="X704">
        <f t="shared" si="127"/>
        <v>0</v>
      </c>
      <c r="Y704">
        <f t="shared" si="128"/>
        <v>1</v>
      </c>
      <c r="Z704">
        <f t="shared" si="129"/>
        <v>0</v>
      </c>
      <c r="AA704">
        <f t="shared" si="130"/>
        <v>0</v>
      </c>
      <c r="AB704">
        <f t="shared" si="131"/>
        <v>1</v>
      </c>
    </row>
    <row r="705" spans="1:28" ht="409.6" x14ac:dyDescent="0.2">
      <c r="A705">
        <v>703</v>
      </c>
      <c r="B705" t="s">
        <v>1253</v>
      </c>
      <c r="C705" t="s">
        <v>4080</v>
      </c>
      <c r="D705" s="1" t="s">
        <v>4099</v>
      </c>
      <c r="E705">
        <v>3.9</v>
      </c>
      <c r="F705" s="1" t="s">
        <v>1028</v>
      </c>
      <c r="G705" t="s">
        <v>3371</v>
      </c>
      <c r="H705" t="s">
        <v>3371</v>
      </c>
      <c r="I705" t="s">
        <v>55</v>
      </c>
      <c r="J705">
        <v>1923</v>
      </c>
      <c r="K705" t="s">
        <v>56</v>
      </c>
      <c r="L705" t="s">
        <v>160</v>
      </c>
      <c r="M705" t="s">
        <v>161</v>
      </c>
      <c r="N705" t="s">
        <v>3310</v>
      </c>
      <c r="O705" t="s">
        <v>1029</v>
      </c>
      <c r="P705">
        <v>-1</v>
      </c>
      <c r="Q705">
        <f t="shared" si="120"/>
        <v>113000</v>
      </c>
      <c r="R705">
        <f t="shared" si="121"/>
        <v>132000</v>
      </c>
      <c r="S705">
        <f t="shared" si="122"/>
        <v>122500</v>
      </c>
      <c r="T705" t="str">
        <f t="shared" si="123"/>
        <v>Warner Bros. Entertainment</v>
      </c>
      <c r="U705" t="str">
        <f t="shared" si="124"/>
        <v>Burban</v>
      </c>
      <c r="V705" t="str">
        <f t="shared" si="125"/>
        <v>CA</v>
      </c>
      <c r="W705">
        <f t="shared" si="126"/>
        <v>0</v>
      </c>
      <c r="X705">
        <f t="shared" si="127"/>
        <v>1</v>
      </c>
      <c r="Y705">
        <f t="shared" si="128"/>
        <v>1</v>
      </c>
      <c r="Z705">
        <f t="shared" si="129"/>
        <v>0</v>
      </c>
      <c r="AA705">
        <f t="shared" si="130"/>
        <v>0</v>
      </c>
      <c r="AB705">
        <f t="shared" si="131"/>
        <v>1</v>
      </c>
    </row>
    <row r="706" spans="1:28" ht="409.6" x14ac:dyDescent="0.2">
      <c r="A706">
        <v>704</v>
      </c>
      <c r="B706" t="s">
        <v>1264</v>
      </c>
      <c r="C706" t="s">
        <v>4080</v>
      </c>
      <c r="D706" s="1" t="s">
        <v>4100</v>
      </c>
      <c r="E706">
        <v>3.4</v>
      </c>
      <c r="F706" s="1" t="s">
        <v>1265</v>
      </c>
      <c r="G706" t="s">
        <v>965</v>
      </c>
      <c r="H706" t="s">
        <v>1266</v>
      </c>
      <c r="I706" t="s">
        <v>24</v>
      </c>
      <c r="J706">
        <v>1855</v>
      </c>
      <c r="K706" t="s">
        <v>19</v>
      </c>
      <c r="L706" t="s">
        <v>25</v>
      </c>
      <c r="M706" t="s">
        <v>26</v>
      </c>
      <c r="N706" t="s">
        <v>3303</v>
      </c>
      <c r="O706">
        <v>-1</v>
      </c>
      <c r="P706">
        <v>-1</v>
      </c>
      <c r="Q706">
        <f t="shared" si="120"/>
        <v>113000</v>
      </c>
      <c r="R706">
        <f t="shared" si="121"/>
        <v>132000</v>
      </c>
      <c r="S706">
        <f t="shared" si="122"/>
        <v>122500</v>
      </c>
      <c r="T706" t="str">
        <f t="shared" si="123"/>
        <v>Providence Health &amp; Services</v>
      </c>
      <c r="U706" t="str">
        <f t="shared" si="124"/>
        <v>Gardena</v>
      </c>
      <c r="V706" t="str">
        <f t="shared" si="125"/>
        <v>CA</v>
      </c>
      <c r="W706">
        <f t="shared" si="126"/>
        <v>1</v>
      </c>
      <c r="X706">
        <f t="shared" si="127"/>
        <v>1</v>
      </c>
      <c r="Y706">
        <f t="shared" si="128"/>
        <v>1</v>
      </c>
      <c r="Z706">
        <f t="shared" si="129"/>
        <v>1</v>
      </c>
      <c r="AA706">
        <f t="shared" si="130"/>
        <v>0</v>
      </c>
      <c r="AB706">
        <f t="shared" si="131"/>
        <v>1</v>
      </c>
    </row>
    <row r="707" spans="1:28" ht="409.6" x14ac:dyDescent="0.2">
      <c r="A707">
        <v>705</v>
      </c>
      <c r="B707" t="s">
        <v>1267</v>
      </c>
      <c r="C707" t="s">
        <v>4080</v>
      </c>
      <c r="D707" s="1" t="s">
        <v>4101</v>
      </c>
      <c r="E707">
        <v>3.1</v>
      </c>
      <c r="F707" s="1" t="s">
        <v>1125</v>
      </c>
      <c r="G707" t="s">
        <v>1064</v>
      </c>
      <c r="H707" t="s">
        <v>1064</v>
      </c>
      <c r="I707" t="s">
        <v>24</v>
      </c>
      <c r="J707">
        <v>1980</v>
      </c>
      <c r="K707" t="s">
        <v>56</v>
      </c>
      <c r="L707" t="s">
        <v>51</v>
      </c>
      <c r="M707" t="s">
        <v>52</v>
      </c>
      <c r="N707" t="s">
        <v>3310</v>
      </c>
      <c r="O707">
        <v>-1</v>
      </c>
      <c r="P707">
        <v>-1</v>
      </c>
      <c r="Q707">
        <f t="shared" ref="Q707:Q770" si="132">LEFT(C707,FIND("-",C707)-1)*1000</f>
        <v>113000</v>
      </c>
      <c r="R707">
        <f t="shared" ref="R707:R770" si="133">MID(C707,FIND("-",C707)+1,LEN(C707))*1000</f>
        <v>132000</v>
      </c>
      <c r="S707">
        <f t="shared" ref="S707:S770" si="134">(Q707+R707)/2</f>
        <v>122500</v>
      </c>
      <c r="T707" t="str">
        <f t="shared" ref="T707:T770" si="135">TRIM(LEFT(F707, FIND(CHAR(10), F707&amp;CHAR(10))-1))</f>
        <v>Molina Healthcare</v>
      </c>
      <c r="U707" t="str">
        <f t="shared" ref="U707:U770" si="136">TRIM(LEFT(G707, FIND(",",G707)-1))</f>
        <v>Long Beach</v>
      </c>
      <c r="V707" t="str">
        <f t="shared" ref="V707:V770" si="137">TRIM(MID(G707,FIND(",",G707)+1,LEN((G707))))</f>
        <v>CA</v>
      </c>
      <c r="W707">
        <f t="shared" ref="W707:W770" si="138">IF(ISNUMBER(SEARCH("python",D707)),1,0)</f>
        <v>0</v>
      </c>
      <c r="X707">
        <f t="shared" ref="X707:X770" si="139">IF(ISNUMBER(SEARCH("sql",D707)),1,0)</f>
        <v>1</v>
      </c>
      <c r="Y707">
        <f t="shared" ref="Y707:Y770" si="140">IF(ISNUMBER(SEARCH("excel",D707)),1,0)</f>
        <v>1</v>
      </c>
      <c r="Z707">
        <f t="shared" ref="Z707:Z770" si="141">IF(ISNUMBER(SEARCH("tableau",D707)),1,0)</f>
        <v>1</v>
      </c>
      <c r="AA707">
        <f t="shared" ref="AA707:AA770" si="142">IF(ISNUMBER(SEARCH("power bi",D707)),1,0)</f>
        <v>1</v>
      </c>
      <c r="AB707">
        <f t="shared" ref="AB707:AB770" si="143">IF(ISNUMBER(SEARCH("r",D707)),1,0)</f>
        <v>1</v>
      </c>
    </row>
    <row r="708" spans="1:28" ht="409.6" x14ac:dyDescent="0.2">
      <c r="A708">
        <v>706</v>
      </c>
      <c r="B708" t="s">
        <v>1268</v>
      </c>
      <c r="C708" t="s">
        <v>4080</v>
      </c>
      <c r="D708" s="1" t="s">
        <v>4102</v>
      </c>
      <c r="E708">
        <v>3.1</v>
      </c>
      <c r="F708" s="1" t="s">
        <v>1125</v>
      </c>
      <c r="G708" t="s">
        <v>1064</v>
      </c>
      <c r="H708" t="s">
        <v>1064</v>
      </c>
      <c r="I708" t="s">
        <v>24</v>
      </c>
      <c r="J708">
        <v>1980</v>
      </c>
      <c r="K708" t="s">
        <v>56</v>
      </c>
      <c r="L708" t="s">
        <v>51</v>
      </c>
      <c r="M708" t="s">
        <v>52</v>
      </c>
      <c r="N708" t="s">
        <v>3310</v>
      </c>
      <c r="O708">
        <v>-1</v>
      </c>
      <c r="P708">
        <v>-1</v>
      </c>
      <c r="Q708">
        <f t="shared" si="132"/>
        <v>113000</v>
      </c>
      <c r="R708">
        <f t="shared" si="133"/>
        <v>132000</v>
      </c>
      <c r="S708">
        <f t="shared" si="134"/>
        <v>122500</v>
      </c>
      <c r="T708" t="str">
        <f t="shared" si="135"/>
        <v>Molina Healthcare</v>
      </c>
      <c r="U708" t="str">
        <f t="shared" si="136"/>
        <v>Long Beach</v>
      </c>
      <c r="V708" t="str">
        <f t="shared" si="137"/>
        <v>CA</v>
      </c>
      <c r="W708">
        <f t="shared" si="138"/>
        <v>0</v>
      </c>
      <c r="X708">
        <f t="shared" si="139"/>
        <v>0</v>
      </c>
      <c r="Y708">
        <f t="shared" si="140"/>
        <v>1</v>
      </c>
      <c r="Z708">
        <f t="shared" si="141"/>
        <v>0</v>
      </c>
      <c r="AA708">
        <f t="shared" si="142"/>
        <v>0</v>
      </c>
      <c r="AB708">
        <f t="shared" si="143"/>
        <v>1</v>
      </c>
    </row>
    <row r="709" spans="1:28" ht="409.6" x14ac:dyDescent="0.2">
      <c r="A709">
        <v>707</v>
      </c>
      <c r="B709" t="s">
        <v>1269</v>
      </c>
      <c r="C709" t="s">
        <v>4080</v>
      </c>
      <c r="D709" s="1" t="s">
        <v>4103</v>
      </c>
      <c r="E709">
        <v>2.4</v>
      </c>
      <c r="F709" s="1" t="s">
        <v>1270</v>
      </c>
      <c r="G709" t="s">
        <v>230</v>
      </c>
      <c r="H709" t="s">
        <v>230</v>
      </c>
      <c r="I709" t="s">
        <v>18</v>
      </c>
      <c r="J709">
        <v>-1</v>
      </c>
      <c r="K709" t="s">
        <v>19</v>
      </c>
      <c r="L709">
        <v>-1</v>
      </c>
      <c r="M709">
        <v>-1</v>
      </c>
      <c r="N709" t="s">
        <v>3319</v>
      </c>
      <c r="O709">
        <v>-1</v>
      </c>
      <c r="P709">
        <v>-1</v>
      </c>
      <c r="Q709">
        <f t="shared" si="132"/>
        <v>113000</v>
      </c>
      <c r="R709">
        <f t="shared" si="133"/>
        <v>132000</v>
      </c>
      <c r="S709">
        <f t="shared" si="134"/>
        <v>122500</v>
      </c>
      <c r="T709" t="str">
        <f t="shared" si="135"/>
        <v>To Help Everyone Health &amp; Wellness Centers</v>
      </c>
      <c r="U709" t="str">
        <f t="shared" si="136"/>
        <v>Los Angeles</v>
      </c>
      <c r="V709" t="str">
        <f t="shared" si="137"/>
        <v>CA</v>
      </c>
      <c r="W709">
        <f t="shared" si="138"/>
        <v>0</v>
      </c>
      <c r="X709">
        <f t="shared" si="139"/>
        <v>1</v>
      </c>
      <c r="Y709">
        <f t="shared" si="140"/>
        <v>0</v>
      </c>
      <c r="Z709">
        <f t="shared" si="141"/>
        <v>0</v>
      </c>
      <c r="AA709">
        <f t="shared" si="142"/>
        <v>0</v>
      </c>
      <c r="AB709">
        <f t="shared" si="143"/>
        <v>1</v>
      </c>
    </row>
    <row r="710" spans="1:28" ht="409.6" x14ac:dyDescent="0.2">
      <c r="A710">
        <v>708</v>
      </c>
      <c r="B710" t="s">
        <v>1253</v>
      </c>
      <c r="C710" t="s">
        <v>4080</v>
      </c>
      <c r="D710" s="1" t="s">
        <v>4104</v>
      </c>
      <c r="E710">
        <v>3.7</v>
      </c>
      <c r="F710" s="1" t="s">
        <v>1041</v>
      </c>
      <c r="G710" t="s">
        <v>3371</v>
      </c>
      <c r="H710" t="s">
        <v>17</v>
      </c>
      <c r="I710" t="s">
        <v>24</v>
      </c>
      <c r="J710">
        <v>2003</v>
      </c>
      <c r="K710" t="s">
        <v>37</v>
      </c>
      <c r="L710" t="s">
        <v>3396</v>
      </c>
      <c r="M710" t="s">
        <v>161</v>
      </c>
      <c r="N710" t="s">
        <v>3310</v>
      </c>
      <c r="O710" t="s">
        <v>1042</v>
      </c>
      <c r="P710">
        <v>-1</v>
      </c>
      <c r="Q710">
        <f t="shared" si="132"/>
        <v>113000</v>
      </c>
      <c r="R710">
        <f t="shared" si="133"/>
        <v>132000</v>
      </c>
      <c r="S710">
        <f t="shared" si="134"/>
        <v>122500</v>
      </c>
      <c r="T710" t="str">
        <f t="shared" si="135"/>
        <v>Turner Broadcasting</v>
      </c>
      <c r="U710" t="str">
        <f t="shared" si="136"/>
        <v>Burban</v>
      </c>
      <c r="V710" t="str">
        <f t="shared" si="137"/>
        <v>CA</v>
      </c>
      <c r="W710">
        <f t="shared" si="138"/>
        <v>0</v>
      </c>
      <c r="X710">
        <f t="shared" si="139"/>
        <v>1</v>
      </c>
      <c r="Y710">
        <f t="shared" si="140"/>
        <v>1</v>
      </c>
      <c r="Z710">
        <f t="shared" si="141"/>
        <v>0</v>
      </c>
      <c r="AA710">
        <f t="shared" si="142"/>
        <v>0</v>
      </c>
      <c r="AB710">
        <f t="shared" si="143"/>
        <v>1</v>
      </c>
    </row>
    <row r="711" spans="1:28" ht="51" x14ac:dyDescent="0.2">
      <c r="A711">
        <v>709</v>
      </c>
      <c r="B711" t="s">
        <v>1271</v>
      </c>
      <c r="C711" t="s">
        <v>4080</v>
      </c>
      <c r="D711" s="1" t="s">
        <v>4105</v>
      </c>
      <c r="E711">
        <v>3.3</v>
      </c>
      <c r="F711" s="1" t="s">
        <v>1257</v>
      </c>
      <c r="G711" t="s">
        <v>1148</v>
      </c>
      <c r="H711" t="s">
        <v>986</v>
      </c>
      <c r="I711" t="s">
        <v>29</v>
      </c>
      <c r="J711">
        <v>1964</v>
      </c>
      <c r="K711" t="s">
        <v>30</v>
      </c>
      <c r="L711" t="s">
        <v>147</v>
      </c>
      <c r="M711" t="s">
        <v>61</v>
      </c>
      <c r="N711" t="s">
        <v>3306</v>
      </c>
      <c r="O711" t="s">
        <v>4092</v>
      </c>
      <c r="P711">
        <v>-1</v>
      </c>
      <c r="Q711">
        <f t="shared" si="132"/>
        <v>113000</v>
      </c>
      <c r="R711">
        <f t="shared" si="133"/>
        <v>132000</v>
      </c>
      <c r="S711">
        <f t="shared" si="134"/>
        <v>122500</v>
      </c>
      <c r="T711" t="str">
        <f t="shared" si="135"/>
        <v>AppleOne</v>
      </c>
      <c r="U711" t="str">
        <f t="shared" si="136"/>
        <v>Woodland Hills</v>
      </c>
      <c r="V711" t="str">
        <f t="shared" si="137"/>
        <v>CA</v>
      </c>
      <c r="W711">
        <f t="shared" si="138"/>
        <v>0</v>
      </c>
      <c r="X711">
        <f t="shared" si="139"/>
        <v>0</v>
      </c>
      <c r="Y711">
        <f t="shared" si="140"/>
        <v>0</v>
      </c>
      <c r="Z711">
        <f t="shared" si="141"/>
        <v>0</v>
      </c>
      <c r="AA711">
        <f t="shared" si="142"/>
        <v>0</v>
      </c>
      <c r="AB711">
        <f t="shared" si="143"/>
        <v>1</v>
      </c>
    </row>
    <row r="712" spans="1:28" ht="323" x14ac:dyDescent="0.2">
      <c r="A712">
        <v>710</v>
      </c>
      <c r="B712" t="s">
        <v>1272</v>
      </c>
      <c r="C712" t="s">
        <v>4080</v>
      </c>
      <c r="D712" s="1" t="s">
        <v>4106</v>
      </c>
      <c r="E712">
        <v>4.5999999999999996</v>
      </c>
      <c r="F712" s="1" t="s">
        <v>1273</v>
      </c>
      <c r="G712" t="s">
        <v>143</v>
      </c>
      <c r="H712" t="s">
        <v>1274</v>
      </c>
      <c r="I712" t="s">
        <v>18</v>
      </c>
      <c r="J712">
        <v>1999</v>
      </c>
      <c r="K712" t="s">
        <v>30</v>
      </c>
      <c r="L712" t="s">
        <v>85</v>
      </c>
      <c r="M712" t="s">
        <v>61</v>
      </c>
      <c r="N712" t="s">
        <v>3319</v>
      </c>
      <c r="O712">
        <v>-1</v>
      </c>
      <c r="P712">
        <v>-1</v>
      </c>
      <c r="Q712">
        <f t="shared" si="132"/>
        <v>113000</v>
      </c>
      <c r="R712">
        <f t="shared" si="133"/>
        <v>132000</v>
      </c>
      <c r="S712">
        <f t="shared" si="134"/>
        <v>122500</v>
      </c>
      <c r="T712" t="str">
        <f t="shared" si="135"/>
        <v>USDM Life Sciences</v>
      </c>
      <c r="U712" t="str">
        <f t="shared" si="136"/>
        <v>Santa Monica</v>
      </c>
      <c r="V712" t="str">
        <f t="shared" si="137"/>
        <v>CA</v>
      </c>
      <c r="W712">
        <f t="shared" si="138"/>
        <v>0</v>
      </c>
      <c r="X712">
        <f t="shared" si="139"/>
        <v>0</v>
      </c>
      <c r="Y712">
        <f t="shared" si="140"/>
        <v>0</v>
      </c>
      <c r="Z712">
        <f t="shared" si="141"/>
        <v>0</v>
      </c>
      <c r="AA712">
        <f t="shared" si="142"/>
        <v>0</v>
      </c>
      <c r="AB712">
        <f t="shared" si="143"/>
        <v>1</v>
      </c>
    </row>
    <row r="713" spans="1:28" ht="272" x14ac:dyDescent="0.2">
      <c r="A713">
        <v>711</v>
      </c>
      <c r="B713" t="s">
        <v>1275</v>
      </c>
      <c r="C713" t="s">
        <v>4080</v>
      </c>
      <c r="D713" s="1" t="s">
        <v>4107</v>
      </c>
      <c r="E713">
        <v>2.9</v>
      </c>
      <c r="F713" s="1" t="s">
        <v>4108</v>
      </c>
      <c r="G713" t="s">
        <v>1276</v>
      </c>
      <c r="H713" t="s">
        <v>1277</v>
      </c>
      <c r="I713" t="s">
        <v>68</v>
      </c>
      <c r="J713">
        <v>2013</v>
      </c>
      <c r="K713" t="s">
        <v>30</v>
      </c>
      <c r="L713" t="s">
        <v>147</v>
      </c>
      <c r="M713" t="s">
        <v>61</v>
      </c>
      <c r="N713" t="s">
        <v>3319</v>
      </c>
      <c r="O713">
        <v>-1</v>
      </c>
      <c r="P713">
        <v>-1</v>
      </c>
      <c r="Q713">
        <f t="shared" si="132"/>
        <v>113000</v>
      </c>
      <c r="R713">
        <f t="shared" si="133"/>
        <v>132000</v>
      </c>
      <c r="S713">
        <f t="shared" si="134"/>
        <v>122500</v>
      </c>
      <c r="T713" t="str">
        <f t="shared" si="135"/>
        <v>SillsetGroup - Professional Staffing Solutions</v>
      </c>
      <c r="U713" t="str">
        <f t="shared" si="136"/>
        <v>Pico Rivera</v>
      </c>
      <c r="V713" t="str">
        <f t="shared" si="137"/>
        <v>CA</v>
      </c>
      <c r="W713">
        <f t="shared" si="138"/>
        <v>0</v>
      </c>
      <c r="X713">
        <f t="shared" si="139"/>
        <v>0</v>
      </c>
      <c r="Y713">
        <f t="shared" si="140"/>
        <v>1</v>
      </c>
      <c r="Z713">
        <f t="shared" si="141"/>
        <v>0</v>
      </c>
      <c r="AA713">
        <f t="shared" si="142"/>
        <v>0</v>
      </c>
      <c r="AB713">
        <f t="shared" si="143"/>
        <v>1</v>
      </c>
    </row>
    <row r="714" spans="1:28" ht="409.6" x14ac:dyDescent="0.2">
      <c r="A714">
        <v>712</v>
      </c>
      <c r="B714" t="s">
        <v>1278</v>
      </c>
      <c r="C714" t="s">
        <v>4080</v>
      </c>
      <c r="D714" s="1" t="s">
        <v>4109</v>
      </c>
      <c r="E714">
        <v>3.6</v>
      </c>
      <c r="F714" s="1" t="s">
        <v>1279</v>
      </c>
      <c r="G714" t="s">
        <v>1280</v>
      </c>
      <c r="H714" t="s">
        <v>1280</v>
      </c>
      <c r="I714" t="s">
        <v>55</v>
      </c>
      <c r="J714">
        <v>1959</v>
      </c>
      <c r="K714" t="s">
        <v>19</v>
      </c>
      <c r="L714" t="s">
        <v>25</v>
      </c>
      <c r="M714" t="s">
        <v>26</v>
      </c>
      <c r="N714" t="s">
        <v>3306</v>
      </c>
      <c r="O714" t="s">
        <v>1281</v>
      </c>
      <c r="P714">
        <v>-1</v>
      </c>
      <c r="Q714">
        <f t="shared" si="132"/>
        <v>113000</v>
      </c>
      <c r="R714">
        <f t="shared" si="133"/>
        <v>132000</v>
      </c>
      <c r="S714">
        <f t="shared" si="134"/>
        <v>122500</v>
      </c>
      <c r="T714" t="str">
        <f t="shared" si="135"/>
        <v>PIH Health</v>
      </c>
      <c r="U714" t="str">
        <f t="shared" si="136"/>
        <v>Whittier</v>
      </c>
      <c r="V714" t="str">
        <f t="shared" si="137"/>
        <v>CA</v>
      </c>
      <c r="W714">
        <f t="shared" si="138"/>
        <v>0</v>
      </c>
      <c r="X714">
        <f t="shared" si="139"/>
        <v>1</v>
      </c>
      <c r="Y714">
        <f t="shared" si="140"/>
        <v>1</v>
      </c>
      <c r="Z714">
        <f t="shared" si="141"/>
        <v>0</v>
      </c>
      <c r="AA714">
        <f t="shared" si="142"/>
        <v>0</v>
      </c>
      <c r="AB714">
        <f t="shared" si="143"/>
        <v>1</v>
      </c>
    </row>
    <row r="715" spans="1:28" ht="404" x14ac:dyDescent="0.2">
      <c r="A715">
        <v>713</v>
      </c>
      <c r="B715" t="s">
        <v>1282</v>
      </c>
      <c r="C715" t="s">
        <v>4080</v>
      </c>
      <c r="D715" s="1" t="s">
        <v>4110</v>
      </c>
      <c r="E715">
        <v>-1</v>
      </c>
      <c r="F715" t="s">
        <v>4111</v>
      </c>
      <c r="G715" t="s">
        <v>1048</v>
      </c>
      <c r="H715">
        <v>-1</v>
      </c>
      <c r="I715">
        <v>-1</v>
      </c>
      <c r="J715">
        <v>-1</v>
      </c>
      <c r="K715">
        <v>-1</v>
      </c>
      <c r="L715">
        <v>-1</v>
      </c>
      <c r="M715">
        <v>-1</v>
      </c>
      <c r="N715">
        <v>-1</v>
      </c>
      <c r="O715">
        <v>-1</v>
      </c>
      <c r="P715">
        <v>-1</v>
      </c>
      <c r="Q715">
        <f t="shared" si="132"/>
        <v>113000</v>
      </c>
      <c r="R715">
        <f t="shared" si="133"/>
        <v>132000</v>
      </c>
      <c r="S715">
        <f t="shared" si="134"/>
        <v>122500</v>
      </c>
      <c r="T715" t="str">
        <f t="shared" si="135"/>
        <v>LM Careers</v>
      </c>
      <c r="U715" t="str">
        <f t="shared" si="136"/>
        <v>Anaheim</v>
      </c>
      <c r="V715" t="str">
        <f t="shared" si="137"/>
        <v>CA</v>
      </c>
      <c r="W715">
        <f t="shared" si="138"/>
        <v>0</v>
      </c>
      <c r="X715">
        <f t="shared" si="139"/>
        <v>0</v>
      </c>
      <c r="Y715">
        <f t="shared" si="140"/>
        <v>0</v>
      </c>
      <c r="Z715">
        <f t="shared" si="141"/>
        <v>0</v>
      </c>
      <c r="AA715">
        <f t="shared" si="142"/>
        <v>0</v>
      </c>
      <c r="AB715">
        <f t="shared" si="143"/>
        <v>1</v>
      </c>
    </row>
    <row r="716" spans="1:28" ht="409.6" x14ac:dyDescent="0.2">
      <c r="A716">
        <v>714</v>
      </c>
      <c r="B716" t="s">
        <v>1283</v>
      </c>
      <c r="C716" t="s">
        <v>4080</v>
      </c>
      <c r="D716" s="1" t="s">
        <v>4112</v>
      </c>
      <c r="E716">
        <v>3.8</v>
      </c>
      <c r="F716" s="1" t="s">
        <v>4001</v>
      </c>
      <c r="G716" t="s">
        <v>230</v>
      </c>
      <c r="H716" t="s">
        <v>230</v>
      </c>
      <c r="I716" t="s">
        <v>29</v>
      </c>
      <c r="J716">
        <v>2016</v>
      </c>
      <c r="K716" t="s">
        <v>30</v>
      </c>
      <c r="L716" t="s">
        <v>31</v>
      </c>
      <c r="M716" t="s">
        <v>32</v>
      </c>
      <c r="N716" t="s">
        <v>3319</v>
      </c>
      <c r="O716">
        <v>-1</v>
      </c>
      <c r="P716">
        <v>-1</v>
      </c>
      <c r="Q716">
        <f t="shared" si="132"/>
        <v>113000</v>
      </c>
      <c r="R716">
        <f t="shared" si="133"/>
        <v>132000</v>
      </c>
      <c r="S716">
        <f t="shared" si="134"/>
        <v>122500</v>
      </c>
      <c r="T716" t="str">
        <f t="shared" si="135"/>
        <v>TiTo</v>
      </c>
      <c r="U716" t="str">
        <f t="shared" si="136"/>
        <v>Los Angeles</v>
      </c>
      <c r="V716" t="str">
        <f t="shared" si="137"/>
        <v>CA</v>
      </c>
      <c r="W716">
        <f t="shared" si="138"/>
        <v>1</v>
      </c>
      <c r="X716">
        <f t="shared" si="139"/>
        <v>1</v>
      </c>
      <c r="Y716">
        <f t="shared" si="140"/>
        <v>0</v>
      </c>
      <c r="Z716">
        <f t="shared" si="141"/>
        <v>1</v>
      </c>
      <c r="AA716">
        <f t="shared" si="142"/>
        <v>0</v>
      </c>
      <c r="AB716">
        <f t="shared" si="143"/>
        <v>1</v>
      </c>
    </row>
    <row r="717" spans="1:28" ht="409.6" x14ac:dyDescent="0.2">
      <c r="A717">
        <v>715</v>
      </c>
      <c r="B717" t="s">
        <v>4113</v>
      </c>
      <c r="C717" t="s">
        <v>4080</v>
      </c>
      <c r="D717" s="1" t="s">
        <v>4114</v>
      </c>
      <c r="E717">
        <v>3.4</v>
      </c>
      <c r="F717" s="1" t="s">
        <v>1137</v>
      </c>
      <c r="G717" t="s">
        <v>1138</v>
      </c>
      <c r="H717" t="s">
        <v>230</v>
      </c>
      <c r="I717" t="s">
        <v>29</v>
      </c>
      <c r="J717">
        <v>1961</v>
      </c>
      <c r="K717" t="s">
        <v>56</v>
      </c>
      <c r="L717" t="s">
        <v>51</v>
      </c>
      <c r="M717" t="s">
        <v>52</v>
      </c>
      <c r="N717" t="s">
        <v>3304</v>
      </c>
      <c r="O717">
        <v>-1</v>
      </c>
      <c r="P717">
        <v>-1</v>
      </c>
      <c r="Q717">
        <f t="shared" si="132"/>
        <v>113000</v>
      </c>
      <c r="R717">
        <f t="shared" si="133"/>
        <v>132000</v>
      </c>
      <c r="S717">
        <f t="shared" si="134"/>
        <v>122500</v>
      </c>
      <c r="T717" t="str">
        <f t="shared" si="135"/>
        <v>Mercury Insurance Group</v>
      </c>
      <c r="U717" t="str">
        <f t="shared" si="136"/>
        <v>Brea</v>
      </c>
      <c r="V717" t="str">
        <f t="shared" si="137"/>
        <v>CA</v>
      </c>
      <c r="W717">
        <f t="shared" si="138"/>
        <v>0</v>
      </c>
      <c r="X717">
        <f t="shared" si="139"/>
        <v>0</v>
      </c>
      <c r="Y717">
        <f t="shared" si="140"/>
        <v>1</v>
      </c>
      <c r="Z717">
        <f t="shared" si="141"/>
        <v>0</v>
      </c>
      <c r="AA717">
        <f t="shared" si="142"/>
        <v>0</v>
      </c>
      <c r="AB717">
        <f t="shared" si="143"/>
        <v>1</v>
      </c>
    </row>
    <row r="718" spans="1:28" ht="272" x14ac:dyDescent="0.2">
      <c r="A718">
        <v>716</v>
      </c>
      <c r="B718" t="s">
        <v>1284</v>
      </c>
      <c r="C718" t="s">
        <v>4115</v>
      </c>
      <c r="D718" s="1" t="s">
        <v>4116</v>
      </c>
      <c r="E718">
        <v>-1</v>
      </c>
      <c r="F718" t="s">
        <v>1285</v>
      </c>
      <c r="G718" t="s">
        <v>1048</v>
      </c>
      <c r="H718">
        <v>-1</v>
      </c>
      <c r="I718">
        <v>-1</v>
      </c>
      <c r="J718">
        <v>-1</v>
      </c>
      <c r="K718">
        <v>-1</v>
      </c>
      <c r="L718">
        <v>-1</v>
      </c>
      <c r="M718">
        <v>-1</v>
      </c>
      <c r="N718">
        <v>-1</v>
      </c>
      <c r="O718">
        <v>-1</v>
      </c>
      <c r="P718">
        <v>-1</v>
      </c>
      <c r="Q718">
        <f t="shared" si="132"/>
        <v>42000</v>
      </c>
      <c r="R718">
        <f t="shared" si="133"/>
        <v>63000</v>
      </c>
      <c r="S718">
        <f t="shared" si="134"/>
        <v>52500</v>
      </c>
      <c r="T718" t="str">
        <f t="shared" si="135"/>
        <v>TopTalentFetch</v>
      </c>
      <c r="U718" t="str">
        <f t="shared" si="136"/>
        <v>Anaheim</v>
      </c>
      <c r="V718" t="str">
        <f t="shared" si="137"/>
        <v>CA</v>
      </c>
      <c r="W718">
        <f t="shared" si="138"/>
        <v>0</v>
      </c>
      <c r="X718">
        <f t="shared" si="139"/>
        <v>0</v>
      </c>
      <c r="Y718">
        <f t="shared" si="140"/>
        <v>0</v>
      </c>
      <c r="Z718">
        <f t="shared" si="141"/>
        <v>0</v>
      </c>
      <c r="AA718">
        <f t="shared" si="142"/>
        <v>0</v>
      </c>
      <c r="AB718">
        <f t="shared" si="143"/>
        <v>1</v>
      </c>
    </row>
    <row r="719" spans="1:28" ht="221" x14ac:dyDescent="0.2">
      <c r="A719">
        <v>717</v>
      </c>
      <c r="B719" t="s">
        <v>1284</v>
      </c>
      <c r="C719" t="s">
        <v>4115</v>
      </c>
      <c r="D719" s="1" t="s">
        <v>4117</v>
      </c>
      <c r="E719">
        <v>-1</v>
      </c>
      <c r="F719" t="s">
        <v>3482</v>
      </c>
      <c r="G719" t="s">
        <v>1048</v>
      </c>
      <c r="H719">
        <v>-1</v>
      </c>
      <c r="I719">
        <v>-1</v>
      </c>
      <c r="J719">
        <v>-1</v>
      </c>
      <c r="K719">
        <v>-1</v>
      </c>
      <c r="L719">
        <v>-1</v>
      </c>
      <c r="M719">
        <v>-1</v>
      </c>
      <c r="N719">
        <v>-1</v>
      </c>
      <c r="O719">
        <v>-1</v>
      </c>
      <c r="P719">
        <v>-1</v>
      </c>
      <c r="Q719">
        <f t="shared" si="132"/>
        <v>42000</v>
      </c>
      <c r="R719">
        <f t="shared" si="133"/>
        <v>63000</v>
      </c>
      <c r="S719">
        <f t="shared" si="134"/>
        <v>52500</v>
      </c>
      <c r="T719" t="str">
        <f t="shared" si="135"/>
        <v>Star HR Consulting LLC</v>
      </c>
      <c r="U719" t="str">
        <f t="shared" si="136"/>
        <v>Anaheim</v>
      </c>
      <c r="V719" t="str">
        <f t="shared" si="137"/>
        <v>CA</v>
      </c>
      <c r="W719">
        <f t="shared" si="138"/>
        <v>0</v>
      </c>
      <c r="X719">
        <f t="shared" si="139"/>
        <v>0</v>
      </c>
      <c r="Y719">
        <f t="shared" si="140"/>
        <v>0</v>
      </c>
      <c r="Z719">
        <f t="shared" si="141"/>
        <v>0</v>
      </c>
      <c r="AA719">
        <f t="shared" si="142"/>
        <v>0</v>
      </c>
      <c r="AB719">
        <f t="shared" si="143"/>
        <v>1</v>
      </c>
    </row>
    <row r="720" spans="1:28" ht="289" x14ac:dyDescent="0.2">
      <c r="A720">
        <v>718</v>
      </c>
      <c r="B720" t="s">
        <v>708</v>
      </c>
      <c r="C720" t="s">
        <v>4115</v>
      </c>
      <c r="D720" s="1" t="s">
        <v>4118</v>
      </c>
      <c r="E720">
        <v>-1</v>
      </c>
      <c r="F720" t="s">
        <v>1286</v>
      </c>
      <c r="G720" t="s">
        <v>1287</v>
      </c>
      <c r="H720">
        <v>-1</v>
      </c>
      <c r="I720">
        <v>-1</v>
      </c>
      <c r="J720">
        <v>-1</v>
      </c>
      <c r="K720">
        <v>-1</v>
      </c>
      <c r="L720">
        <v>-1</v>
      </c>
      <c r="M720">
        <v>-1</v>
      </c>
      <c r="N720">
        <v>-1</v>
      </c>
      <c r="O720">
        <v>-1</v>
      </c>
      <c r="P720">
        <v>-1</v>
      </c>
      <c r="Q720">
        <f t="shared" si="132"/>
        <v>42000</v>
      </c>
      <c r="R720">
        <f t="shared" si="133"/>
        <v>63000</v>
      </c>
      <c r="S720">
        <f t="shared" si="134"/>
        <v>52500</v>
      </c>
      <c r="T720" t="str">
        <f t="shared" si="135"/>
        <v>AlphaProTemps, A.P.R., Inc.</v>
      </c>
      <c r="U720" t="str">
        <f t="shared" si="136"/>
        <v>San Fernando</v>
      </c>
      <c r="V720" t="str">
        <f t="shared" si="137"/>
        <v>CA</v>
      </c>
      <c r="W720">
        <f t="shared" si="138"/>
        <v>0</v>
      </c>
      <c r="X720">
        <f t="shared" si="139"/>
        <v>1</v>
      </c>
      <c r="Y720">
        <f t="shared" si="140"/>
        <v>1</v>
      </c>
      <c r="Z720">
        <f t="shared" si="141"/>
        <v>0</v>
      </c>
      <c r="AA720">
        <f t="shared" si="142"/>
        <v>0</v>
      </c>
      <c r="AB720">
        <f t="shared" si="143"/>
        <v>1</v>
      </c>
    </row>
    <row r="721" spans="1:28" ht="153" x14ac:dyDescent="0.2">
      <c r="A721">
        <v>719</v>
      </c>
      <c r="B721" t="s">
        <v>1284</v>
      </c>
      <c r="C721" t="s">
        <v>4115</v>
      </c>
      <c r="D721" s="1" t="s">
        <v>4119</v>
      </c>
      <c r="E721">
        <v>-1</v>
      </c>
      <c r="F721" t="s">
        <v>1288</v>
      </c>
      <c r="G721" t="s">
        <v>1048</v>
      </c>
      <c r="H721">
        <v>-1</v>
      </c>
      <c r="I721">
        <v>-1</v>
      </c>
      <c r="J721">
        <v>-1</v>
      </c>
      <c r="K721">
        <v>-1</v>
      </c>
      <c r="L721">
        <v>-1</v>
      </c>
      <c r="M721">
        <v>-1</v>
      </c>
      <c r="N721">
        <v>-1</v>
      </c>
      <c r="O721">
        <v>-1</v>
      </c>
      <c r="P721">
        <v>-1</v>
      </c>
      <c r="Q721">
        <f t="shared" si="132"/>
        <v>42000</v>
      </c>
      <c r="R721">
        <f t="shared" si="133"/>
        <v>63000</v>
      </c>
      <c r="S721">
        <f t="shared" si="134"/>
        <v>52500</v>
      </c>
      <c r="T721" t="str">
        <f t="shared" si="135"/>
        <v>Devotion Business Solutions</v>
      </c>
      <c r="U721" t="str">
        <f t="shared" si="136"/>
        <v>Anaheim</v>
      </c>
      <c r="V721" t="str">
        <f t="shared" si="137"/>
        <v>CA</v>
      </c>
      <c r="W721">
        <f t="shared" si="138"/>
        <v>0</v>
      </c>
      <c r="X721">
        <f t="shared" si="139"/>
        <v>0</v>
      </c>
      <c r="Y721">
        <f t="shared" si="140"/>
        <v>0</v>
      </c>
      <c r="Z721">
        <f t="shared" si="141"/>
        <v>0</v>
      </c>
      <c r="AA721">
        <f t="shared" si="142"/>
        <v>0</v>
      </c>
      <c r="AB721">
        <f t="shared" si="143"/>
        <v>1</v>
      </c>
    </row>
    <row r="722" spans="1:28" ht="409.6" x14ac:dyDescent="0.2">
      <c r="A722">
        <v>720</v>
      </c>
      <c r="B722" t="s">
        <v>34</v>
      </c>
      <c r="C722" t="s">
        <v>4120</v>
      </c>
      <c r="D722" s="1" t="s">
        <v>4121</v>
      </c>
      <c r="E722">
        <v>3.9</v>
      </c>
      <c r="F722" s="1" t="s">
        <v>1289</v>
      </c>
      <c r="G722" t="s">
        <v>165</v>
      </c>
      <c r="H722" t="s">
        <v>1290</v>
      </c>
      <c r="I722" t="s">
        <v>29</v>
      </c>
      <c r="J722">
        <v>1991</v>
      </c>
      <c r="K722" t="s">
        <v>56</v>
      </c>
      <c r="L722" t="s">
        <v>3358</v>
      </c>
      <c r="M722" t="s">
        <v>46</v>
      </c>
      <c r="N722" t="s">
        <v>3313</v>
      </c>
      <c r="O722" t="s">
        <v>4122</v>
      </c>
      <c r="P722">
        <v>-1</v>
      </c>
      <c r="Q722">
        <f t="shared" si="132"/>
        <v>60000</v>
      </c>
      <c r="R722">
        <f t="shared" si="133"/>
        <v>66000</v>
      </c>
      <c r="S722">
        <f t="shared" si="134"/>
        <v>63000</v>
      </c>
      <c r="T722" t="str">
        <f t="shared" si="135"/>
        <v>Wintrust Financial</v>
      </c>
      <c r="U722" t="str">
        <f t="shared" si="136"/>
        <v>Chicago</v>
      </c>
      <c r="V722" t="str">
        <f t="shared" si="137"/>
        <v>IL</v>
      </c>
      <c r="W722">
        <f t="shared" si="138"/>
        <v>1</v>
      </c>
      <c r="X722">
        <f t="shared" si="139"/>
        <v>1</v>
      </c>
      <c r="Y722">
        <f t="shared" si="140"/>
        <v>1</v>
      </c>
      <c r="Z722">
        <f t="shared" si="141"/>
        <v>1</v>
      </c>
      <c r="AA722">
        <f t="shared" si="142"/>
        <v>0</v>
      </c>
      <c r="AB722">
        <f t="shared" si="143"/>
        <v>1</v>
      </c>
    </row>
    <row r="723" spans="1:28" ht="409.6" x14ac:dyDescent="0.2">
      <c r="A723">
        <v>721</v>
      </c>
      <c r="B723" t="s">
        <v>34</v>
      </c>
      <c r="C723" t="s">
        <v>4120</v>
      </c>
      <c r="D723" s="1" t="s">
        <v>4123</v>
      </c>
      <c r="E723">
        <v>3.7</v>
      </c>
      <c r="F723" s="1" t="s">
        <v>1291</v>
      </c>
      <c r="G723" t="s">
        <v>165</v>
      </c>
      <c r="H723" t="s">
        <v>165</v>
      </c>
      <c r="I723" t="s">
        <v>41</v>
      </c>
      <c r="J723">
        <v>2000</v>
      </c>
      <c r="K723" t="s">
        <v>30</v>
      </c>
      <c r="L723" t="s">
        <v>42</v>
      </c>
      <c r="M723" t="s">
        <v>43</v>
      </c>
      <c r="N723" t="s">
        <v>3319</v>
      </c>
      <c r="O723">
        <v>-1</v>
      </c>
      <c r="P723">
        <v>-1</v>
      </c>
      <c r="Q723">
        <f t="shared" si="132"/>
        <v>60000</v>
      </c>
      <c r="R723">
        <f t="shared" si="133"/>
        <v>66000</v>
      </c>
      <c r="S723">
        <f t="shared" si="134"/>
        <v>63000</v>
      </c>
      <c r="T723" t="str">
        <f t="shared" si="135"/>
        <v>NCSA - Next College Student Athlete</v>
      </c>
      <c r="U723" t="str">
        <f t="shared" si="136"/>
        <v>Chicago</v>
      </c>
      <c r="V723" t="str">
        <f t="shared" si="137"/>
        <v>IL</v>
      </c>
      <c r="W723">
        <f t="shared" si="138"/>
        <v>0</v>
      </c>
      <c r="X723">
        <f t="shared" si="139"/>
        <v>1</v>
      </c>
      <c r="Y723">
        <f t="shared" si="140"/>
        <v>1</v>
      </c>
      <c r="Z723">
        <f t="shared" si="141"/>
        <v>1</v>
      </c>
      <c r="AA723">
        <f t="shared" si="142"/>
        <v>0</v>
      </c>
      <c r="AB723">
        <f t="shared" si="143"/>
        <v>1</v>
      </c>
    </row>
    <row r="724" spans="1:28" ht="409.6" x14ac:dyDescent="0.2">
      <c r="A724">
        <v>722</v>
      </c>
      <c r="B724" t="s">
        <v>34</v>
      </c>
      <c r="C724" t="s">
        <v>4120</v>
      </c>
      <c r="D724" s="1" t="s">
        <v>4124</v>
      </c>
      <c r="E724">
        <v>3.7</v>
      </c>
      <c r="F724" s="1" t="s">
        <v>4125</v>
      </c>
      <c r="G724" t="s">
        <v>165</v>
      </c>
      <c r="H724" t="s">
        <v>4126</v>
      </c>
      <c r="I724" t="s">
        <v>18</v>
      </c>
      <c r="J724">
        <v>2007</v>
      </c>
      <c r="K724" t="s">
        <v>30</v>
      </c>
      <c r="L724" t="s">
        <v>3350</v>
      </c>
      <c r="M724" t="s">
        <v>32</v>
      </c>
      <c r="N724" t="s">
        <v>3303</v>
      </c>
      <c r="O724">
        <v>-1</v>
      </c>
      <c r="P724">
        <v>-1</v>
      </c>
      <c r="Q724">
        <f t="shared" si="132"/>
        <v>60000</v>
      </c>
      <c r="R724">
        <f t="shared" si="133"/>
        <v>66000</v>
      </c>
      <c r="S724">
        <f t="shared" si="134"/>
        <v>63000</v>
      </c>
      <c r="T724" t="str">
        <f t="shared" si="135"/>
        <v>Risonnect</v>
      </c>
      <c r="U724" t="str">
        <f t="shared" si="136"/>
        <v>Chicago</v>
      </c>
      <c r="V724" t="str">
        <f t="shared" si="137"/>
        <v>IL</v>
      </c>
      <c r="W724">
        <f t="shared" si="138"/>
        <v>0</v>
      </c>
      <c r="X724">
        <f t="shared" si="139"/>
        <v>1</v>
      </c>
      <c r="Y724">
        <f t="shared" si="140"/>
        <v>0</v>
      </c>
      <c r="Z724">
        <f t="shared" si="141"/>
        <v>0</v>
      </c>
      <c r="AA724">
        <f t="shared" si="142"/>
        <v>0</v>
      </c>
      <c r="AB724">
        <f t="shared" si="143"/>
        <v>1</v>
      </c>
    </row>
    <row r="725" spans="1:28" ht="409.6" x14ac:dyDescent="0.2">
      <c r="A725">
        <v>723</v>
      </c>
      <c r="B725" t="s">
        <v>1292</v>
      </c>
      <c r="C725" t="s">
        <v>4120</v>
      </c>
      <c r="D725" s="1" t="s">
        <v>4127</v>
      </c>
      <c r="E725">
        <v>5</v>
      </c>
      <c r="F725" s="1" t="s">
        <v>1293</v>
      </c>
      <c r="G725" t="s">
        <v>165</v>
      </c>
      <c r="H725" t="s">
        <v>1161</v>
      </c>
      <c r="I725" t="s">
        <v>41</v>
      </c>
      <c r="J725">
        <v>1999</v>
      </c>
      <c r="K725" t="s">
        <v>30</v>
      </c>
      <c r="L725" t="s">
        <v>85</v>
      </c>
      <c r="M725" t="s">
        <v>61</v>
      </c>
      <c r="N725" t="s">
        <v>3303</v>
      </c>
      <c r="O725" t="s">
        <v>1294</v>
      </c>
      <c r="P725">
        <v>-1</v>
      </c>
      <c r="Q725">
        <f t="shared" si="132"/>
        <v>60000</v>
      </c>
      <c r="R725">
        <f t="shared" si="133"/>
        <v>66000</v>
      </c>
      <c r="S725">
        <f t="shared" si="134"/>
        <v>63000</v>
      </c>
      <c r="T725" t="str">
        <f t="shared" si="135"/>
        <v>Centric Consulting</v>
      </c>
      <c r="U725" t="str">
        <f t="shared" si="136"/>
        <v>Chicago</v>
      </c>
      <c r="V725" t="str">
        <f t="shared" si="137"/>
        <v>IL</v>
      </c>
      <c r="W725">
        <f t="shared" si="138"/>
        <v>0</v>
      </c>
      <c r="X725">
        <f t="shared" si="139"/>
        <v>1</v>
      </c>
      <c r="Y725">
        <f t="shared" si="140"/>
        <v>0</v>
      </c>
      <c r="Z725">
        <f t="shared" si="141"/>
        <v>0</v>
      </c>
      <c r="AA725">
        <f t="shared" si="142"/>
        <v>0</v>
      </c>
      <c r="AB725">
        <f t="shared" si="143"/>
        <v>1</v>
      </c>
    </row>
    <row r="726" spans="1:28" ht="409.6" x14ac:dyDescent="0.2">
      <c r="A726">
        <v>724</v>
      </c>
      <c r="B726" t="s">
        <v>34</v>
      </c>
      <c r="C726" t="s">
        <v>4120</v>
      </c>
      <c r="D726" s="1" t="s">
        <v>4128</v>
      </c>
      <c r="E726">
        <v>3.2</v>
      </c>
      <c r="F726" s="1" t="s">
        <v>1295</v>
      </c>
      <c r="G726" t="s">
        <v>165</v>
      </c>
      <c r="H726" t="s">
        <v>165</v>
      </c>
      <c r="I726" t="s">
        <v>41</v>
      </c>
      <c r="J726">
        <v>2001</v>
      </c>
      <c r="K726" t="s">
        <v>30</v>
      </c>
      <c r="L726" t="s">
        <v>25</v>
      </c>
      <c r="M726" t="s">
        <v>26</v>
      </c>
      <c r="N726" t="s">
        <v>3319</v>
      </c>
      <c r="O726" t="s">
        <v>1296</v>
      </c>
      <c r="P726" t="b">
        <v>1</v>
      </c>
      <c r="Q726">
        <f t="shared" si="132"/>
        <v>60000</v>
      </c>
      <c r="R726">
        <f t="shared" si="133"/>
        <v>66000</v>
      </c>
      <c r="S726">
        <f t="shared" si="134"/>
        <v>63000</v>
      </c>
      <c r="T726" t="str">
        <f t="shared" si="135"/>
        <v>GoHealth</v>
      </c>
      <c r="U726" t="str">
        <f t="shared" si="136"/>
        <v>Chicago</v>
      </c>
      <c r="V726" t="str">
        <f t="shared" si="137"/>
        <v>IL</v>
      </c>
      <c r="W726">
        <f t="shared" si="138"/>
        <v>1</v>
      </c>
      <c r="X726">
        <f t="shared" si="139"/>
        <v>1</v>
      </c>
      <c r="Y726">
        <f t="shared" si="140"/>
        <v>1</v>
      </c>
      <c r="Z726">
        <f t="shared" si="141"/>
        <v>1</v>
      </c>
      <c r="AA726">
        <f t="shared" si="142"/>
        <v>0</v>
      </c>
      <c r="AB726">
        <f t="shared" si="143"/>
        <v>1</v>
      </c>
    </row>
    <row r="727" spans="1:28" ht="409.6" x14ac:dyDescent="0.2">
      <c r="A727">
        <v>725</v>
      </c>
      <c r="B727" t="s">
        <v>1215</v>
      </c>
      <c r="C727" t="s">
        <v>4120</v>
      </c>
      <c r="D727" s="1" t="s">
        <v>4129</v>
      </c>
      <c r="E727">
        <v>3.4</v>
      </c>
      <c r="F727" s="1" t="s">
        <v>4130</v>
      </c>
      <c r="G727" t="s">
        <v>1297</v>
      </c>
      <c r="H727" t="s">
        <v>275</v>
      </c>
      <c r="I727" t="s">
        <v>55</v>
      </c>
      <c r="J727">
        <v>1946</v>
      </c>
      <c r="K727" t="s">
        <v>56</v>
      </c>
      <c r="L727" t="s">
        <v>147</v>
      </c>
      <c r="M727" t="s">
        <v>61</v>
      </c>
      <c r="N727" t="s">
        <v>3307</v>
      </c>
      <c r="O727" t="s">
        <v>1298</v>
      </c>
      <c r="P727">
        <v>-1</v>
      </c>
      <c r="Q727">
        <f t="shared" si="132"/>
        <v>60000</v>
      </c>
      <c r="R727">
        <f t="shared" si="133"/>
        <v>66000</v>
      </c>
      <c r="S727">
        <f t="shared" si="134"/>
        <v>63000</v>
      </c>
      <c r="T727" t="str">
        <f t="shared" si="135"/>
        <v>elly</v>
      </c>
      <c r="U727" t="str">
        <f t="shared" si="136"/>
        <v>Downers Grove</v>
      </c>
      <c r="V727" t="str">
        <f t="shared" si="137"/>
        <v>IL</v>
      </c>
      <c r="W727">
        <f t="shared" si="138"/>
        <v>0</v>
      </c>
      <c r="X727">
        <f t="shared" si="139"/>
        <v>1</v>
      </c>
      <c r="Y727">
        <f t="shared" si="140"/>
        <v>1</v>
      </c>
      <c r="Z727">
        <f t="shared" si="141"/>
        <v>0</v>
      </c>
      <c r="AA727">
        <f t="shared" si="142"/>
        <v>0</v>
      </c>
      <c r="AB727">
        <f t="shared" si="143"/>
        <v>1</v>
      </c>
    </row>
    <row r="728" spans="1:28" ht="409.6" x14ac:dyDescent="0.2">
      <c r="A728">
        <v>726</v>
      </c>
      <c r="B728" t="s">
        <v>1299</v>
      </c>
      <c r="C728" t="s">
        <v>4120</v>
      </c>
      <c r="D728" s="1" t="s">
        <v>4131</v>
      </c>
      <c r="E728">
        <v>3.4</v>
      </c>
      <c r="F728" s="1" t="s">
        <v>4130</v>
      </c>
      <c r="G728" t="s">
        <v>165</v>
      </c>
      <c r="H728" t="s">
        <v>275</v>
      </c>
      <c r="I728" t="s">
        <v>55</v>
      </c>
      <c r="J728">
        <v>1946</v>
      </c>
      <c r="K728" t="s">
        <v>56</v>
      </c>
      <c r="L728" t="s">
        <v>147</v>
      </c>
      <c r="M728" t="s">
        <v>61</v>
      </c>
      <c r="N728" t="s">
        <v>3307</v>
      </c>
      <c r="O728" t="s">
        <v>1298</v>
      </c>
      <c r="P728">
        <v>-1</v>
      </c>
      <c r="Q728">
        <f t="shared" si="132"/>
        <v>60000</v>
      </c>
      <c r="R728">
        <f t="shared" si="133"/>
        <v>66000</v>
      </c>
      <c r="S728">
        <f t="shared" si="134"/>
        <v>63000</v>
      </c>
      <c r="T728" t="str">
        <f t="shared" si="135"/>
        <v>elly</v>
      </c>
      <c r="U728" t="str">
        <f t="shared" si="136"/>
        <v>Chicago</v>
      </c>
      <c r="V728" t="str">
        <f t="shared" si="137"/>
        <v>IL</v>
      </c>
      <c r="W728">
        <f t="shared" si="138"/>
        <v>1</v>
      </c>
      <c r="X728">
        <f t="shared" si="139"/>
        <v>1</v>
      </c>
      <c r="Y728">
        <f t="shared" si="140"/>
        <v>1</v>
      </c>
      <c r="Z728">
        <f t="shared" si="141"/>
        <v>1</v>
      </c>
      <c r="AA728">
        <f t="shared" si="142"/>
        <v>0</v>
      </c>
      <c r="AB728">
        <f t="shared" si="143"/>
        <v>1</v>
      </c>
    </row>
    <row r="729" spans="1:28" ht="409.6" x14ac:dyDescent="0.2">
      <c r="A729">
        <v>727</v>
      </c>
      <c r="B729" t="s">
        <v>34</v>
      </c>
      <c r="C729" t="s">
        <v>4120</v>
      </c>
      <c r="D729" s="1" t="s">
        <v>4132</v>
      </c>
      <c r="E729">
        <v>3.8</v>
      </c>
      <c r="F729" s="1" t="s">
        <v>80</v>
      </c>
      <c r="G729" t="s">
        <v>165</v>
      </c>
      <c r="H729" t="s">
        <v>17</v>
      </c>
      <c r="I729" t="s">
        <v>18</v>
      </c>
      <c r="J729">
        <v>2001</v>
      </c>
      <c r="K729" t="s">
        <v>37</v>
      </c>
      <c r="L729" t="s">
        <v>3331</v>
      </c>
      <c r="M729" t="s">
        <v>61</v>
      </c>
      <c r="N729" t="s">
        <v>3319</v>
      </c>
      <c r="O729" t="s">
        <v>3336</v>
      </c>
      <c r="P729" t="b">
        <v>1</v>
      </c>
      <c r="Q729">
        <f t="shared" si="132"/>
        <v>60000</v>
      </c>
      <c r="R729">
        <f t="shared" si="133"/>
        <v>66000</v>
      </c>
      <c r="S729">
        <f t="shared" si="134"/>
        <v>63000</v>
      </c>
      <c r="T729" t="str">
        <f t="shared" si="135"/>
        <v>Undertone</v>
      </c>
      <c r="U729" t="str">
        <f t="shared" si="136"/>
        <v>Chicago</v>
      </c>
      <c r="V729" t="str">
        <f t="shared" si="137"/>
        <v>IL</v>
      </c>
      <c r="W729">
        <f t="shared" si="138"/>
        <v>0</v>
      </c>
      <c r="X729">
        <f t="shared" si="139"/>
        <v>1</v>
      </c>
      <c r="Y729">
        <f t="shared" si="140"/>
        <v>0</v>
      </c>
      <c r="Z729">
        <f t="shared" si="141"/>
        <v>1</v>
      </c>
      <c r="AA729">
        <f t="shared" si="142"/>
        <v>0</v>
      </c>
      <c r="AB729">
        <f t="shared" si="143"/>
        <v>1</v>
      </c>
    </row>
    <row r="730" spans="1:28" ht="409.6" x14ac:dyDescent="0.2">
      <c r="A730">
        <v>728</v>
      </c>
      <c r="B730" t="s">
        <v>1300</v>
      </c>
      <c r="C730" t="s">
        <v>4120</v>
      </c>
      <c r="D730" s="1" t="s">
        <v>4133</v>
      </c>
      <c r="E730">
        <v>2.8</v>
      </c>
      <c r="F730" s="1" t="s">
        <v>4134</v>
      </c>
      <c r="G730" t="s">
        <v>165</v>
      </c>
      <c r="H730" t="s">
        <v>165</v>
      </c>
      <c r="I730" t="s">
        <v>18</v>
      </c>
      <c r="J730">
        <v>1999</v>
      </c>
      <c r="K730" t="s">
        <v>30</v>
      </c>
      <c r="L730" t="s">
        <v>881</v>
      </c>
      <c r="M730" t="s">
        <v>764</v>
      </c>
      <c r="N730" t="s">
        <v>3319</v>
      </c>
      <c r="O730" t="s">
        <v>1301</v>
      </c>
      <c r="P730">
        <v>-1</v>
      </c>
      <c r="Q730">
        <f t="shared" si="132"/>
        <v>60000</v>
      </c>
      <c r="R730">
        <f t="shared" si="133"/>
        <v>66000</v>
      </c>
      <c r="S730">
        <f t="shared" si="134"/>
        <v>63000</v>
      </c>
      <c r="T730" t="str">
        <f t="shared" si="135"/>
        <v>Mie's Hard Lemonade</v>
      </c>
      <c r="U730" t="str">
        <f t="shared" si="136"/>
        <v>Chicago</v>
      </c>
      <c r="V730" t="str">
        <f t="shared" si="137"/>
        <v>IL</v>
      </c>
      <c r="W730">
        <f t="shared" si="138"/>
        <v>0</v>
      </c>
      <c r="X730">
        <f t="shared" si="139"/>
        <v>1</v>
      </c>
      <c r="Y730">
        <f t="shared" si="140"/>
        <v>0</v>
      </c>
      <c r="Z730">
        <f t="shared" si="141"/>
        <v>0</v>
      </c>
      <c r="AA730">
        <f t="shared" si="142"/>
        <v>0</v>
      </c>
      <c r="AB730">
        <f t="shared" si="143"/>
        <v>1</v>
      </c>
    </row>
    <row r="731" spans="1:28" ht="409.6" x14ac:dyDescent="0.2">
      <c r="A731">
        <v>729</v>
      </c>
      <c r="B731" t="s">
        <v>1302</v>
      </c>
      <c r="C731" t="s">
        <v>4120</v>
      </c>
      <c r="D731" s="1" t="s">
        <v>4135</v>
      </c>
      <c r="E731">
        <v>3.3</v>
      </c>
      <c r="F731" s="1" t="s">
        <v>1303</v>
      </c>
      <c r="G731" t="s">
        <v>165</v>
      </c>
      <c r="H731" t="s">
        <v>165</v>
      </c>
      <c r="I731" t="s">
        <v>55</v>
      </c>
      <c r="J731">
        <v>1986</v>
      </c>
      <c r="K731" t="s">
        <v>56</v>
      </c>
      <c r="L731" t="s">
        <v>134</v>
      </c>
      <c r="M731" t="s">
        <v>32</v>
      </c>
      <c r="N731" t="s">
        <v>3306</v>
      </c>
      <c r="O731" t="s">
        <v>1304</v>
      </c>
      <c r="P731">
        <v>-1</v>
      </c>
      <c r="Q731">
        <f t="shared" si="132"/>
        <v>60000</v>
      </c>
      <c r="R731">
        <f t="shared" si="133"/>
        <v>66000</v>
      </c>
      <c r="S731">
        <f t="shared" si="134"/>
        <v>63000</v>
      </c>
      <c r="T731" t="str">
        <f t="shared" si="135"/>
        <v>Allscripts</v>
      </c>
      <c r="U731" t="str">
        <f t="shared" si="136"/>
        <v>Chicago</v>
      </c>
      <c r="V731" t="str">
        <f t="shared" si="137"/>
        <v>IL</v>
      </c>
      <c r="W731">
        <f t="shared" si="138"/>
        <v>0</v>
      </c>
      <c r="X731">
        <f t="shared" si="139"/>
        <v>1</v>
      </c>
      <c r="Y731">
        <f t="shared" si="140"/>
        <v>0</v>
      </c>
      <c r="Z731">
        <f t="shared" si="141"/>
        <v>0</v>
      </c>
      <c r="AA731">
        <f t="shared" si="142"/>
        <v>0</v>
      </c>
      <c r="AB731">
        <f t="shared" si="143"/>
        <v>1</v>
      </c>
    </row>
    <row r="732" spans="1:28" ht="409.6" x14ac:dyDescent="0.2">
      <c r="A732">
        <v>730</v>
      </c>
      <c r="B732" t="s">
        <v>193</v>
      </c>
      <c r="C732" t="s">
        <v>4120</v>
      </c>
      <c r="D732" s="1" t="s">
        <v>4136</v>
      </c>
      <c r="E732">
        <v>3.7</v>
      </c>
      <c r="F732" s="1" t="s">
        <v>1305</v>
      </c>
      <c r="G732" t="s">
        <v>165</v>
      </c>
      <c r="H732" t="s">
        <v>1306</v>
      </c>
      <c r="I732" t="s">
        <v>18</v>
      </c>
      <c r="J732">
        <v>2011</v>
      </c>
      <c r="K732" t="s">
        <v>30</v>
      </c>
      <c r="L732" t="s">
        <v>1307</v>
      </c>
      <c r="M732" t="s">
        <v>1308</v>
      </c>
      <c r="N732" t="s">
        <v>3303</v>
      </c>
      <c r="O732" t="s">
        <v>1309</v>
      </c>
      <c r="P732">
        <v>-1</v>
      </c>
      <c r="Q732">
        <f t="shared" si="132"/>
        <v>60000</v>
      </c>
      <c r="R732">
        <f t="shared" si="133"/>
        <v>66000</v>
      </c>
      <c r="S732">
        <f t="shared" si="134"/>
        <v>63000</v>
      </c>
      <c r="T732" t="str">
        <f t="shared" si="135"/>
        <v>Circle Logistics</v>
      </c>
      <c r="U732" t="str">
        <f t="shared" si="136"/>
        <v>Chicago</v>
      </c>
      <c r="V732" t="str">
        <f t="shared" si="137"/>
        <v>IL</v>
      </c>
      <c r="W732">
        <f t="shared" si="138"/>
        <v>0</v>
      </c>
      <c r="X732">
        <f t="shared" si="139"/>
        <v>0</v>
      </c>
      <c r="Y732">
        <f t="shared" si="140"/>
        <v>1</v>
      </c>
      <c r="Z732">
        <f t="shared" si="141"/>
        <v>0</v>
      </c>
      <c r="AA732">
        <f t="shared" si="142"/>
        <v>0</v>
      </c>
      <c r="AB732">
        <f t="shared" si="143"/>
        <v>1</v>
      </c>
    </row>
    <row r="733" spans="1:28" ht="409.6" x14ac:dyDescent="0.2">
      <c r="A733">
        <v>731</v>
      </c>
      <c r="B733" t="s">
        <v>34</v>
      </c>
      <c r="C733" t="s">
        <v>4120</v>
      </c>
      <c r="D733" s="1" t="s">
        <v>4137</v>
      </c>
      <c r="E733">
        <v>4</v>
      </c>
      <c r="F733" s="1" t="s">
        <v>1310</v>
      </c>
      <c r="G733" t="s">
        <v>165</v>
      </c>
      <c r="H733" t="s">
        <v>165</v>
      </c>
      <c r="I733" t="s">
        <v>24</v>
      </c>
      <c r="J733">
        <v>1890</v>
      </c>
      <c r="K733" t="s">
        <v>354</v>
      </c>
      <c r="L733" t="s">
        <v>355</v>
      </c>
      <c r="M733" t="s">
        <v>356</v>
      </c>
      <c r="N733" t="s">
        <v>3304</v>
      </c>
      <c r="O733">
        <v>-1</v>
      </c>
      <c r="P733">
        <v>-1</v>
      </c>
      <c r="Q733">
        <f t="shared" si="132"/>
        <v>60000</v>
      </c>
      <c r="R733">
        <f t="shared" si="133"/>
        <v>66000</v>
      </c>
      <c r="S733">
        <f t="shared" si="134"/>
        <v>63000</v>
      </c>
      <c r="T733" t="str">
        <f t="shared" si="135"/>
        <v>University of Chicago</v>
      </c>
      <c r="U733" t="str">
        <f t="shared" si="136"/>
        <v>Chicago</v>
      </c>
      <c r="V733" t="str">
        <f t="shared" si="137"/>
        <v>IL</v>
      </c>
      <c r="W733">
        <f t="shared" si="138"/>
        <v>0</v>
      </c>
      <c r="X733">
        <f t="shared" si="139"/>
        <v>0</v>
      </c>
      <c r="Y733">
        <f t="shared" si="140"/>
        <v>1</v>
      </c>
      <c r="Z733">
        <f t="shared" si="141"/>
        <v>0</v>
      </c>
      <c r="AA733">
        <f t="shared" si="142"/>
        <v>0</v>
      </c>
      <c r="AB733">
        <f t="shared" si="143"/>
        <v>1</v>
      </c>
    </row>
    <row r="734" spans="1:28" ht="409.6" x14ac:dyDescent="0.2">
      <c r="A734">
        <v>732</v>
      </c>
      <c r="B734" t="s">
        <v>951</v>
      </c>
      <c r="C734" t="s">
        <v>4120</v>
      </c>
      <c r="D734" s="1" t="s">
        <v>4138</v>
      </c>
      <c r="E734">
        <v>3.9</v>
      </c>
      <c r="F734" s="1" t="s">
        <v>1311</v>
      </c>
      <c r="G734" t="s">
        <v>165</v>
      </c>
      <c r="H734" t="s">
        <v>17</v>
      </c>
      <c r="I734" t="s">
        <v>84</v>
      </c>
      <c r="J734">
        <v>2000</v>
      </c>
      <c r="K734" t="s">
        <v>30</v>
      </c>
      <c r="L734" t="s">
        <v>147</v>
      </c>
      <c r="M734" t="s">
        <v>61</v>
      </c>
      <c r="N734" t="s">
        <v>3303</v>
      </c>
      <c r="O734" t="s">
        <v>1312</v>
      </c>
      <c r="P734">
        <v>-1</v>
      </c>
      <c r="Q734">
        <f t="shared" si="132"/>
        <v>60000</v>
      </c>
      <c r="R734">
        <f t="shared" si="133"/>
        <v>66000</v>
      </c>
      <c r="S734">
        <f t="shared" si="134"/>
        <v>63000</v>
      </c>
      <c r="T734" t="str">
        <f t="shared" si="135"/>
        <v>Mondo</v>
      </c>
      <c r="U734" t="str">
        <f t="shared" si="136"/>
        <v>Chicago</v>
      </c>
      <c r="V734" t="str">
        <f t="shared" si="137"/>
        <v>IL</v>
      </c>
      <c r="W734">
        <f t="shared" si="138"/>
        <v>0</v>
      </c>
      <c r="X734">
        <f t="shared" si="139"/>
        <v>0</v>
      </c>
      <c r="Y734">
        <f t="shared" si="140"/>
        <v>0</v>
      </c>
      <c r="Z734">
        <f t="shared" si="141"/>
        <v>1</v>
      </c>
      <c r="AA734">
        <f t="shared" si="142"/>
        <v>1</v>
      </c>
      <c r="AB734">
        <f t="shared" si="143"/>
        <v>1</v>
      </c>
    </row>
    <row r="735" spans="1:28" ht="409.6" x14ac:dyDescent="0.2">
      <c r="A735">
        <v>733</v>
      </c>
      <c r="B735" t="s">
        <v>102</v>
      </c>
      <c r="C735" t="s">
        <v>4120</v>
      </c>
      <c r="D735" s="1" t="s">
        <v>4139</v>
      </c>
      <c r="E735">
        <v>-1</v>
      </c>
      <c r="F735" t="s">
        <v>4140</v>
      </c>
      <c r="G735" t="s">
        <v>165</v>
      </c>
      <c r="H735" t="s">
        <v>1313</v>
      </c>
      <c r="I735" t="s">
        <v>68</v>
      </c>
      <c r="J735">
        <v>-1</v>
      </c>
      <c r="K735" t="s">
        <v>30</v>
      </c>
      <c r="L735">
        <v>-1</v>
      </c>
      <c r="M735">
        <v>-1</v>
      </c>
      <c r="N735" t="s">
        <v>3319</v>
      </c>
      <c r="O735">
        <v>-1</v>
      </c>
      <c r="P735">
        <v>-1</v>
      </c>
      <c r="Q735">
        <f t="shared" si="132"/>
        <v>60000</v>
      </c>
      <c r="R735">
        <f t="shared" si="133"/>
        <v>66000</v>
      </c>
      <c r="S735">
        <f t="shared" si="134"/>
        <v>63000</v>
      </c>
      <c r="T735" t="str">
        <f t="shared" si="135"/>
        <v>esarWeb</v>
      </c>
      <c r="U735" t="str">
        <f t="shared" si="136"/>
        <v>Chicago</v>
      </c>
      <c r="V735" t="str">
        <f t="shared" si="137"/>
        <v>IL</v>
      </c>
      <c r="W735">
        <f t="shared" si="138"/>
        <v>0</v>
      </c>
      <c r="X735">
        <f t="shared" si="139"/>
        <v>1</v>
      </c>
      <c r="Y735">
        <f t="shared" si="140"/>
        <v>1</v>
      </c>
      <c r="Z735">
        <f t="shared" si="141"/>
        <v>0</v>
      </c>
      <c r="AA735">
        <f t="shared" si="142"/>
        <v>0</v>
      </c>
      <c r="AB735">
        <f t="shared" si="143"/>
        <v>1</v>
      </c>
    </row>
    <row r="736" spans="1:28" ht="289" x14ac:dyDescent="0.2">
      <c r="A736">
        <v>734</v>
      </c>
      <c r="B736" t="s">
        <v>1314</v>
      </c>
      <c r="C736" t="s">
        <v>4120</v>
      </c>
      <c r="D736" s="1" t="s">
        <v>4141</v>
      </c>
      <c r="E736">
        <v>4.5999999999999996</v>
      </c>
      <c r="F736" s="1" t="s">
        <v>1315</v>
      </c>
      <c r="G736" t="s">
        <v>1297</v>
      </c>
      <c r="H736" t="s">
        <v>165</v>
      </c>
      <c r="I736" t="s">
        <v>18</v>
      </c>
      <c r="J736">
        <v>2010</v>
      </c>
      <c r="K736" t="s">
        <v>30</v>
      </c>
      <c r="L736" t="s">
        <v>147</v>
      </c>
      <c r="M736" t="s">
        <v>61</v>
      </c>
      <c r="N736" t="s">
        <v>3305</v>
      </c>
      <c r="O736">
        <v>-1</v>
      </c>
      <c r="P736">
        <v>-1</v>
      </c>
      <c r="Q736">
        <f t="shared" si="132"/>
        <v>60000</v>
      </c>
      <c r="R736">
        <f t="shared" si="133"/>
        <v>66000</v>
      </c>
      <c r="S736">
        <f t="shared" si="134"/>
        <v>63000</v>
      </c>
      <c r="T736" t="str">
        <f t="shared" si="135"/>
        <v>Swoon</v>
      </c>
      <c r="U736" t="str">
        <f t="shared" si="136"/>
        <v>Downers Grove</v>
      </c>
      <c r="V736" t="str">
        <f t="shared" si="137"/>
        <v>IL</v>
      </c>
      <c r="W736">
        <f t="shared" si="138"/>
        <v>0</v>
      </c>
      <c r="X736">
        <f t="shared" si="139"/>
        <v>1</v>
      </c>
      <c r="Y736">
        <f t="shared" si="140"/>
        <v>1</v>
      </c>
      <c r="Z736">
        <f t="shared" si="141"/>
        <v>0</v>
      </c>
      <c r="AA736">
        <f t="shared" si="142"/>
        <v>0</v>
      </c>
      <c r="AB736">
        <f t="shared" si="143"/>
        <v>1</v>
      </c>
    </row>
    <row r="737" spans="1:28" ht="255" x14ac:dyDescent="0.2">
      <c r="A737">
        <v>735</v>
      </c>
      <c r="B737" t="s">
        <v>34</v>
      </c>
      <c r="C737" t="s">
        <v>4120</v>
      </c>
      <c r="D737" s="1" t="s">
        <v>4142</v>
      </c>
      <c r="E737">
        <v>4.5999999999999996</v>
      </c>
      <c r="F737" s="1" t="s">
        <v>1315</v>
      </c>
      <c r="G737" t="s">
        <v>1297</v>
      </c>
      <c r="H737" t="s">
        <v>165</v>
      </c>
      <c r="I737" t="s">
        <v>18</v>
      </c>
      <c r="J737">
        <v>2010</v>
      </c>
      <c r="K737" t="s">
        <v>30</v>
      </c>
      <c r="L737" t="s">
        <v>147</v>
      </c>
      <c r="M737" t="s">
        <v>61</v>
      </c>
      <c r="N737" t="s">
        <v>3305</v>
      </c>
      <c r="O737">
        <v>-1</v>
      </c>
      <c r="P737">
        <v>-1</v>
      </c>
      <c r="Q737">
        <f t="shared" si="132"/>
        <v>60000</v>
      </c>
      <c r="R737">
        <f t="shared" si="133"/>
        <v>66000</v>
      </c>
      <c r="S737">
        <f t="shared" si="134"/>
        <v>63000</v>
      </c>
      <c r="T737" t="str">
        <f t="shared" si="135"/>
        <v>Swoon</v>
      </c>
      <c r="U737" t="str">
        <f t="shared" si="136"/>
        <v>Downers Grove</v>
      </c>
      <c r="V737" t="str">
        <f t="shared" si="137"/>
        <v>IL</v>
      </c>
      <c r="W737">
        <f t="shared" si="138"/>
        <v>0</v>
      </c>
      <c r="X737">
        <f t="shared" si="139"/>
        <v>1</v>
      </c>
      <c r="Y737">
        <f t="shared" si="140"/>
        <v>0</v>
      </c>
      <c r="Z737">
        <f t="shared" si="141"/>
        <v>0</v>
      </c>
      <c r="AA737">
        <f t="shared" si="142"/>
        <v>0</v>
      </c>
      <c r="AB737">
        <f t="shared" si="143"/>
        <v>1</v>
      </c>
    </row>
    <row r="738" spans="1:28" ht="409.6" x14ac:dyDescent="0.2">
      <c r="A738">
        <v>736</v>
      </c>
      <c r="B738" t="s">
        <v>4143</v>
      </c>
      <c r="C738" t="s">
        <v>4120</v>
      </c>
      <c r="D738" s="1" t="s">
        <v>4144</v>
      </c>
      <c r="E738">
        <v>4.0999999999999996</v>
      </c>
      <c r="F738" s="1" t="s">
        <v>1316</v>
      </c>
      <c r="G738" t="s">
        <v>1317</v>
      </c>
      <c r="H738" t="s">
        <v>808</v>
      </c>
      <c r="I738" t="s">
        <v>24</v>
      </c>
      <c r="J738">
        <v>1886</v>
      </c>
      <c r="K738" t="s">
        <v>30</v>
      </c>
      <c r="L738" t="s">
        <v>1318</v>
      </c>
      <c r="M738" t="s">
        <v>764</v>
      </c>
      <c r="N738" t="s">
        <v>3310</v>
      </c>
      <c r="O738" t="s">
        <v>1319</v>
      </c>
      <c r="P738">
        <v>-1</v>
      </c>
      <c r="Q738">
        <f t="shared" si="132"/>
        <v>60000</v>
      </c>
      <c r="R738">
        <f t="shared" si="133"/>
        <v>66000</v>
      </c>
      <c r="S738">
        <f t="shared" si="134"/>
        <v>63000</v>
      </c>
      <c r="T738" t="str">
        <f t="shared" si="135"/>
        <v>Bosch Group</v>
      </c>
      <c r="U738" t="str">
        <f t="shared" si="136"/>
        <v>Broadview</v>
      </c>
      <c r="V738" t="str">
        <f t="shared" si="137"/>
        <v>IL</v>
      </c>
      <c r="W738">
        <f t="shared" si="138"/>
        <v>0</v>
      </c>
      <c r="X738">
        <f t="shared" si="139"/>
        <v>0</v>
      </c>
      <c r="Y738">
        <f t="shared" si="140"/>
        <v>1</v>
      </c>
      <c r="Z738">
        <f t="shared" si="141"/>
        <v>0</v>
      </c>
      <c r="AA738">
        <f t="shared" si="142"/>
        <v>0</v>
      </c>
      <c r="AB738">
        <f t="shared" si="143"/>
        <v>1</v>
      </c>
    </row>
    <row r="739" spans="1:28" ht="34" x14ac:dyDescent="0.2">
      <c r="A739">
        <v>737</v>
      </c>
      <c r="B739" t="s">
        <v>1320</v>
      </c>
      <c r="C739" t="s">
        <v>4120</v>
      </c>
      <c r="D739" t="s">
        <v>4145</v>
      </c>
      <c r="E739">
        <v>3.3</v>
      </c>
      <c r="F739" s="1" t="s">
        <v>1321</v>
      </c>
      <c r="G739" t="s">
        <v>165</v>
      </c>
      <c r="H739" t="s">
        <v>115</v>
      </c>
      <c r="I739" t="s">
        <v>84</v>
      </c>
      <c r="J739">
        <v>1999</v>
      </c>
      <c r="K739" t="s">
        <v>30</v>
      </c>
      <c r="L739" t="s">
        <v>1052</v>
      </c>
      <c r="M739" t="s">
        <v>46</v>
      </c>
      <c r="N739" t="s">
        <v>3306</v>
      </c>
      <c r="O739">
        <v>-1</v>
      </c>
      <c r="P739">
        <v>-1</v>
      </c>
      <c r="Q739">
        <f t="shared" si="132"/>
        <v>60000</v>
      </c>
      <c r="R739">
        <f t="shared" si="133"/>
        <v>66000</v>
      </c>
      <c r="S739">
        <f t="shared" si="134"/>
        <v>63000</v>
      </c>
      <c r="T739" t="str">
        <f t="shared" si="135"/>
        <v>Tempus</v>
      </c>
      <c r="U739" t="str">
        <f t="shared" si="136"/>
        <v>Chicago</v>
      </c>
      <c r="V739" t="str">
        <f t="shared" si="137"/>
        <v>IL</v>
      </c>
      <c r="W739">
        <f t="shared" si="138"/>
        <v>1</v>
      </c>
      <c r="X739">
        <f t="shared" si="139"/>
        <v>1</v>
      </c>
      <c r="Y739">
        <f t="shared" si="140"/>
        <v>1</v>
      </c>
      <c r="Z739">
        <f t="shared" si="141"/>
        <v>0</v>
      </c>
      <c r="AA739">
        <f t="shared" si="142"/>
        <v>0</v>
      </c>
      <c r="AB739">
        <f t="shared" si="143"/>
        <v>1</v>
      </c>
    </row>
    <row r="740" spans="1:28" ht="34" x14ac:dyDescent="0.2">
      <c r="A740">
        <v>738</v>
      </c>
      <c r="B740" t="s">
        <v>167</v>
      </c>
      <c r="C740" t="s">
        <v>4120</v>
      </c>
      <c r="D740" t="s">
        <v>4146</v>
      </c>
      <c r="E740">
        <v>3.3</v>
      </c>
      <c r="F740" s="1" t="s">
        <v>1322</v>
      </c>
      <c r="G740" t="s">
        <v>165</v>
      </c>
      <c r="H740" t="s">
        <v>165</v>
      </c>
      <c r="I740" t="s">
        <v>84</v>
      </c>
      <c r="J740">
        <v>1979</v>
      </c>
      <c r="K740" t="s">
        <v>19</v>
      </c>
      <c r="L740" t="s">
        <v>20</v>
      </c>
      <c r="M740" t="s">
        <v>21</v>
      </c>
      <c r="N740" t="s">
        <v>3304</v>
      </c>
      <c r="O740">
        <v>-1</v>
      </c>
      <c r="P740">
        <v>-1</v>
      </c>
      <c r="Q740">
        <f t="shared" si="132"/>
        <v>60000</v>
      </c>
      <c r="R740">
        <f t="shared" si="133"/>
        <v>66000</v>
      </c>
      <c r="S740">
        <f t="shared" si="134"/>
        <v>63000</v>
      </c>
      <c r="T740" t="str">
        <f t="shared" si="135"/>
        <v>Feeding America</v>
      </c>
      <c r="U740" t="str">
        <f t="shared" si="136"/>
        <v>Chicago</v>
      </c>
      <c r="V740" t="str">
        <f t="shared" si="137"/>
        <v>IL</v>
      </c>
      <c r="W740">
        <f t="shared" si="138"/>
        <v>0</v>
      </c>
      <c r="X740">
        <f t="shared" si="139"/>
        <v>0</v>
      </c>
      <c r="Y740">
        <f t="shared" si="140"/>
        <v>1</v>
      </c>
      <c r="Z740">
        <f t="shared" si="141"/>
        <v>1</v>
      </c>
      <c r="AA740">
        <f t="shared" si="142"/>
        <v>0</v>
      </c>
      <c r="AB740">
        <f t="shared" si="143"/>
        <v>1</v>
      </c>
    </row>
    <row r="741" spans="1:28" ht="409.6" x14ac:dyDescent="0.2">
      <c r="A741">
        <v>739</v>
      </c>
      <c r="B741" t="s">
        <v>34</v>
      </c>
      <c r="C741" t="s">
        <v>4120</v>
      </c>
      <c r="D741" s="1" t="s">
        <v>4147</v>
      </c>
      <c r="E741">
        <v>4.7</v>
      </c>
      <c r="F741" s="1" t="s">
        <v>1323</v>
      </c>
      <c r="G741" t="s">
        <v>165</v>
      </c>
      <c r="H741" t="s">
        <v>1324</v>
      </c>
      <c r="I741" t="s">
        <v>84</v>
      </c>
      <c r="J741">
        <v>1994</v>
      </c>
      <c r="K741" t="s">
        <v>30</v>
      </c>
      <c r="L741" t="s">
        <v>147</v>
      </c>
      <c r="M741" t="s">
        <v>61</v>
      </c>
      <c r="N741" t="s">
        <v>3312</v>
      </c>
      <c r="O741">
        <v>-1</v>
      </c>
      <c r="P741">
        <v>-1</v>
      </c>
      <c r="Q741">
        <f t="shared" si="132"/>
        <v>60000</v>
      </c>
      <c r="R741">
        <f t="shared" si="133"/>
        <v>66000</v>
      </c>
      <c r="S741">
        <f t="shared" si="134"/>
        <v>63000</v>
      </c>
      <c r="T741" t="str">
        <f t="shared" si="135"/>
        <v>CRS Group</v>
      </c>
      <c r="U741" t="str">
        <f t="shared" si="136"/>
        <v>Chicago</v>
      </c>
      <c r="V741" t="str">
        <f t="shared" si="137"/>
        <v>IL</v>
      </c>
      <c r="W741">
        <f t="shared" si="138"/>
        <v>0</v>
      </c>
      <c r="X741">
        <f t="shared" si="139"/>
        <v>1</v>
      </c>
      <c r="Y741">
        <f t="shared" si="140"/>
        <v>0</v>
      </c>
      <c r="Z741">
        <f t="shared" si="141"/>
        <v>1</v>
      </c>
      <c r="AA741">
        <f t="shared" si="142"/>
        <v>0</v>
      </c>
      <c r="AB741">
        <f t="shared" si="143"/>
        <v>1</v>
      </c>
    </row>
    <row r="742" spans="1:28" ht="51" x14ac:dyDescent="0.2">
      <c r="A742">
        <v>740</v>
      </c>
      <c r="B742" t="s">
        <v>34</v>
      </c>
      <c r="C742" t="s">
        <v>4120</v>
      </c>
      <c r="D742" t="s">
        <v>4148</v>
      </c>
      <c r="E742">
        <v>4.3</v>
      </c>
      <c r="F742" s="1" t="s">
        <v>1325</v>
      </c>
      <c r="G742" t="s">
        <v>165</v>
      </c>
      <c r="H742" t="s">
        <v>4149</v>
      </c>
      <c r="I742" t="s">
        <v>18</v>
      </c>
      <c r="J742">
        <v>1997</v>
      </c>
      <c r="K742" t="s">
        <v>123</v>
      </c>
      <c r="L742" t="s">
        <v>134</v>
      </c>
      <c r="M742" t="s">
        <v>32</v>
      </c>
      <c r="N742" t="s">
        <v>3309</v>
      </c>
      <c r="O742">
        <v>-1</v>
      </c>
      <c r="P742">
        <v>-1</v>
      </c>
      <c r="Q742">
        <f t="shared" si="132"/>
        <v>60000</v>
      </c>
      <c r="R742">
        <f t="shared" si="133"/>
        <v>66000</v>
      </c>
      <c r="S742">
        <f t="shared" si="134"/>
        <v>63000</v>
      </c>
      <c r="T742" t="str">
        <f t="shared" si="135"/>
        <v>Peterson Technology Partners</v>
      </c>
      <c r="U742" t="str">
        <f t="shared" si="136"/>
        <v>Chicago</v>
      </c>
      <c r="V742" t="str">
        <f t="shared" si="137"/>
        <v>IL</v>
      </c>
      <c r="W742">
        <f t="shared" si="138"/>
        <v>0</v>
      </c>
      <c r="X742">
        <f t="shared" si="139"/>
        <v>1</v>
      </c>
      <c r="Y742">
        <f t="shared" si="140"/>
        <v>0</v>
      </c>
      <c r="Z742">
        <f t="shared" si="141"/>
        <v>0</v>
      </c>
      <c r="AA742">
        <f t="shared" si="142"/>
        <v>0</v>
      </c>
      <c r="AB742">
        <f t="shared" si="143"/>
        <v>1</v>
      </c>
    </row>
    <row r="743" spans="1:28" ht="34" x14ac:dyDescent="0.2">
      <c r="A743">
        <v>741</v>
      </c>
      <c r="B743" t="s">
        <v>34</v>
      </c>
      <c r="C743" t="s">
        <v>4120</v>
      </c>
      <c r="D743" t="s">
        <v>4150</v>
      </c>
      <c r="E743">
        <v>3.2</v>
      </c>
      <c r="F743" s="1" t="s">
        <v>1326</v>
      </c>
      <c r="G743" t="s">
        <v>165</v>
      </c>
      <c r="H743" t="s">
        <v>165</v>
      </c>
      <c r="I743" t="s">
        <v>24</v>
      </c>
      <c r="J743">
        <v>1882</v>
      </c>
      <c r="K743" t="s">
        <v>37</v>
      </c>
      <c r="L743" t="s">
        <v>3358</v>
      </c>
      <c r="M743" t="s">
        <v>46</v>
      </c>
      <c r="N743" t="s">
        <v>3304</v>
      </c>
      <c r="O743" t="s">
        <v>4151</v>
      </c>
      <c r="P743">
        <v>-1</v>
      </c>
      <c r="Q743">
        <f t="shared" si="132"/>
        <v>60000</v>
      </c>
      <c r="R743">
        <f t="shared" si="133"/>
        <v>66000</v>
      </c>
      <c r="S743">
        <f t="shared" si="134"/>
        <v>63000</v>
      </c>
      <c r="T743" t="str">
        <f t="shared" si="135"/>
        <v>BMO</v>
      </c>
      <c r="U743" t="str">
        <f t="shared" si="136"/>
        <v>Chicago</v>
      </c>
      <c r="V743" t="str">
        <f t="shared" si="137"/>
        <v>IL</v>
      </c>
      <c r="W743">
        <f t="shared" si="138"/>
        <v>1</v>
      </c>
      <c r="X743">
        <f t="shared" si="139"/>
        <v>1</v>
      </c>
      <c r="Y743">
        <f t="shared" si="140"/>
        <v>0</v>
      </c>
      <c r="Z743">
        <f t="shared" si="141"/>
        <v>1</v>
      </c>
      <c r="AA743">
        <f t="shared" si="142"/>
        <v>0</v>
      </c>
      <c r="AB743">
        <f t="shared" si="143"/>
        <v>1</v>
      </c>
    </row>
    <row r="744" spans="1:28" ht="170" x14ac:dyDescent="0.2">
      <c r="A744">
        <v>742</v>
      </c>
      <c r="B744" t="s">
        <v>1327</v>
      </c>
      <c r="C744" t="s">
        <v>4120</v>
      </c>
      <c r="D744" s="1" t="s">
        <v>4152</v>
      </c>
      <c r="E744">
        <v>3.3</v>
      </c>
      <c r="F744" s="1" t="s">
        <v>1257</v>
      </c>
      <c r="G744" t="s">
        <v>1297</v>
      </c>
      <c r="H744" t="s">
        <v>986</v>
      </c>
      <c r="I744" t="s">
        <v>29</v>
      </c>
      <c r="J744">
        <v>1964</v>
      </c>
      <c r="K744" t="s">
        <v>30</v>
      </c>
      <c r="L744" t="s">
        <v>147</v>
      </c>
      <c r="M744" t="s">
        <v>61</v>
      </c>
      <c r="N744" t="s">
        <v>3306</v>
      </c>
      <c r="O744" t="s">
        <v>4092</v>
      </c>
      <c r="P744">
        <v>-1</v>
      </c>
      <c r="Q744">
        <f t="shared" si="132"/>
        <v>60000</v>
      </c>
      <c r="R744">
        <f t="shared" si="133"/>
        <v>66000</v>
      </c>
      <c r="S744">
        <f t="shared" si="134"/>
        <v>63000</v>
      </c>
      <c r="T744" t="str">
        <f t="shared" si="135"/>
        <v>AppleOne</v>
      </c>
      <c r="U744" t="str">
        <f t="shared" si="136"/>
        <v>Downers Grove</v>
      </c>
      <c r="V744" t="str">
        <f t="shared" si="137"/>
        <v>IL</v>
      </c>
      <c r="W744">
        <f t="shared" si="138"/>
        <v>0</v>
      </c>
      <c r="X744">
        <f t="shared" si="139"/>
        <v>1</v>
      </c>
      <c r="Y744">
        <f t="shared" si="140"/>
        <v>1</v>
      </c>
      <c r="Z744">
        <f t="shared" si="141"/>
        <v>0</v>
      </c>
      <c r="AA744">
        <f t="shared" si="142"/>
        <v>0</v>
      </c>
      <c r="AB744">
        <f t="shared" si="143"/>
        <v>1</v>
      </c>
    </row>
    <row r="745" spans="1:28" ht="51" x14ac:dyDescent="0.2">
      <c r="A745">
        <v>743</v>
      </c>
      <c r="B745" t="s">
        <v>4143</v>
      </c>
      <c r="C745" t="s">
        <v>4120</v>
      </c>
      <c r="D745" t="s">
        <v>4153</v>
      </c>
      <c r="E745">
        <v>3.1</v>
      </c>
      <c r="F745" s="1" t="s">
        <v>1328</v>
      </c>
      <c r="G745" t="s">
        <v>1317</v>
      </c>
      <c r="H745" t="s">
        <v>1329</v>
      </c>
      <c r="I745" t="s">
        <v>29</v>
      </c>
      <c r="J745">
        <v>1971</v>
      </c>
      <c r="K745" t="s">
        <v>37</v>
      </c>
      <c r="L745" t="s">
        <v>763</v>
      </c>
      <c r="M745" t="s">
        <v>764</v>
      </c>
      <c r="N745" t="s">
        <v>3313</v>
      </c>
      <c r="O745" t="s">
        <v>4154</v>
      </c>
      <c r="P745">
        <v>-1</v>
      </c>
      <c r="Q745">
        <f t="shared" si="132"/>
        <v>60000</v>
      </c>
      <c r="R745">
        <f t="shared" si="133"/>
        <v>66000</v>
      </c>
      <c r="S745">
        <f t="shared" si="134"/>
        <v>63000</v>
      </c>
      <c r="T745" t="str">
        <f t="shared" si="135"/>
        <v>Robert Bosch Tool Corporation</v>
      </c>
      <c r="U745" t="str">
        <f t="shared" si="136"/>
        <v>Broadview</v>
      </c>
      <c r="V745" t="str">
        <f t="shared" si="137"/>
        <v>IL</v>
      </c>
      <c r="W745">
        <f t="shared" si="138"/>
        <v>0</v>
      </c>
      <c r="X745">
        <f t="shared" si="139"/>
        <v>0</v>
      </c>
      <c r="Y745">
        <f t="shared" si="140"/>
        <v>1</v>
      </c>
      <c r="Z745">
        <f t="shared" si="141"/>
        <v>0</v>
      </c>
      <c r="AA745">
        <f t="shared" si="142"/>
        <v>0</v>
      </c>
      <c r="AB745">
        <f t="shared" si="143"/>
        <v>1</v>
      </c>
    </row>
    <row r="746" spans="1:28" ht="34" x14ac:dyDescent="0.2">
      <c r="A746">
        <v>744</v>
      </c>
      <c r="B746" t="s">
        <v>34</v>
      </c>
      <c r="C746" t="s">
        <v>4120</v>
      </c>
      <c r="D746" t="s">
        <v>4155</v>
      </c>
      <c r="E746">
        <v>3.5</v>
      </c>
      <c r="F746" s="1" t="s">
        <v>1330</v>
      </c>
      <c r="G746" t="s">
        <v>165</v>
      </c>
      <c r="H746" t="s">
        <v>165</v>
      </c>
      <c r="I746" t="s">
        <v>24</v>
      </c>
      <c r="J746">
        <v>1883</v>
      </c>
      <c r="K746" t="s">
        <v>289</v>
      </c>
      <c r="L746" t="s">
        <v>4069</v>
      </c>
      <c r="M746" t="s">
        <v>356</v>
      </c>
      <c r="N746" t="s">
        <v>3319</v>
      </c>
      <c r="O746">
        <v>-1</v>
      </c>
      <c r="P746">
        <v>-1</v>
      </c>
      <c r="Q746">
        <f t="shared" si="132"/>
        <v>60000</v>
      </c>
      <c r="R746">
        <f t="shared" si="133"/>
        <v>66000</v>
      </c>
      <c r="S746">
        <f t="shared" si="134"/>
        <v>63000</v>
      </c>
      <c r="T746" t="str">
        <f t="shared" si="135"/>
        <v>Chicago Public Schools</v>
      </c>
      <c r="U746" t="str">
        <f t="shared" si="136"/>
        <v>Chicago</v>
      </c>
      <c r="V746" t="str">
        <f t="shared" si="137"/>
        <v>IL</v>
      </c>
      <c r="W746">
        <f t="shared" si="138"/>
        <v>0</v>
      </c>
      <c r="X746">
        <f t="shared" si="139"/>
        <v>0</v>
      </c>
      <c r="Y746">
        <f t="shared" si="140"/>
        <v>1</v>
      </c>
      <c r="Z746">
        <f t="shared" si="141"/>
        <v>0</v>
      </c>
      <c r="AA746">
        <f t="shared" si="142"/>
        <v>0</v>
      </c>
      <c r="AB746">
        <f t="shared" si="143"/>
        <v>1</v>
      </c>
    </row>
    <row r="747" spans="1:28" ht="409.6" x14ac:dyDescent="0.2">
      <c r="A747">
        <v>745</v>
      </c>
      <c r="B747" t="s">
        <v>1331</v>
      </c>
      <c r="C747" t="s">
        <v>4120</v>
      </c>
      <c r="D747" s="1" t="s">
        <v>4156</v>
      </c>
      <c r="E747">
        <v>3.3</v>
      </c>
      <c r="F747" s="1" t="s">
        <v>1332</v>
      </c>
      <c r="G747" t="s">
        <v>165</v>
      </c>
      <c r="H747" t="s">
        <v>165</v>
      </c>
      <c r="I747" t="s">
        <v>24</v>
      </c>
      <c r="J747">
        <v>1837</v>
      </c>
      <c r="K747" t="s">
        <v>218</v>
      </c>
      <c r="L747" t="s">
        <v>796</v>
      </c>
      <c r="M747" t="s">
        <v>218</v>
      </c>
      <c r="N747" t="s">
        <v>3319</v>
      </c>
      <c r="O747">
        <v>-1</v>
      </c>
      <c r="P747">
        <v>-1</v>
      </c>
      <c r="Q747">
        <f t="shared" si="132"/>
        <v>60000</v>
      </c>
      <c r="R747">
        <f t="shared" si="133"/>
        <v>66000</v>
      </c>
      <c r="S747">
        <f t="shared" si="134"/>
        <v>63000</v>
      </c>
      <c r="T747" t="str">
        <f t="shared" si="135"/>
        <v>Chicago</v>
      </c>
      <c r="U747" t="str">
        <f t="shared" si="136"/>
        <v>Chicago</v>
      </c>
      <c r="V747" t="str">
        <f t="shared" si="137"/>
        <v>IL</v>
      </c>
      <c r="W747">
        <f t="shared" si="138"/>
        <v>0</v>
      </c>
      <c r="X747">
        <f t="shared" si="139"/>
        <v>0</v>
      </c>
      <c r="Y747">
        <f t="shared" si="140"/>
        <v>1</v>
      </c>
      <c r="Z747">
        <f t="shared" si="141"/>
        <v>0</v>
      </c>
      <c r="AA747">
        <f t="shared" si="142"/>
        <v>0</v>
      </c>
      <c r="AB747">
        <f t="shared" si="143"/>
        <v>1</v>
      </c>
    </row>
    <row r="748" spans="1:28" ht="34" x14ac:dyDescent="0.2">
      <c r="A748">
        <v>746</v>
      </c>
      <c r="B748" t="s">
        <v>1331</v>
      </c>
      <c r="C748" t="s">
        <v>4120</v>
      </c>
      <c r="D748" t="s">
        <v>4157</v>
      </c>
      <c r="E748">
        <v>3.8</v>
      </c>
      <c r="F748" s="1" t="s">
        <v>1333</v>
      </c>
      <c r="G748" t="s">
        <v>165</v>
      </c>
      <c r="H748" t="s">
        <v>165</v>
      </c>
      <c r="I748" t="s">
        <v>29</v>
      </c>
      <c r="J748">
        <v>1999</v>
      </c>
      <c r="K748" t="s">
        <v>1334</v>
      </c>
      <c r="L748" t="s">
        <v>3323</v>
      </c>
      <c r="M748" t="s">
        <v>46</v>
      </c>
      <c r="N748" t="s">
        <v>3319</v>
      </c>
      <c r="O748" t="s">
        <v>4158</v>
      </c>
      <c r="P748">
        <v>-1</v>
      </c>
      <c r="Q748">
        <f t="shared" si="132"/>
        <v>60000</v>
      </c>
      <c r="R748">
        <f t="shared" si="133"/>
        <v>66000</v>
      </c>
      <c r="S748">
        <f t="shared" si="134"/>
        <v>63000</v>
      </c>
      <c r="T748" t="str">
        <f t="shared" si="135"/>
        <v>Guggenheim Partners</v>
      </c>
      <c r="U748" t="str">
        <f t="shared" si="136"/>
        <v>Chicago</v>
      </c>
      <c r="V748" t="str">
        <f t="shared" si="137"/>
        <v>IL</v>
      </c>
      <c r="W748">
        <f t="shared" si="138"/>
        <v>0</v>
      </c>
      <c r="X748">
        <f t="shared" si="139"/>
        <v>0</v>
      </c>
      <c r="Y748">
        <f t="shared" si="140"/>
        <v>1</v>
      </c>
      <c r="Z748">
        <f t="shared" si="141"/>
        <v>0</v>
      </c>
      <c r="AA748">
        <f t="shared" si="142"/>
        <v>0</v>
      </c>
      <c r="AB748">
        <f t="shared" si="143"/>
        <v>1</v>
      </c>
    </row>
    <row r="749" spans="1:28" ht="409.6" x14ac:dyDescent="0.2">
      <c r="A749">
        <v>747</v>
      </c>
      <c r="B749" t="s">
        <v>1335</v>
      </c>
      <c r="C749" t="s">
        <v>4120</v>
      </c>
      <c r="D749" s="1" t="s">
        <v>4159</v>
      </c>
      <c r="E749">
        <v>3.8</v>
      </c>
      <c r="F749" s="1" t="s">
        <v>1336</v>
      </c>
      <c r="G749" t="s">
        <v>165</v>
      </c>
      <c r="H749" t="s">
        <v>117</v>
      </c>
      <c r="I749" t="s">
        <v>29</v>
      </c>
      <c r="J749">
        <v>1947</v>
      </c>
      <c r="K749" t="s">
        <v>30</v>
      </c>
      <c r="L749" t="s">
        <v>85</v>
      </c>
      <c r="M749" t="s">
        <v>61</v>
      </c>
      <c r="N749" t="s">
        <v>3306</v>
      </c>
      <c r="O749">
        <v>-1</v>
      </c>
      <c r="P749">
        <v>-1</v>
      </c>
      <c r="Q749">
        <f t="shared" si="132"/>
        <v>60000</v>
      </c>
      <c r="R749">
        <f t="shared" si="133"/>
        <v>66000</v>
      </c>
      <c r="S749">
        <f t="shared" si="134"/>
        <v>63000</v>
      </c>
      <c r="T749" t="str">
        <f t="shared" si="135"/>
        <v>Milliman</v>
      </c>
      <c r="U749" t="str">
        <f t="shared" si="136"/>
        <v>Chicago</v>
      </c>
      <c r="V749" t="str">
        <f t="shared" si="137"/>
        <v>IL</v>
      </c>
      <c r="W749">
        <f t="shared" si="138"/>
        <v>0</v>
      </c>
      <c r="X749">
        <f t="shared" si="139"/>
        <v>1</v>
      </c>
      <c r="Y749">
        <f t="shared" si="140"/>
        <v>1</v>
      </c>
      <c r="Z749">
        <f t="shared" si="141"/>
        <v>0</v>
      </c>
      <c r="AA749">
        <f t="shared" si="142"/>
        <v>1</v>
      </c>
      <c r="AB749">
        <f t="shared" si="143"/>
        <v>1</v>
      </c>
    </row>
    <row r="750" spans="1:28" ht="34" x14ac:dyDescent="0.2">
      <c r="A750">
        <v>748</v>
      </c>
      <c r="B750" t="s">
        <v>34</v>
      </c>
      <c r="C750" t="s">
        <v>4120</v>
      </c>
      <c r="D750" t="s">
        <v>4160</v>
      </c>
      <c r="E750">
        <v>3.7</v>
      </c>
      <c r="F750" s="1" t="s">
        <v>1337</v>
      </c>
      <c r="G750" t="s">
        <v>165</v>
      </c>
      <c r="H750" t="s">
        <v>328</v>
      </c>
      <c r="I750" t="s">
        <v>24</v>
      </c>
      <c r="J750">
        <v>1817</v>
      </c>
      <c r="K750" t="s">
        <v>56</v>
      </c>
      <c r="L750" t="s">
        <v>3358</v>
      </c>
      <c r="M750" t="s">
        <v>46</v>
      </c>
      <c r="N750" t="s">
        <v>3310</v>
      </c>
      <c r="O750" t="s">
        <v>1338</v>
      </c>
      <c r="P750">
        <v>-1</v>
      </c>
      <c r="Q750">
        <f t="shared" si="132"/>
        <v>60000</v>
      </c>
      <c r="R750">
        <f t="shared" si="133"/>
        <v>66000</v>
      </c>
      <c r="S750">
        <f t="shared" si="134"/>
        <v>63000</v>
      </c>
      <c r="T750" t="str">
        <f t="shared" si="135"/>
        <v>BMO Financial Group</v>
      </c>
      <c r="U750" t="str">
        <f t="shared" si="136"/>
        <v>Chicago</v>
      </c>
      <c r="V750" t="str">
        <f t="shared" si="137"/>
        <v>IL</v>
      </c>
      <c r="W750">
        <f t="shared" si="138"/>
        <v>1</v>
      </c>
      <c r="X750">
        <f t="shared" si="139"/>
        <v>1</v>
      </c>
      <c r="Y750">
        <f t="shared" si="140"/>
        <v>0</v>
      </c>
      <c r="Z750">
        <f t="shared" si="141"/>
        <v>1</v>
      </c>
      <c r="AA750">
        <f t="shared" si="142"/>
        <v>0</v>
      </c>
      <c r="AB750">
        <f t="shared" si="143"/>
        <v>1</v>
      </c>
    </row>
    <row r="751" spans="1:28" ht="409.6" x14ac:dyDescent="0.2">
      <c r="A751">
        <v>749</v>
      </c>
      <c r="B751" t="s">
        <v>1339</v>
      </c>
      <c r="C751" t="s">
        <v>4120</v>
      </c>
      <c r="D751" s="1" t="s">
        <v>4161</v>
      </c>
      <c r="E751">
        <v>3.2</v>
      </c>
      <c r="F751" s="1" t="s">
        <v>1326</v>
      </c>
      <c r="G751" t="s">
        <v>165</v>
      </c>
      <c r="H751" t="s">
        <v>165</v>
      </c>
      <c r="I751" t="s">
        <v>24</v>
      </c>
      <c r="J751">
        <v>1882</v>
      </c>
      <c r="K751" t="s">
        <v>37</v>
      </c>
      <c r="L751" t="s">
        <v>3358</v>
      </c>
      <c r="M751" t="s">
        <v>46</v>
      </c>
      <c r="N751" t="s">
        <v>3304</v>
      </c>
      <c r="O751" t="s">
        <v>4151</v>
      </c>
      <c r="P751">
        <v>-1</v>
      </c>
      <c r="Q751">
        <f t="shared" si="132"/>
        <v>60000</v>
      </c>
      <c r="R751">
        <f t="shared" si="133"/>
        <v>66000</v>
      </c>
      <c r="S751">
        <f t="shared" si="134"/>
        <v>63000</v>
      </c>
      <c r="T751" t="str">
        <f t="shared" si="135"/>
        <v>BMO</v>
      </c>
      <c r="U751" t="str">
        <f t="shared" si="136"/>
        <v>Chicago</v>
      </c>
      <c r="V751" t="str">
        <f t="shared" si="137"/>
        <v>IL</v>
      </c>
      <c r="W751">
        <f t="shared" si="138"/>
        <v>1</v>
      </c>
      <c r="X751">
        <f t="shared" si="139"/>
        <v>0</v>
      </c>
      <c r="Y751">
        <f t="shared" si="140"/>
        <v>1</v>
      </c>
      <c r="Z751">
        <f t="shared" si="141"/>
        <v>0</v>
      </c>
      <c r="AA751">
        <f t="shared" si="142"/>
        <v>0</v>
      </c>
      <c r="AB751">
        <f t="shared" si="143"/>
        <v>1</v>
      </c>
    </row>
    <row r="752" spans="1:28" ht="409.6" x14ac:dyDescent="0.2">
      <c r="A752">
        <v>750</v>
      </c>
      <c r="B752" t="s">
        <v>34</v>
      </c>
      <c r="C752" t="s">
        <v>4162</v>
      </c>
      <c r="D752" s="1" t="s">
        <v>4163</v>
      </c>
      <c r="E752">
        <v>4.2</v>
      </c>
      <c r="F752" s="1" t="s">
        <v>1340</v>
      </c>
      <c r="G752" t="s">
        <v>165</v>
      </c>
      <c r="H752" t="s">
        <v>1341</v>
      </c>
      <c r="I752" t="s">
        <v>24</v>
      </c>
      <c r="J752">
        <v>1999</v>
      </c>
      <c r="K752" t="s">
        <v>30</v>
      </c>
      <c r="L752" t="s">
        <v>38</v>
      </c>
      <c r="M752" t="s">
        <v>32</v>
      </c>
      <c r="N752" t="s">
        <v>3306</v>
      </c>
      <c r="O752" t="s">
        <v>1342</v>
      </c>
      <c r="P752">
        <v>-1</v>
      </c>
      <c r="Q752">
        <f t="shared" si="132"/>
        <v>73000</v>
      </c>
      <c r="R752">
        <f t="shared" si="133"/>
        <v>82000</v>
      </c>
      <c r="S752">
        <f t="shared" si="134"/>
        <v>77500</v>
      </c>
      <c r="T752" t="str">
        <f t="shared" si="135"/>
        <v>UST Global</v>
      </c>
      <c r="U752" t="str">
        <f t="shared" si="136"/>
        <v>Chicago</v>
      </c>
      <c r="V752" t="str">
        <f t="shared" si="137"/>
        <v>IL</v>
      </c>
      <c r="W752">
        <f t="shared" si="138"/>
        <v>1</v>
      </c>
      <c r="X752">
        <f t="shared" si="139"/>
        <v>0</v>
      </c>
      <c r="Y752">
        <f t="shared" si="140"/>
        <v>1</v>
      </c>
      <c r="Z752">
        <f t="shared" si="141"/>
        <v>0</v>
      </c>
      <c r="AA752">
        <f t="shared" si="142"/>
        <v>0</v>
      </c>
      <c r="AB752">
        <f t="shared" si="143"/>
        <v>1</v>
      </c>
    </row>
    <row r="753" spans="1:28" ht="409.6" x14ac:dyDescent="0.2">
      <c r="A753">
        <v>751</v>
      </c>
      <c r="B753" t="s">
        <v>473</v>
      </c>
      <c r="C753" t="s">
        <v>4162</v>
      </c>
      <c r="D753" s="1" t="s">
        <v>4164</v>
      </c>
      <c r="E753">
        <v>4.5999999999999996</v>
      </c>
      <c r="F753" s="1" t="s">
        <v>1343</v>
      </c>
      <c r="G753" t="s">
        <v>165</v>
      </c>
      <c r="H753" t="s">
        <v>165</v>
      </c>
      <c r="I753" t="s">
        <v>68</v>
      </c>
      <c r="J753">
        <v>2011</v>
      </c>
      <c r="K753" t="s">
        <v>30</v>
      </c>
      <c r="L753" t="s">
        <v>25</v>
      </c>
      <c r="M753" t="s">
        <v>26</v>
      </c>
      <c r="N753" t="s">
        <v>3319</v>
      </c>
      <c r="O753">
        <v>-1</v>
      </c>
      <c r="P753">
        <v>-1</v>
      </c>
      <c r="Q753">
        <f t="shared" si="132"/>
        <v>73000</v>
      </c>
      <c r="R753">
        <f t="shared" si="133"/>
        <v>82000</v>
      </c>
      <c r="S753">
        <f t="shared" si="134"/>
        <v>77500</v>
      </c>
      <c r="T753" t="str">
        <f t="shared" si="135"/>
        <v>First Stop Health</v>
      </c>
      <c r="U753" t="str">
        <f t="shared" si="136"/>
        <v>Chicago</v>
      </c>
      <c r="V753" t="str">
        <f t="shared" si="137"/>
        <v>IL</v>
      </c>
      <c r="W753">
        <f t="shared" si="138"/>
        <v>1</v>
      </c>
      <c r="X753">
        <f t="shared" si="139"/>
        <v>1</v>
      </c>
      <c r="Y753">
        <f t="shared" si="140"/>
        <v>1</v>
      </c>
      <c r="Z753">
        <f t="shared" si="141"/>
        <v>1</v>
      </c>
      <c r="AA753">
        <f t="shared" si="142"/>
        <v>1</v>
      </c>
      <c r="AB753">
        <f t="shared" si="143"/>
        <v>1</v>
      </c>
    </row>
    <row r="754" spans="1:28" ht="409.6" x14ac:dyDescent="0.2">
      <c r="A754">
        <v>752</v>
      </c>
      <c r="B754" t="s">
        <v>1344</v>
      </c>
      <c r="C754" t="s">
        <v>4162</v>
      </c>
      <c r="D754" s="1" t="s">
        <v>4165</v>
      </c>
      <c r="E754">
        <v>3.2</v>
      </c>
      <c r="F754" s="1" t="s">
        <v>1345</v>
      </c>
      <c r="G754" t="s">
        <v>316</v>
      </c>
      <c r="H754" t="s">
        <v>223</v>
      </c>
      <c r="I754" t="s">
        <v>24</v>
      </c>
      <c r="J754">
        <v>2015</v>
      </c>
      <c r="K754" t="s">
        <v>56</v>
      </c>
      <c r="L754" t="s">
        <v>1318</v>
      </c>
      <c r="M754" t="s">
        <v>764</v>
      </c>
      <c r="N754" t="s">
        <v>3310</v>
      </c>
      <c r="O754" t="s">
        <v>4166</v>
      </c>
      <c r="P754">
        <v>-1</v>
      </c>
      <c r="Q754">
        <f t="shared" si="132"/>
        <v>73000</v>
      </c>
      <c r="R754">
        <f t="shared" si="133"/>
        <v>82000</v>
      </c>
      <c r="S754">
        <f t="shared" si="134"/>
        <v>77500</v>
      </c>
      <c r="T754" t="str">
        <f t="shared" si="135"/>
        <v>MeadWestVaco</v>
      </c>
      <c r="U754" t="str">
        <f t="shared" si="136"/>
        <v>Woodridge</v>
      </c>
      <c r="V754" t="str">
        <f t="shared" si="137"/>
        <v>IL</v>
      </c>
      <c r="W754">
        <f t="shared" si="138"/>
        <v>0</v>
      </c>
      <c r="X754">
        <f t="shared" si="139"/>
        <v>0</v>
      </c>
      <c r="Y754">
        <f t="shared" si="140"/>
        <v>1</v>
      </c>
      <c r="Z754">
        <f t="shared" si="141"/>
        <v>0</v>
      </c>
      <c r="AA754">
        <f t="shared" si="142"/>
        <v>0</v>
      </c>
      <c r="AB754">
        <f t="shared" si="143"/>
        <v>1</v>
      </c>
    </row>
    <row r="755" spans="1:28" ht="409.6" x14ac:dyDescent="0.2">
      <c r="A755">
        <v>753</v>
      </c>
      <c r="B755" t="s">
        <v>34</v>
      </c>
      <c r="C755" t="s">
        <v>4162</v>
      </c>
      <c r="D755" s="1" t="s">
        <v>4167</v>
      </c>
      <c r="E755">
        <v>3.5</v>
      </c>
      <c r="F755" s="1" t="s">
        <v>1346</v>
      </c>
      <c r="G755" t="s">
        <v>165</v>
      </c>
      <c r="H755" t="s">
        <v>165</v>
      </c>
      <c r="I755" t="s">
        <v>68</v>
      </c>
      <c r="J755">
        <v>-1</v>
      </c>
      <c r="K755" t="s">
        <v>30</v>
      </c>
      <c r="L755" t="s">
        <v>134</v>
      </c>
      <c r="M755" t="s">
        <v>32</v>
      </c>
      <c r="N755" t="s">
        <v>3319</v>
      </c>
      <c r="O755">
        <v>-1</v>
      </c>
      <c r="P755">
        <v>-1</v>
      </c>
      <c r="Q755">
        <f t="shared" si="132"/>
        <v>73000</v>
      </c>
      <c r="R755">
        <f t="shared" si="133"/>
        <v>82000</v>
      </c>
      <c r="S755">
        <f t="shared" si="134"/>
        <v>77500</v>
      </c>
      <c r="T755" t="str">
        <f t="shared" si="135"/>
        <v>Care Advisors Inc</v>
      </c>
      <c r="U755" t="str">
        <f t="shared" si="136"/>
        <v>Chicago</v>
      </c>
      <c r="V755" t="str">
        <f t="shared" si="137"/>
        <v>IL</v>
      </c>
      <c r="W755">
        <f t="shared" si="138"/>
        <v>1</v>
      </c>
      <c r="X755">
        <f t="shared" si="139"/>
        <v>1</v>
      </c>
      <c r="Y755">
        <f t="shared" si="140"/>
        <v>1</v>
      </c>
      <c r="Z755">
        <f t="shared" si="141"/>
        <v>1</v>
      </c>
      <c r="AA755">
        <f t="shared" si="142"/>
        <v>0</v>
      </c>
      <c r="AB755">
        <f t="shared" si="143"/>
        <v>1</v>
      </c>
    </row>
    <row r="756" spans="1:28" ht="372" x14ac:dyDescent="0.2">
      <c r="A756">
        <v>754</v>
      </c>
      <c r="B756" t="s">
        <v>34</v>
      </c>
      <c r="C756" t="s">
        <v>4162</v>
      </c>
      <c r="D756" s="1" t="s">
        <v>4168</v>
      </c>
      <c r="E756">
        <v>3.7</v>
      </c>
      <c r="F756" s="1" t="s">
        <v>1347</v>
      </c>
      <c r="G756" t="s">
        <v>165</v>
      </c>
      <c r="H756" t="s">
        <v>165</v>
      </c>
      <c r="I756" t="s">
        <v>29</v>
      </c>
      <c r="J756">
        <v>2012</v>
      </c>
      <c r="K756" t="s">
        <v>19</v>
      </c>
      <c r="L756" t="s">
        <v>25</v>
      </c>
      <c r="M756" t="s">
        <v>26</v>
      </c>
      <c r="N756" t="s">
        <v>3313</v>
      </c>
      <c r="O756">
        <v>-1</v>
      </c>
      <c r="P756">
        <v>-1</v>
      </c>
      <c r="Q756">
        <f t="shared" si="132"/>
        <v>73000</v>
      </c>
      <c r="R756">
        <f t="shared" si="133"/>
        <v>82000</v>
      </c>
      <c r="S756">
        <f t="shared" si="134"/>
        <v>77500</v>
      </c>
      <c r="T756" t="str">
        <f t="shared" si="135"/>
        <v>Ann &amp; Robert H. Lurie Children's Hospital of Chicago</v>
      </c>
      <c r="U756" t="str">
        <f t="shared" si="136"/>
        <v>Chicago</v>
      </c>
      <c r="V756" t="str">
        <f t="shared" si="137"/>
        <v>IL</v>
      </c>
      <c r="W756">
        <f t="shared" si="138"/>
        <v>1</v>
      </c>
      <c r="X756">
        <f t="shared" si="139"/>
        <v>0</v>
      </c>
      <c r="Y756">
        <f t="shared" si="140"/>
        <v>1</v>
      </c>
      <c r="Z756">
        <f t="shared" si="141"/>
        <v>0</v>
      </c>
      <c r="AA756">
        <f t="shared" si="142"/>
        <v>0</v>
      </c>
      <c r="AB756">
        <f t="shared" si="143"/>
        <v>1</v>
      </c>
    </row>
    <row r="757" spans="1:28" ht="409.6" x14ac:dyDescent="0.2">
      <c r="A757">
        <v>755</v>
      </c>
      <c r="B757" t="s">
        <v>34</v>
      </c>
      <c r="C757" t="s">
        <v>4162</v>
      </c>
      <c r="D757" s="1" t="s">
        <v>4169</v>
      </c>
      <c r="E757">
        <v>3.9</v>
      </c>
      <c r="F757" s="1" t="s">
        <v>4170</v>
      </c>
      <c r="G757" t="s">
        <v>165</v>
      </c>
      <c r="H757" t="s">
        <v>1348</v>
      </c>
      <c r="I757" t="s">
        <v>29</v>
      </c>
      <c r="J757">
        <v>1983</v>
      </c>
      <c r="K757" t="s">
        <v>37</v>
      </c>
      <c r="L757" t="s">
        <v>147</v>
      </c>
      <c r="M757" t="s">
        <v>61</v>
      </c>
      <c r="N757" t="s">
        <v>3304</v>
      </c>
      <c r="O757" t="s">
        <v>1349</v>
      </c>
      <c r="P757">
        <v>-1</v>
      </c>
      <c r="Q757">
        <f t="shared" si="132"/>
        <v>73000</v>
      </c>
      <c r="R757">
        <f t="shared" si="133"/>
        <v>82000</v>
      </c>
      <c r="S757">
        <f t="shared" si="134"/>
        <v>77500</v>
      </c>
      <c r="T757" t="str">
        <f t="shared" si="135"/>
        <v>TEsystems, Inc</v>
      </c>
      <c r="U757" t="str">
        <f t="shared" si="136"/>
        <v>Chicago</v>
      </c>
      <c r="V757" t="str">
        <f t="shared" si="137"/>
        <v>IL</v>
      </c>
      <c r="W757">
        <f t="shared" si="138"/>
        <v>0</v>
      </c>
      <c r="X757">
        <f t="shared" si="139"/>
        <v>0</v>
      </c>
      <c r="Y757">
        <f t="shared" si="140"/>
        <v>1</v>
      </c>
      <c r="Z757">
        <f t="shared" si="141"/>
        <v>0</v>
      </c>
      <c r="AA757">
        <f t="shared" si="142"/>
        <v>0</v>
      </c>
      <c r="AB757">
        <f t="shared" si="143"/>
        <v>1</v>
      </c>
    </row>
    <row r="758" spans="1:28" ht="409.6" x14ac:dyDescent="0.2">
      <c r="A758">
        <v>756</v>
      </c>
      <c r="B758" t="s">
        <v>291</v>
      </c>
      <c r="C758" t="s">
        <v>4162</v>
      </c>
      <c r="D758" s="1" t="s">
        <v>4171</v>
      </c>
      <c r="E758">
        <v>-1</v>
      </c>
      <c r="F758" t="s">
        <v>1350</v>
      </c>
      <c r="G758" t="s">
        <v>165</v>
      </c>
      <c r="H758" t="s">
        <v>965</v>
      </c>
      <c r="I758" t="s">
        <v>68</v>
      </c>
      <c r="J758">
        <v>-1</v>
      </c>
      <c r="K758" t="s">
        <v>30</v>
      </c>
      <c r="L758">
        <v>-1</v>
      </c>
      <c r="M758">
        <v>-1</v>
      </c>
      <c r="N758" t="s">
        <v>3319</v>
      </c>
      <c r="O758">
        <v>-1</v>
      </c>
      <c r="P758">
        <v>-1</v>
      </c>
      <c r="Q758">
        <f t="shared" si="132"/>
        <v>73000</v>
      </c>
      <c r="R758">
        <f t="shared" si="133"/>
        <v>82000</v>
      </c>
      <c r="S758">
        <f t="shared" si="134"/>
        <v>77500</v>
      </c>
      <c r="T758" t="str">
        <f t="shared" si="135"/>
        <v>MT Global US INC</v>
      </c>
      <c r="U758" t="str">
        <f t="shared" si="136"/>
        <v>Chicago</v>
      </c>
      <c r="V758" t="str">
        <f t="shared" si="137"/>
        <v>IL</v>
      </c>
      <c r="W758">
        <f t="shared" si="138"/>
        <v>0</v>
      </c>
      <c r="X758">
        <f t="shared" si="139"/>
        <v>0</v>
      </c>
      <c r="Y758">
        <f t="shared" si="140"/>
        <v>0</v>
      </c>
      <c r="Z758">
        <f t="shared" si="141"/>
        <v>0</v>
      </c>
      <c r="AA758">
        <f t="shared" si="142"/>
        <v>0</v>
      </c>
      <c r="AB758">
        <f t="shared" si="143"/>
        <v>1</v>
      </c>
    </row>
    <row r="759" spans="1:28" ht="34" x14ac:dyDescent="0.2">
      <c r="A759">
        <v>757</v>
      </c>
      <c r="B759" t="s">
        <v>72</v>
      </c>
      <c r="C759" t="s">
        <v>4162</v>
      </c>
      <c r="D759" t="s">
        <v>4172</v>
      </c>
      <c r="E759">
        <v>3.4</v>
      </c>
      <c r="F759" s="1" t="s">
        <v>1351</v>
      </c>
      <c r="G759" t="s">
        <v>165</v>
      </c>
      <c r="H759" t="s">
        <v>1352</v>
      </c>
      <c r="I759" t="s">
        <v>55</v>
      </c>
      <c r="J759">
        <v>1944</v>
      </c>
      <c r="K759" t="s">
        <v>56</v>
      </c>
      <c r="L759" t="s">
        <v>763</v>
      </c>
      <c r="M759" t="s">
        <v>764</v>
      </c>
      <c r="N759" t="s">
        <v>3304</v>
      </c>
      <c r="O759">
        <v>-1</v>
      </c>
      <c r="P759">
        <v>-1</v>
      </c>
      <c r="Q759">
        <f t="shared" si="132"/>
        <v>73000</v>
      </c>
      <c r="R759">
        <f t="shared" si="133"/>
        <v>82000</v>
      </c>
      <c r="S759">
        <f t="shared" si="134"/>
        <v>77500</v>
      </c>
      <c r="T759" t="str">
        <f t="shared" si="135"/>
        <v>HNI</v>
      </c>
      <c r="U759" t="str">
        <f t="shared" si="136"/>
        <v>Chicago</v>
      </c>
      <c r="V759" t="str">
        <f t="shared" si="137"/>
        <v>IL</v>
      </c>
      <c r="W759">
        <f t="shared" si="138"/>
        <v>1</v>
      </c>
      <c r="X759">
        <f t="shared" si="139"/>
        <v>1</v>
      </c>
      <c r="Y759">
        <f t="shared" si="140"/>
        <v>1</v>
      </c>
      <c r="Z759">
        <f t="shared" si="141"/>
        <v>0</v>
      </c>
      <c r="AA759">
        <f t="shared" si="142"/>
        <v>0</v>
      </c>
      <c r="AB759">
        <f t="shared" si="143"/>
        <v>1</v>
      </c>
    </row>
    <row r="760" spans="1:28" ht="409.6" x14ac:dyDescent="0.2">
      <c r="A760">
        <v>758</v>
      </c>
      <c r="B760" t="s">
        <v>34</v>
      </c>
      <c r="C760" t="s">
        <v>4162</v>
      </c>
      <c r="D760" s="1" t="s">
        <v>4173</v>
      </c>
      <c r="E760">
        <v>4.0999999999999996</v>
      </c>
      <c r="F760" s="1" t="s">
        <v>4174</v>
      </c>
      <c r="G760" t="s">
        <v>1297</v>
      </c>
      <c r="H760" t="s">
        <v>1353</v>
      </c>
      <c r="I760" t="s">
        <v>68</v>
      </c>
      <c r="J760">
        <v>2017</v>
      </c>
      <c r="K760" t="s">
        <v>56</v>
      </c>
      <c r="L760" t="s">
        <v>147</v>
      </c>
      <c r="M760" t="s">
        <v>61</v>
      </c>
      <c r="N760" t="s">
        <v>3314</v>
      </c>
      <c r="O760">
        <v>-1</v>
      </c>
      <c r="P760">
        <v>-1</v>
      </c>
      <c r="Q760">
        <f t="shared" si="132"/>
        <v>73000</v>
      </c>
      <c r="R760">
        <f t="shared" si="133"/>
        <v>82000</v>
      </c>
      <c r="S760">
        <f t="shared" si="134"/>
        <v>77500</v>
      </c>
      <c r="T760" t="str">
        <f t="shared" si="135"/>
        <v>SySource Solutions</v>
      </c>
      <c r="U760" t="str">
        <f t="shared" si="136"/>
        <v>Downers Grove</v>
      </c>
      <c r="V760" t="str">
        <f t="shared" si="137"/>
        <v>IL</v>
      </c>
      <c r="W760">
        <f t="shared" si="138"/>
        <v>0</v>
      </c>
      <c r="X760">
        <f t="shared" si="139"/>
        <v>1</v>
      </c>
      <c r="Y760">
        <f t="shared" si="140"/>
        <v>1</v>
      </c>
      <c r="Z760">
        <f t="shared" si="141"/>
        <v>0</v>
      </c>
      <c r="AA760">
        <f t="shared" si="142"/>
        <v>0</v>
      </c>
      <c r="AB760">
        <f t="shared" si="143"/>
        <v>1</v>
      </c>
    </row>
    <row r="761" spans="1:28" ht="323" x14ac:dyDescent="0.2">
      <c r="A761">
        <v>759</v>
      </c>
      <c r="B761" t="s">
        <v>193</v>
      </c>
      <c r="C761" t="s">
        <v>4162</v>
      </c>
      <c r="D761" s="1" t="s">
        <v>4175</v>
      </c>
      <c r="E761">
        <v>5</v>
      </c>
      <c r="F761" s="1" t="s">
        <v>315</v>
      </c>
      <c r="G761" t="s">
        <v>165</v>
      </c>
      <c r="H761" t="s">
        <v>316</v>
      </c>
      <c r="I761" t="s">
        <v>84</v>
      </c>
      <c r="J761">
        <v>2008</v>
      </c>
      <c r="K761" t="s">
        <v>30</v>
      </c>
      <c r="L761" t="s">
        <v>38</v>
      </c>
      <c r="M761" t="s">
        <v>32</v>
      </c>
      <c r="N761" t="s">
        <v>3305</v>
      </c>
      <c r="O761">
        <v>-1</v>
      </c>
      <c r="P761">
        <v>-1</v>
      </c>
      <c r="Q761">
        <f t="shared" si="132"/>
        <v>73000</v>
      </c>
      <c r="R761">
        <f t="shared" si="133"/>
        <v>82000</v>
      </c>
      <c r="S761">
        <f t="shared" si="134"/>
        <v>77500</v>
      </c>
      <c r="T761" t="str">
        <f t="shared" si="135"/>
        <v>Staffigo Technical Services, LLC</v>
      </c>
      <c r="U761" t="str">
        <f t="shared" si="136"/>
        <v>Chicago</v>
      </c>
      <c r="V761" t="str">
        <f t="shared" si="137"/>
        <v>IL</v>
      </c>
      <c r="W761">
        <f t="shared" si="138"/>
        <v>0</v>
      </c>
      <c r="X761">
        <f t="shared" si="139"/>
        <v>1</v>
      </c>
      <c r="Y761">
        <f t="shared" si="140"/>
        <v>1</v>
      </c>
      <c r="Z761">
        <f t="shared" si="141"/>
        <v>0</v>
      </c>
      <c r="AA761">
        <f t="shared" si="142"/>
        <v>0</v>
      </c>
      <c r="AB761">
        <f t="shared" si="143"/>
        <v>1</v>
      </c>
    </row>
    <row r="762" spans="1:28" ht="34" x14ac:dyDescent="0.2">
      <c r="A762">
        <v>760</v>
      </c>
      <c r="B762" t="s">
        <v>72</v>
      </c>
      <c r="C762" t="s">
        <v>4162</v>
      </c>
      <c r="D762" t="s">
        <v>4176</v>
      </c>
      <c r="E762">
        <v>3.5</v>
      </c>
      <c r="F762" s="1" t="s">
        <v>1354</v>
      </c>
      <c r="G762" t="s">
        <v>165</v>
      </c>
      <c r="H762" t="s">
        <v>106</v>
      </c>
      <c r="I762" t="s">
        <v>29</v>
      </c>
      <c r="J762">
        <v>2013</v>
      </c>
      <c r="K762" t="s">
        <v>30</v>
      </c>
      <c r="L762" t="s">
        <v>1355</v>
      </c>
      <c r="M762" t="s">
        <v>1308</v>
      </c>
      <c r="N762" t="s">
        <v>3313</v>
      </c>
      <c r="O762">
        <v>-1</v>
      </c>
      <c r="P762">
        <v>-1</v>
      </c>
      <c r="Q762">
        <f t="shared" si="132"/>
        <v>73000</v>
      </c>
      <c r="R762">
        <f t="shared" si="133"/>
        <v>82000</v>
      </c>
      <c r="S762">
        <f t="shared" si="134"/>
        <v>77500</v>
      </c>
      <c r="T762" t="str">
        <f t="shared" si="135"/>
        <v>Flexport</v>
      </c>
      <c r="U762" t="str">
        <f t="shared" si="136"/>
        <v>Chicago</v>
      </c>
      <c r="V762" t="str">
        <f t="shared" si="137"/>
        <v>IL</v>
      </c>
      <c r="W762">
        <f t="shared" si="138"/>
        <v>1</v>
      </c>
      <c r="X762">
        <f t="shared" si="139"/>
        <v>1</v>
      </c>
      <c r="Y762">
        <f t="shared" si="140"/>
        <v>1</v>
      </c>
      <c r="Z762">
        <f t="shared" si="141"/>
        <v>0</v>
      </c>
      <c r="AA762">
        <f t="shared" si="142"/>
        <v>0</v>
      </c>
      <c r="AB762">
        <f t="shared" si="143"/>
        <v>1</v>
      </c>
    </row>
    <row r="763" spans="1:28" ht="34" x14ac:dyDescent="0.2">
      <c r="A763">
        <v>761</v>
      </c>
      <c r="B763" t="s">
        <v>34</v>
      </c>
      <c r="C763" t="s">
        <v>4162</v>
      </c>
      <c r="D763" t="s">
        <v>4177</v>
      </c>
      <c r="E763">
        <v>3.7</v>
      </c>
      <c r="F763" s="1" t="s">
        <v>222</v>
      </c>
      <c r="G763" t="s">
        <v>1297</v>
      </c>
      <c r="H763" t="s">
        <v>223</v>
      </c>
      <c r="I763" t="s">
        <v>29</v>
      </c>
      <c r="J763">
        <v>-1</v>
      </c>
      <c r="K763" t="s">
        <v>37</v>
      </c>
      <c r="L763" t="s">
        <v>147</v>
      </c>
      <c r="M763" t="s">
        <v>61</v>
      </c>
      <c r="N763" t="s">
        <v>3319</v>
      </c>
      <c r="O763">
        <v>-1</v>
      </c>
      <c r="P763">
        <v>-1</v>
      </c>
      <c r="Q763">
        <f t="shared" si="132"/>
        <v>73000</v>
      </c>
      <c r="R763">
        <f t="shared" si="133"/>
        <v>82000</v>
      </c>
      <c r="S763">
        <f t="shared" si="134"/>
        <v>77500</v>
      </c>
      <c r="T763" t="str">
        <f t="shared" si="135"/>
        <v>Randstad</v>
      </c>
      <c r="U763" t="str">
        <f t="shared" si="136"/>
        <v>Downers Grove</v>
      </c>
      <c r="V763" t="str">
        <f t="shared" si="137"/>
        <v>IL</v>
      </c>
      <c r="W763">
        <f t="shared" si="138"/>
        <v>0</v>
      </c>
      <c r="X763">
        <f t="shared" si="139"/>
        <v>1</v>
      </c>
      <c r="Y763">
        <f t="shared" si="140"/>
        <v>1</v>
      </c>
      <c r="Z763">
        <f t="shared" si="141"/>
        <v>0</v>
      </c>
      <c r="AA763">
        <f t="shared" si="142"/>
        <v>0</v>
      </c>
      <c r="AB763">
        <f t="shared" si="143"/>
        <v>1</v>
      </c>
    </row>
    <row r="764" spans="1:28" ht="409.6" x14ac:dyDescent="0.2">
      <c r="A764">
        <v>762</v>
      </c>
      <c r="B764" t="s">
        <v>1356</v>
      </c>
      <c r="C764" t="s">
        <v>4162</v>
      </c>
      <c r="D764" s="1" t="s">
        <v>4178</v>
      </c>
      <c r="E764">
        <v>4</v>
      </c>
      <c r="F764" s="1" t="s">
        <v>1357</v>
      </c>
      <c r="G764" t="s">
        <v>165</v>
      </c>
      <c r="H764" t="s">
        <v>1358</v>
      </c>
      <c r="I764" t="s">
        <v>68</v>
      </c>
      <c r="J764">
        <v>-1</v>
      </c>
      <c r="K764" t="s">
        <v>30</v>
      </c>
      <c r="L764" t="s">
        <v>85</v>
      </c>
      <c r="M764" t="s">
        <v>61</v>
      </c>
      <c r="N764" t="s">
        <v>3319</v>
      </c>
      <c r="O764">
        <v>-1</v>
      </c>
      <c r="P764">
        <v>-1</v>
      </c>
      <c r="Q764">
        <f t="shared" si="132"/>
        <v>73000</v>
      </c>
      <c r="R764">
        <f t="shared" si="133"/>
        <v>82000</v>
      </c>
      <c r="S764">
        <f t="shared" si="134"/>
        <v>77500</v>
      </c>
      <c r="T764" t="str">
        <f t="shared" si="135"/>
        <v>Lantana Consulting Group</v>
      </c>
      <c r="U764" t="str">
        <f t="shared" si="136"/>
        <v>Chicago</v>
      </c>
      <c r="V764" t="str">
        <f t="shared" si="137"/>
        <v>IL</v>
      </c>
      <c r="W764">
        <f t="shared" si="138"/>
        <v>1</v>
      </c>
      <c r="X764">
        <f t="shared" si="139"/>
        <v>1</v>
      </c>
      <c r="Y764">
        <f t="shared" si="140"/>
        <v>0</v>
      </c>
      <c r="Z764">
        <f t="shared" si="141"/>
        <v>0</v>
      </c>
      <c r="AA764">
        <f t="shared" si="142"/>
        <v>1</v>
      </c>
      <c r="AB764">
        <f t="shared" si="143"/>
        <v>1</v>
      </c>
    </row>
    <row r="765" spans="1:28" ht="409.6" x14ac:dyDescent="0.2">
      <c r="A765">
        <v>763</v>
      </c>
      <c r="B765" t="s">
        <v>1359</v>
      </c>
      <c r="C765" t="s">
        <v>4162</v>
      </c>
      <c r="D765" s="1" t="s">
        <v>4179</v>
      </c>
      <c r="E765">
        <v>3.5</v>
      </c>
      <c r="F765" s="1" t="s">
        <v>1360</v>
      </c>
      <c r="G765" t="s">
        <v>165</v>
      </c>
      <c r="H765" t="s">
        <v>4180</v>
      </c>
      <c r="I765" t="s">
        <v>84</v>
      </c>
      <c r="J765">
        <v>2007</v>
      </c>
      <c r="K765" t="s">
        <v>3341</v>
      </c>
      <c r="L765">
        <v>-1</v>
      </c>
      <c r="M765">
        <v>-1</v>
      </c>
      <c r="N765" t="s">
        <v>3311</v>
      </c>
      <c r="O765">
        <v>-1</v>
      </c>
      <c r="P765">
        <v>-1</v>
      </c>
      <c r="Q765">
        <f t="shared" si="132"/>
        <v>73000</v>
      </c>
      <c r="R765">
        <f t="shared" si="133"/>
        <v>82000</v>
      </c>
      <c r="S765">
        <f t="shared" si="134"/>
        <v>77500</v>
      </c>
      <c r="T765" t="str">
        <f t="shared" si="135"/>
        <v>PDI</v>
      </c>
      <c r="U765" t="str">
        <f t="shared" si="136"/>
        <v>Chicago</v>
      </c>
      <c r="V765" t="str">
        <f t="shared" si="137"/>
        <v>IL</v>
      </c>
      <c r="W765">
        <f t="shared" si="138"/>
        <v>1</v>
      </c>
      <c r="X765">
        <f t="shared" si="139"/>
        <v>1</v>
      </c>
      <c r="Y765">
        <f t="shared" si="140"/>
        <v>1</v>
      </c>
      <c r="Z765">
        <f t="shared" si="141"/>
        <v>0</v>
      </c>
      <c r="AA765">
        <f t="shared" si="142"/>
        <v>0</v>
      </c>
      <c r="AB765">
        <f t="shared" si="143"/>
        <v>1</v>
      </c>
    </row>
    <row r="766" spans="1:28" ht="409.6" x14ac:dyDescent="0.2">
      <c r="A766">
        <v>764</v>
      </c>
      <c r="B766" t="s">
        <v>34</v>
      </c>
      <c r="C766" t="s">
        <v>4162</v>
      </c>
      <c r="D766" s="1" t="s">
        <v>4181</v>
      </c>
      <c r="E766">
        <v>3.6</v>
      </c>
      <c r="F766" s="1" t="s">
        <v>1361</v>
      </c>
      <c r="G766" t="s">
        <v>165</v>
      </c>
      <c r="H766" t="s">
        <v>165</v>
      </c>
      <c r="I766" t="s">
        <v>84</v>
      </c>
      <c r="J766">
        <v>2015</v>
      </c>
      <c r="K766" t="s">
        <v>30</v>
      </c>
      <c r="L766" t="s">
        <v>342</v>
      </c>
      <c r="M766" t="s">
        <v>161</v>
      </c>
      <c r="N766" t="s">
        <v>3319</v>
      </c>
      <c r="O766">
        <v>-1</v>
      </c>
      <c r="P766">
        <v>-1</v>
      </c>
      <c r="Q766">
        <f t="shared" si="132"/>
        <v>73000</v>
      </c>
      <c r="R766">
        <f t="shared" si="133"/>
        <v>82000</v>
      </c>
      <c r="S766">
        <f t="shared" si="134"/>
        <v>77500</v>
      </c>
      <c r="T766" t="str">
        <f t="shared" si="135"/>
        <v>Level Ex, Inc.</v>
      </c>
      <c r="U766" t="str">
        <f t="shared" si="136"/>
        <v>Chicago</v>
      </c>
      <c r="V766" t="str">
        <f t="shared" si="137"/>
        <v>IL</v>
      </c>
      <c r="W766">
        <f t="shared" si="138"/>
        <v>1</v>
      </c>
      <c r="X766">
        <f t="shared" si="139"/>
        <v>1</v>
      </c>
      <c r="Y766">
        <f t="shared" si="140"/>
        <v>1</v>
      </c>
      <c r="Z766">
        <f t="shared" si="141"/>
        <v>1</v>
      </c>
      <c r="AA766">
        <f t="shared" si="142"/>
        <v>0</v>
      </c>
      <c r="AB766">
        <f t="shared" si="143"/>
        <v>1</v>
      </c>
    </row>
    <row r="767" spans="1:28" ht="409.6" x14ac:dyDescent="0.2">
      <c r="A767">
        <v>765</v>
      </c>
      <c r="B767" t="s">
        <v>364</v>
      </c>
      <c r="C767" t="s">
        <v>4162</v>
      </c>
      <c r="D767" s="1" t="s">
        <v>4182</v>
      </c>
      <c r="E767">
        <v>3</v>
      </c>
      <c r="F767" s="1" t="s">
        <v>1362</v>
      </c>
      <c r="G767" t="s">
        <v>165</v>
      </c>
      <c r="H767" t="s">
        <v>165</v>
      </c>
      <c r="I767" t="s">
        <v>18</v>
      </c>
      <c r="J767">
        <v>-1</v>
      </c>
      <c r="K767" t="s">
        <v>218</v>
      </c>
      <c r="L767" t="s">
        <v>796</v>
      </c>
      <c r="M767" t="s">
        <v>218</v>
      </c>
      <c r="N767" t="s">
        <v>3319</v>
      </c>
      <c r="O767">
        <v>-1</v>
      </c>
      <c r="P767">
        <v>-1</v>
      </c>
      <c r="Q767">
        <f t="shared" si="132"/>
        <v>73000</v>
      </c>
      <c r="R767">
        <f t="shared" si="133"/>
        <v>82000</v>
      </c>
      <c r="S767">
        <f t="shared" si="134"/>
        <v>77500</v>
      </c>
      <c r="T767" t="str">
        <f t="shared" si="135"/>
        <v>Chicago Teachers Pension Fund</v>
      </c>
      <c r="U767" t="str">
        <f t="shared" si="136"/>
        <v>Chicago</v>
      </c>
      <c r="V767" t="str">
        <f t="shared" si="137"/>
        <v>IL</v>
      </c>
      <c r="W767">
        <f t="shared" si="138"/>
        <v>0</v>
      </c>
      <c r="X767">
        <f t="shared" si="139"/>
        <v>0</v>
      </c>
      <c r="Y767">
        <f t="shared" si="140"/>
        <v>1</v>
      </c>
      <c r="Z767">
        <f t="shared" si="141"/>
        <v>0</v>
      </c>
      <c r="AA767">
        <f t="shared" si="142"/>
        <v>0</v>
      </c>
      <c r="AB767">
        <f t="shared" si="143"/>
        <v>1</v>
      </c>
    </row>
    <row r="768" spans="1:28" ht="409.6" x14ac:dyDescent="0.2">
      <c r="A768">
        <v>766</v>
      </c>
      <c r="B768" t="s">
        <v>3392</v>
      </c>
      <c r="C768" t="s">
        <v>4162</v>
      </c>
      <c r="D768" s="1" t="s">
        <v>4183</v>
      </c>
      <c r="E768">
        <v>-1</v>
      </c>
      <c r="F768" t="s">
        <v>1363</v>
      </c>
      <c r="G768" t="s">
        <v>165</v>
      </c>
      <c r="H768">
        <v>-1</v>
      </c>
      <c r="I768">
        <v>-1</v>
      </c>
      <c r="J768">
        <v>-1</v>
      </c>
      <c r="K768">
        <v>-1</v>
      </c>
      <c r="L768">
        <v>-1</v>
      </c>
      <c r="M768">
        <v>-1</v>
      </c>
      <c r="N768">
        <v>-1</v>
      </c>
      <c r="O768">
        <v>-1</v>
      </c>
      <c r="P768">
        <v>-1</v>
      </c>
      <c r="Q768">
        <f t="shared" si="132"/>
        <v>73000</v>
      </c>
      <c r="R768">
        <f t="shared" si="133"/>
        <v>82000</v>
      </c>
      <c r="S768">
        <f t="shared" si="134"/>
        <v>77500</v>
      </c>
      <c r="T768" t="str">
        <f t="shared" si="135"/>
        <v>Show Me Leads</v>
      </c>
      <c r="U768" t="str">
        <f t="shared" si="136"/>
        <v>Chicago</v>
      </c>
      <c r="V768" t="str">
        <f t="shared" si="137"/>
        <v>IL</v>
      </c>
      <c r="W768">
        <f t="shared" si="138"/>
        <v>0</v>
      </c>
      <c r="X768">
        <f t="shared" si="139"/>
        <v>1</v>
      </c>
      <c r="Y768">
        <f t="shared" si="140"/>
        <v>1</v>
      </c>
      <c r="Z768">
        <f t="shared" si="141"/>
        <v>0</v>
      </c>
      <c r="AA768">
        <f t="shared" si="142"/>
        <v>0</v>
      </c>
      <c r="AB768">
        <f t="shared" si="143"/>
        <v>1</v>
      </c>
    </row>
    <row r="769" spans="1:28" ht="409.6" x14ac:dyDescent="0.2">
      <c r="A769">
        <v>767</v>
      </c>
      <c r="B769" t="s">
        <v>72</v>
      </c>
      <c r="C769" t="s">
        <v>4162</v>
      </c>
      <c r="D769" s="1" t="s">
        <v>6128</v>
      </c>
      <c r="E769">
        <v>-1</v>
      </c>
      <c r="F769" t="s">
        <v>1364</v>
      </c>
      <c r="G769" t="s">
        <v>165</v>
      </c>
      <c r="H769" t="s">
        <v>165</v>
      </c>
      <c r="I769" t="s">
        <v>3341</v>
      </c>
      <c r="J769">
        <v>-1</v>
      </c>
      <c r="K769" t="s">
        <v>30</v>
      </c>
      <c r="L769">
        <v>-1</v>
      </c>
      <c r="M769">
        <v>-1</v>
      </c>
      <c r="N769" t="s">
        <v>3319</v>
      </c>
      <c r="O769">
        <v>-1</v>
      </c>
      <c r="P769">
        <v>-1</v>
      </c>
      <c r="Q769">
        <f t="shared" si="132"/>
        <v>73000</v>
      </c>
      <c r="R769">
        <f t="shared" si="133"/>
        <v>82000</v>
      </c>
      <c r="S769">
        <f t="shared" si="134"/>
        <v>77500</v>
      </c>
      <c r="T769" t="str">
        <f t="shared" si="135"/>
        <v>Leap</v>
      </c>
      <c r="U769" t="str">
        <f t="shared" si="136"/>
        <v>Chicago</v>
      </c>
      <c r="V769" t="str">
        <f t="shared" si="137"/>
        <v>IL</v>
      </c>
      <c r="W769">
        <f t="shared" si="138"/>
        <v>0</v>
      </c>
      <c r="X769">
        <f t="shared" si="139"/>
        <v>0</v>
      </c>
      <c r="Y769">
        <f t="shared" si="140"/>
        <v>1</v>
      </c>
      <c r="Z769">
        <f t="shared" si="141"/>
        <v>0</v>
      </c>
      <c r="AA769">
        <f t="shared" si="142"/>
        <v>0</v>
      </c>
      <c r="AB769">
        <f t="shared" si="143"/>
        <v>1</v>
      </c>
    </row>
    <row r="770" spans="1:28" ht="136" x14ac:dyDescent="0.2">
      <c r="A770">
        <v>768</v>
      </c>
      <c r="B770" t="s">
        <v>34</v>
      </c>
      <c r="C770" t="s">
        <v>4162</v>
      </c>
      <c r="D770" s="1" t="s">
        <v>4184</v>
      </c>
      <c r="E770">
        <v>3.9</v>
      </c>
      <c r="F770" s="1" t="s">
        <v>204</v>
      </c>
      <c r="G770" t="s">
        <v>165</v>
      </c>
      <c r="H770" t="s">
        <v>205</v>
      </c>
      <c r="I770" t="s">
        <v>41</v>
      </c>
      <c r="J770">
        <v>2002</v>
      </c>
      <c r="K770" t="s">
        <v>30</v>
      </c>
      <c r="L770" t="s">
        <v>38</v>
      </c>
      <c r="M770" t="s">
        <v>32</v>
      </c>
      <c r="N770" t="s">
        <v>3303</v>
      </c>
      <c r="O770">
        <v>-1</v>
      </c>
      <c r="P770">
        <v>-1</v>
      </c>
      <c r="Q770">
        <f t="shared" si="132"/>
        <v>73000</v>
      </c>
      <c r="R770">
        <f t="shared" si="133"/>
        <v>82000</v>
      </c>
      <c r="S770">
        <f t="shared" si="134"/>
        <v>77500</v>
      </c>
      <c r="T770" t="str">
        <f t="shared" si="135"/>
        <v>Diverse Lynx</v>
      </c>
      <c r="U770" t="str">
        <f t="shared" si="136"/>
        <v>Chicago</v>
      </c>
      <c r="V770" t="str">
        <f t="shared" si="137"/>
        <v>IL</v>
      </c>
      <c r="W770">
        <f t="shared" si="138"/>
        <v>1</v>
      </c>
      <c r="X770">
        <f t="shared" si="139"/>
        <v>0</v>
      </c>
      <c r="Y770">
        <f t="shared" si="140"/>
        <v>0</v>
      </c>
      <c r="Z770">
        <f t="shared" si="141"/>
        <v>0</v>
      </c>
      <c r="AA770">
        <f t="shared" si="142"/>
        <v>0</v>
      </c>
      <c r="AB770">
        <f t="shared" si="143"/>
        <v>1</v>
      </c>
    </row>
    <row r="771" spans="1:28" ht="409.6" x14ac:dyDescent="0.2">
      <c r="A771">
        <v>769</v>
      </c>
      <c r="B771" t="s">
        <v>34</v>
      </c>
      <c r="C771" t="s">
        <v>4162</v>
      </c>
      <c r="D771" s="1" t="s">
        <v>4185</v>
      </c>
      <c r="E771">
        <v>5</v>
      </c>
      <c r="F771" s="1" t="s">
        <v>315</v>
      </c>
      <c r="G771" t="s">
        <v>165</v>
      </c>
      <c r="H771" t="s">
        <v>316</v>
      </c>
      <c r="I771" t="s">
        <v>84</v>
      </c>
      <c r="J771">
        <v>2008</v>
      </c>
      <c r="K771" t="s">
        <v>30</v>
      </c>
      <c r="L771" t="s">
        <v>38</v>
      </c>
      <c r="M771" t="s">
        <v>32</v>
      </c>
      <c r="N771" t="s">
        <v>3305</v>
      </c>
      <c r="O771">
        <v>-1</v>
      </c>
      <c r="P771">
        <v>-1</v>
      </c>
      <c r="Q771">
        <f t="shared" ref="Q771:Q834" si="144">LEFT(C771,FIND("-",C771)-1)*1000</f>
        <v>73000</v>
      </c>
      <c r="R771">
        <f t="shared" ref="R771:R834" si="145">MID(C771,FIND("-",C771)+1,LEN(C771))*1000</f>
        <v>82000</v>
      </c>
      <c r="S771">
        <f t="shared" ref="S771:S834" si="146">(Q771+R771)/2</f>
        <v>77500</v>
      </c>
      <c r="T771" t="str">
        <f t="shared" ref="T771:T834" si="147">TRIM(LEFT(F771, FIND(CHAR(10), F771&amp;CHAR(10))-1))</f>
        <v>Staffigo Technical Services, LLC</v>
      </c>
      <c r="U771" t="str">
        <f t="shared" ref="U771:U834" si="148">TRIM(LEFT(G771, FIND(",",G771)-1))</f>
        <v>Chicago</v>
      </c>
      <c r="V771" t="str">
        <f t="shared" ref="V771:V834" si="149">TRIM(MID(G771,FIND(",",G771)+1,LEN((G771))))</f>
        <v>IL</v>
      </c>
      <c r="W771">
        <f t="shared" ref="W771:W834" si="150">IF(ISNUMBER(SEARCH("python",D771)),1,0)</f>
        <v>0</v>
      </c>
      <c r="X771">
        <f t="shared" ref="X771:X834" si="151">IF(ISNUMBER(SEARCH("sql",D771)),1,0)</f>
        <v>1</v>
      </c>
      <c r="Y771">
        <f t="shared" ref="Y771:Y834" si="152">IF(ISNUMBER(SEARCH("excel",D771)),1,0)</f>
        <v>1</v>
      </c>
      <c r="Z771">
        <f t="shared" ref="Z771:Z834" si="153">IF(ISNUMBER(SEARCH("tableau",D771)),1,0)</f>
        <v>0</v>
      </c>
      <c r="AA771">
        <f t="shared" ref="AA771:AA834" si="154">IF(ISNUMBER(SEARCH("power bi",D771)),1,0)</f>
        <v>0</v>
      </c>
      <c r="AB771">
        <f t="shared" ref="AB771:AB834" si="155">IF(ISNUMBER(SEARCH("r",D771)),1,0)</f>
        <v>1</v>
      </c>
    </row>
    <row r="772" spans="1:28" ht="409.6" x14ac:dyDescent="0.2">
      <c r="A772">
        <v>770</v>
      </c>
      <c r="B772" t="s">
        <v>1365</v>
      </c>
      <c r="C772" t="s">
        <v>4162</v>
      </c>
      <c r="D772" s="1" t="s">
        <v>4186</v>
      </c>
      <c r="E772">
        <v>4.7</v>
      </c>
      <c r="F772" s="1" t="s">
        <v>1323</v>
      </c>
      <c r="G772" t="s">
        <v>165</v>
      </c>
      <c r="H772" t="s">
        <v>1324</v>
      </c>
      <c r="I772" t="s">
        <v>84</v>
      </c>
      <c r="J772">
        <v>1994</v>
      </c>
      <c r="K772" t="s">
        <v>30</v>
      </c>
      <c r="L772" t="s">
        <v>147</v>
      </c>
      <c r="M772" t="s">
        <v>61</v>
      </c>
      <c r="N772" t="s">
        <v>3312</v>
      </c>
      <c r="O772">
        <v>-1</v>
      </c>
      <c r="P772">
        <v>-1</v>
      </c>
      <c r="Q772">
        <f t="shared" si="144"/>
        <v>73000</v>
      </c>
      <c r="R772">
        <f t="shared" si="145"/>
        <v>82000</v>
      </c>
      <c r="S772">
        <f t="shared" si="146"/>
        <v>77500</v>
      </c>
      <c r="T772" t="str">
        <f t="shared" si="147"/>
        <v>CRS Group</v>
      </c>
      <c r="U772" t="str">
        <f t="shared" si="148"/>
        <v>Chicago</v>
      </c>
      <c r="V772" t="str">
        <f t="shared" si="149"/>
        <v>IL</v>
      </c>
      <c r="W772">
        <f t="shared" si="150"/>
        <v>1</v>
      </c>
      <c r="X772">
        <f t="shared" si="151"/>
        <v>1</v>
      </c>
      <c r="Y772">
        <f t="shared" si="152"/>
        <v>1</v>
      </c>
      <c r="Z772">
        <f t="shared" si="153"/>
        <v>1</v>
      </c>
      <c r="AA772">
        <f t="shared" si="154"/>
        <v>0</v>
      </c>
      <c r="AB772">
        <f t="shared" si="155"/>
        <v>1</v>
      </c>
    </row>
    <row r="773" spans="1:28" ht="409.6" x14ac:dyDescent="0.2">
      <c r="A773">
        <v>771</v>
      </c>
      <c r="B773" t="s">
        <v>1366</v>
      </c>
      <c r="C773" t="s">
        <v>4162</v>
      </c>
      <c r="D773" s="1" t="s">
        <v>4187</v>
      </c>
      <c r="E773">
        <v>3.5</v>
      </c>
      <c r="F773" s="1" t="s">
        <v>1330</v>
      </c>
      <c r="G773" t="s">
        <v>165</v>
      </c>
      <c r="H773" t="s">
        <v>165</v>
      </c>
      <c r="I773" t="s">
        <v>24</v>
      </c>
      <c r="J773">
        <v>1883</v>
      </c>
      <c r="K773" t="s">
        <v>289</v>
      </c>
      <c r="L773" t="s">
        <v>4069</v>
      </c>
      <c r="M773" t="s">
        <v>356</v>
      </c>
      <c r="N773" t="s">
        <v>3319</v>
      </c>
      <c r="O773">
        <v>-1</v>
      </c>
      <c r="P773">
        <v>-1</v>
      </c>
      <c r="Q773">
        <f t="shared" si="144"/>
        <v>73000</v>
      </c>
      <c r="R773">
        <f t="shared" si="145"/>
        <v>82000</v>
      </c>
      <c r="S773">
        <f t="shared" si="146"/>
        <v>77500</v>
      </c>
      <c r="T773" t="str">
        <f t="shared" si="147"/>
        <v>Chicago Public Schools</v>
      </c>
      <c r="U773" t="str">
        <f t="shared" si="148"/>
        <v>Chicago</v>
      </c>
      <c r="V773" t="str">
        <f t="shared" si="149"/>
        <v>IL</v>
      </c>
      <c r="W773">
        <f t="shared" si="150"/>
        <v>0</v>
      </c>
      <c r="X773">
        <f t="shared" si="151"/>
        <v>1</v>
      </c>
      <c r="Y773">
        <f t="shared" si="152"/>
        <v>1</v>
      </c>
      <c r="Z773">
        <f t="shared" si="153"/>
        <v>0</v>
      </c>
      <c r="AA773">
        <f t="shared" si="154"/>
        <v>0</v>
      </c>
      <c r="AB773">
        <f t="shared" si="155"/>
        <v>1</v>
      </c>
    </row>
    <row r="774" spans="1:28" ht="404" x14ac:dyDescent="0.2">
      <c r="A774">
        <v>772</v>
      </c>
      <c r="B774" t="s">
        <v>1320</v>
      </c>
      <c r="C774" t="s">
        <v>4162</v>
      </c>
      <c r="D774" s="1" t="s">
        <v>4188</v>
      </c>
      <c r="E774">
        <v>3.2</v>
      </c>
      <c r="F774" s="1" t="s">
        <v>1367</v>
      </c>
      <c r="G774" t="s">
        <v>165</v>
      </c>
      <c r="H774" t="s">
        <v>165</v>
      </c>
      <c r="I774" t="s">
        <v>41</v>
      </c>
      <c r="J774">
        <v>2015</v>
      </c>
      <c r="K774" t="s">
        <v>30</v>
      </c>
      <c r="L774" t="s">
        <v>304</v>
      </c>
      <c r="M774" t="s">
        <v>304</v>
      </c>
      <c r="N774" t="s">
        <v>3319</v>
      </c>
      <c r="O774">
        <v>-1</v>
      </c>
      <c r="P774" t="b">
        <v>1</v>
      </c>
      <c r="Q774">
        <f t="shared" si="144"/>
        <v>73000</v>
      </c>
      <c r="R774">
        <f t="shared" si="145"/>
        <v>82000</v>
      </c>
      <c r="S774">
        <f t="shared" si="146"/>
        <v>77500</v>
      </c>
      <c r="T774" t="str">
        <f t="shared" si="147"/>
        <v>Tempus Labs</v>
      </c>
      <c r="U774" t="str">
        <f t="shared" si="148"/>
        <v>Chicago</v>
      </c>
      <c r="V774" t="str">
        <f t="shared" si="149"/>
        <v>IL</v>
      </c>
      <c r="W774">
        <f t="shared" si="150"/>
        <v>1</v>
      </c>
      <c r="X774">
        <f t="shared" si="151"/>
        <v>1</v>
      </c>
      <c r="Y774">
        <f t="shared" si="152"/>
        <v>1</v>
      </c>
      <c r="Z774">
        <f t="shared" si="153"/>
        <v>0</v>
      </c>
      <c r="AA774">
        <f t="shared" si="154"/>
        <v>0</v>
      </c>
      <c r="AB774">
        <f t="shared" si="155"/>
        <v>1</v>
      </c>
    </row>
    <row r="775" spans="1:28" ht="404" x14ac:dyDescent="0.2">
      <c r="A775">
        <v>773</v>
      </c>
      <c r="B775" t="s">
        <v>34</v>
      </c>
      <c r="C775" t="s">
        <v>4162</v>
      </c>
      <c r="D775" s="1" t="s">
        <v>4189</v>
      </c>
      <c r="E775">
        <v>-1</v>
      </c>
      <c r="F775" t="s">
        <v>1368</v>
      </c>
      <c r="G775" t="s">
        <v>165</v>
      </c>
      <c r="H775" t="s">
        <v>165</v>
      </c>
      <c r="I775" t="s">
        <v>68</v>
      </c>
      <c r="J775">
        <v>-1</v>
      </c>
      <c r="K775" t="s">
        <v>30</v>
      </c>
      <c r="L775">
        <v>-1</v>
      </c>
      <c r="M775">
        <v>-1</v>
      </c>
      <c r="N775" t="s">
        <v>3319</v>
      </c>
      <c r="O775">
        <v>-1</v>
      </c>
      <c r="P775">
        <v>-1</v>
      </c>
      <c r="Q775">
        <f t="shared" si="144"/>
        <v>73000</v>
      </c>
      <c r="R775">
        <f t="shared" si="145"/>
        <v>82000</v>
      </c>
      <c r="S775">
        <f t="shared" si="146"/>
        <v>77500</v>
      </c>
      <c r="T775" t="str">
        <f t="shared" si="147"/>
        <v>TalentDash</v>
      </c>
      <c r="U775" t="str">
        <f t="shared" si="148"/>
        <v>Chicago</v>
      </c>
      <c r="V775" t="str">
        <f t="shared" si="149"/>
        <v>IL</v>
      </c>
      <c r="W775">
        <f t="shared" si="150"/>
        <v>0</v>
      </c>
      <c r="X775">
        <f t="shared" si="151"/>
        <v>0</v>
      </c>
      <c r="Y775">
        <f t="shared" si="152"/>
        <v>1</v>
      </c>
      <c r="Z775">
        <f t="shared" si="153"/>
        <v>0</v>
      </c>
      <c r="AA775">
        <f t="shared" si="154"/>
        <v>0</v>
      </c>
      <c r="AB775">
        <f t="shared" si="155"/>
        <v>1</v>
      </c>
    </row>
    <row r="776" spans="1:28" ht="34" x14ac:dyDescent="0.2">
      <c r="A776">
        <v>774</v>
      </c>
      <c r="B776" t="s">
        <v>1365</v>
      </c>
      <c r="C776" t="s">
        <v>4162</v>
      </c>
      <c r="D776" t="s">
        <v>4190</v>
      </c>
      <c r="E776">
        <v>4.5999999999999996</v>
      </c>
      <c r="F776" s="1" t="s">
        <v>633</v>
      </c>
      <c r="G776" t="s">
        <v>165</v>
      </c>
      <c r="H776" t="s">
        <v>634</v>
      </c>
      <c r="I776" t="s">
        <v>84</v>
      </c>
      <c r="J776">
        <v>1996</v>
      </c>
      <c r="K776" t="s">
        <v>30</v>
      </c>
      <c r="L776" t="s">
        <v>38</v>
      </c>
      <c r="M776" t="s">
        <v>32</v>
      </c>
      <c r="N776" t="s">
        <v>3309</v>
      </c>
      <c r="O776">
        <v>-1</v>
      </c>
      <c r="P776">
        <v>-1</v>
      </c>
      <c r="Q776">
        <f t="shared" si="144"/>
        <v>73000</v>
      </c>
      <c r="R776">
        <f t="shared" si="145"/>
        <v>82000</v>
      </c>
      <c r="S776">
        <f t="shared" si="146"/>
        <v>77500</v>
      </c>
      <c r="T776" t="str">
        <f t="shared" si="147"/>
        <v>VIVA USA INC</v>
      </c>
      <c r="U776" t="str">
        <f t="shared" si="148"/>
        <v>Chicago</v>
      </c>
      <c r="V776" t="str">
        <f t="shared" si="149"/>
        <v>IL</v>
      </c>
      <c r="W776">
        <f t="shared" si="150"/>
        <v>1</v>
      </c>
      <c r="X776">
        <f t="shared" si="151"/>
        <v>1</v>
      </c>
      <c r="Y776">
        <f t="shared" si="152"/>
        <v>1</v>
      </c>
      <c r="Z776">
        <f t="shared" si="153"/>
        <v>1</v>
      </c>
      <c r="AA776">
        <f t="shared" si="154"/>
        <v>0</v>
      </c>
      <c r="AB776">
        <f t="shared" si="155"/>
        <v>1</v>
      </c>
    </row>
    <row r="777" spans="1:28" ht="34" x14ac:dyDescent="0.2">
      <c r="A777">
        <v>775</v>
      </c>
      <c r="B777" t="s">
        <v>72</v>
      </c>
      <c r="C777" t="s">
        <v>4162</v>
      </c>
      <c r="D777" t="s">
        <v>4191</v>
      </c>
      <c r="E777">
        <v>4.2</v>
      </c>
      <c r="F777" s="1" t="s">
        <v>1369</v>
      </c>
      <c r="G777" t="s">
        <v>165</v>
      </c>
      <c r="H777" t="s">
        <v>1370</v>
      </c>
      <c r="I777" t="s">
        <v>68</v>
      </c>
      <c r="J777">
        <v>-1</v>
      </c>
      <c r="K777" t="s">
        <v>30</v>
      </c>
      <c r="L777" t="s">
        <v>3350</v>
      </c>
      <c r="M777" t="s">
        <v>32</v>
      </c>
      <c r="N777" t="s">
        <v>3308</v>
      </c>
      <c r="O777">
        <v>-1</v>
      </c>
      <c r="P777">
        <v>-1</v>
      </c>
      <c r="Q777">
        <f t="shared" si="144"/>
        <v>73000</v>
      </c>
      <c r="R777">
        <f t="shared" si="145"/>
        <v>82000</v>
      </c>
      <c r="S777">
        <f t="shared" si="146"/>
        <v>77500</v>
      </c>
      <c r="T777" t="str">
        <f t="shared" si="147"/>
        <v>360pi</v>
      </c>
      <c r="U777" t="str">
        <f t="shared" si="148"/>
        <v>Chicago</v>
      </c>
      <c r="V777" t="str">
        <f t="shared" si="149"/>
        <v>IL</v>
      </c>
      <c r="W777">
        <f t="shared" si="150"/>
        <v>1</v>
      </c>
      <c r="X777">
        <f t="shared" si="151"/>
        <v>1</v>
      </c>
      <c r="Y777">
        <f t="shared" si="152"/>
        <v>1</v>
      </c>
      <c r="Z777">
        <f t="shared" si="153"/>
        <v>1</v>
      </c>
      <c r="AA777">
        <f t="shared" si="154"/>
        <v>0</v>
      </c>
      <c r="AB777">
        <f t="shared" si="155"/>
        <v>1</v>
      </c>
    </row>
    <row r="778" spans="1:28" ht="409.6" x14ac:dyDescent="0.2">
      <c r="A778">
        <v>776</v>
      </c>
      <c r="B778" t="s">
        <v>368</v>
      </c>
      <c r="C778" t="s">
        <v>4162</v>
      </c>
      <c r="D778" s="1" t="s">
        <v>4192</v>
      </c>
      <c r="E778">
        <v>3.9</v>
      </c>
      <c r="F778" s="1" t="s">
        <v>4170</v>
      </c>
      <c r="G778" t="s">
        <v>165</v>
      </c>
      <c r="H778" t="s">
        <v>1348</v>
      </c>
      <c r="I778" t="s">
        <v>29</v>
      </c>
      <c r="J778">
        <v>1983</v>
      </c>
      <c r="K778" t="s">
        <v>37</v>
      </c>
      <c r="L778" t="s">
        <v>147</v>
      </c>
      <c r="M778" t="s">
        <v>61</v>
      </c>
      <c r="N778" t="s">
        <v>3304</v>
      </c>
      <c r="O778" t="s">
        <v>1349</v>
      </c>
      <c r="P778">
        <v>-1</v>
      </c>
      <c r="Q778">
        <f t="shared" si="144"/>
        <v>73000</v>
      </c>
      <c r="R778">
        <f t="shared" si="145"/>
        <v>82000</v>
      </c>
      <c r="S778">
        <f t="shared" si="146"/>
        <v>77500</v>
      </c>
      <c r="T778" t="str">
        <f t="shared" si="147"/>
        <v>TEsystems, Inc</v>
      </c>
      <c r="U778" t="str">
        <f t="shared" si="148"/>
        <v>Chicago</v>
      </c>
      <c r="V778" t="str">
        <f t="shared" si="149"/>
        <v>IL</v>
      </c>
      <c r="W778">
        <f t="shared" si="150"/>
        <v>0</v>
      </c>
      <c r="X778">
        <f t="shared" si="151"/>
        <v>0</v>
      </c>
      <c r="Y778">
        <f t="shared" si="152"/>
        <v>1</v>
      </c>
      <c r="Z778">
        <f t="shared" si="153"/>
        <v>0</v>
      </c>
      <c r="AA778">
        <f t="shared" si="154"/>
        <v>0</v>
      </c>
      <c r="AB778">
        <f t="shared" si="155"/>
        <v>1</v>
      </c>
    </row>
    <row r="779" spans="1:28" ht="409.6" x14ac:dyDescent="0.2">
      <c r="A779">
        <v>777</v>
      </c>
      <c r="B779" t="s">
        <v>72</v>
      </c>
      <c r="C779" t="s">
        <v>4162</v>
      </c>
      <c r="D779" s="1" t="s">
        <v>6129</v>
      </c>
      <c r="E779">
        <v>3.9</v>
      </c>
      <c r="F779" s="1" t="s">
        <v>1371</v>
      </c>
      <c r="G779" t="s">
        <v>165</v>
      </c>
      <c r="H779" t="s">
        <v>1372</v>
      </c>
      <c r="I779" t="s">
        <v>84</v>
      </c>
      <c r="J779">
        <v>1991</v>
      </c>
      <c r="K779" t="s">
        <v>19</v>
      </c>
      <c r="L779" t="s">
        <v>20</v>
      </c>
      <c r="M779" t="s">
        <v>21</v>
      </c>
      <c r="N779" t="s">
        <v>3319</v>
      </c>
      <c r="O779">
        <v>-1</v>
      </c>
      <c r="P779">
        <v>-1</v>
      </c>
      <c r="Q779">
        <f t="shared" si="144"/>
        <v>73000</v>
      </c>
      <c r="R779">
        <f t="shared" si="145"/>
        <v>82000</v>
      </c>
      <c r="S779">
        <f t="shared" si="146"/>
        <v>77500</v>
      </c>
      <c r="T779" t="str">
        <f t="shared" si="147"/>
        <v>Leap</v>
      </c>
      <c r="U779" t="str">
        <f t="shared" si="148"/>
        <v>Chicago</v>
      </c>
      <c r="V779" t="str">
        <f t="shared" si="149"/>
        <v>IL</v>
      </c>
      <c r="W779">
        <f t="shared" si="150"/>
        <v>0</v>
      </c>
      <c r="X779">
        <f t="shared" si="151"/>
        <v>0</v>
      </c>
      <c r="Y779">
        <f t="shared" si="152"/>
        <v>1</v>
      </c>
      <c r="Z779">
        <f t="shared" si="153"/>
        <v>0</v>
      </c>
      <c r="AA779">
        <f t="shared" si="154"/>
        <v>0</v>
      </c>
      <c r="AB779">
        <f t="shared" si="155"/>
        <v>1</v>
      </c>
    </row>
    <row r="780" spans="1:28" ht="409.6" x14ac:dyDescent="0.2">
      <c r="A780">
        <v>778</v>
      </c>
      <c r="B780" t="s">
        <v>1373</v>
      </c>
      <c r="C780" t="s">
        <v>4162</v>
      </c>
      <c r="D780" s="1" t="s">
        <v>4193</v>
      </c>
      <c r="E780">
        <v>4.8</v>
      </c>
      <c r="F780" s="1" t="s">
        <v>1374</v>
      </c>
      <c r="G780" t="s">
        <v>165</v>
      </c>
      <c r="H780" t="s">
        <v>165</v>
      </c>
      <c r="I780" t="s">
        <v>84</v>
      </c>
      <c r="J780">
        <v>2014</v>
      </c>
      <c r="K780" t="s">
        <v>30</v>
      </c>
      <c r="L780" t="s">
        <v>125</v>
      </c>
      <c r="M780" t="s">
        <v>46</v>
      </c>
      <c r="N780" t="s">
        <v>3305</v>
      </c>
      <c r="O780" t="s">
        <v>1375</v>
      </c>
      <c r="P780">
        <v>-1</v>
      </c>
      <c r="Q780">
        <f t="shared" si="144"/>
        <v>73000</v>
      </c>
      <c r="R780">
        <f t="shared" si="145"/>
        <v>82000</v>
      </c>
      <c r="S780">
        <f t="shared" si="146"/>
        <v>77500</v>
      </c>
      <c r="T780" t="str">
        <f t="shared" si="147"/>
        <v>Braviant Holdings</v>
      </c>
      <c r="U780" t="str">
        <f t="shared" si="148"/>
        <v>Chicago</v>
      </c>
      <c r="V780" t="str">
        <f t="shared" si="149"/>
        <v>IL</v>
      </c>
      <c r="W780">
        <f t="shared" si="150"/>
        <v>1</v>
      </c>
      <c r="X780">
        <f t="shared" si="151"/>
        <v>1</v>
      </c>
      <c r="Y780">
        <f t="shared" si="152"/>
        <v>0</v>
      </c>
      <c r="Z780">
        <f t="shared" si="153"/>
        <v>1</v>
      </c>
      <c r="AA780">
        <f t="shared" si="154"/>
        <v>0</v>
      </c>
      <c r="AB780">
        <f t="shared" si="155"/>
        <v>1</v>
      </c>
    </row>
    <row r="781" spans="1:28" ht="409.6" x14ac:dyDescent="0.2">
      <c r="A781">
        <v>779</v>
      </c>
      <c r="B781" t="s">
        <v>34</v>
      </c>
      <c r="C781" t="s">
        <v>4194</v>
      </c>
      <c r="D781" s="1" t="s">
        <v>4195</v>
      </c>
      <c r="E781">
        <v>-1</v>
      </c>
      <c r="F781" t="s">
        <v>1376</v>
      </c>
      <c r="G781" t="s">
        <v>1377</v>
      </c>
      <c r="H781" t="s">
        <v>1378</v>
      </c>
      <c r="I781" t="s">
        <v>84</v>
      </c>
      <c r="J781">
        <v>-1</v>
      </c>
      <c r="K781" t="s">
        <v>30</v>
      </c>
      <c r="L781" t="s">
        <v>1003</v>
      </c>
      <c r="M781" t="s">
        <v>451</v>
      </c>
      <c r="N781" t="s">
        <v>3319</v>
      </c>
      <c r="O781">
        <v>-1</v>
      </c>
      <c r="P781">
        <v>-1</v>
      </c>
      <c r="Q781">
        <f t="shared" si="144"/>
        <v>67000</v>
      </c>
      <c r="R781">
        <f t="shared" si="145"/>
        <v>92000</v>
      </c>
      <c r="S781">
        <f t="shared" si="146"/>
        <v>79500</v>
      </c>
      <c r="T781" t="str">
        <f t="shared" si="147"/>
        <v>Bartech Group</v>
      </c>
      <c r="U781" t="str">
        <f t="shared" si="148"/>
        <v>Burr Ridge</v>
      </c>
      <c r="V781" t="str">
        <f t="shared" si="149"/>
        <v>IL</v>
      </c>
      <c r="W781">
        <f t="shared" si="150"/>
        <v>0</v>
      </c>
      <c r="X781">
        <f t="shared" si="151"/>
        <v>0</v>
      </c>
      <c r="Y781">
        <f t="shared" si="152"/>
        <v>1</v>
      </c>
      <c r="Z781">
        <f t="shared" si="153"/>
        <v>0</v>
      </c>
      <c r="AA781">
        <f t="shared" si="154"/>
        <v>0</v>
      </c>
      <c r="AB781">
        <f t="shared" si="155"/>
        <v>1</v>
      </c>
    </row>
    <row r="782" spans="1:28" ht="119" x14ac:dyDescent="0.2">
      <c r="A782">
        <v>780</v>
      </c>
      <c r="B782" t="s">
        <v>34</v>
      </c>
      <c r="C782" t="s">
        <v>4194</v>
      </c>
      <c r="D782" s="1" t="s">
        <v>4196</v>
      </c>
      <c r="E782">
        <v>4</v>
      </c>
      <c r="F782" s="1" t="s">
        <v>237</v>
      </c>
      <c r="G782" t="s">
        <v>165</v>
      </c>
      <c r="H782" t="s">
        <v>238</v>
      </c>
      <c r="I782" t="s">
        <v>68</v>
      </c>
      <c r="J782">
        <v>-1</v>
      </c>
      <c r="K782" t="s">
        <v>30</v>
      </c>
      <c r="L782" t="s">
        <v>239</v>
      </c>
      <c r="M782" t="s">
        <v>181</v>
      </c>
      <c r="N782" t="s">
        <v>3311</v>
      </c>
      <c r="O782">
        <v>-1</v>
      </c>
      <c r="P782">
        <v>-1</v>
      </c>
      <c r="Q782">
        <f t="shared" si="144"/>
        <v>67000</v>
      </c>
      <c r="R782">
        <f t="shared" si="145"/>
        <v>92000</v>
      </c>
      <c r="S782">
        <f t="shared" si="146"/>
        <v>79500</v>
      </c>
      <c r="T782" t="str">
        <f t="shared" si="147"/>
        <v>Lorven Technologies Inc</v>
      </c>
      <c r="U782" t="str">
        <f t="shared" si="148"/>
        <v>Chicago</v>
      </c>
      <c r="V782" t="str">
        <f t="shared" si="149"/>
        <v>IL</v>
      </c>
      <c r="W782">
        <f t="shared" si="150"/>
        <v>0</v>
      </c>
      <c r="X782">
        <f t="shared" si="151"/>
        <v>1</v>
      </c>
      <c r="Y782">
        <f t="shared" si="152"/>
        <v>0</v>
      </c>
      <c r="Z782">
        <f t="shared" si="153"/>
        <v>0</v>
      </c>
      <c r="AA782">
        <f t="shared" si="154"/>
        <v>0</v>
      </c>
      <c r="AB782">
        <f t="shared" si="155"/>
        <v>1</v>
      </c>
    </row>
    <row r="783" spans="1:28" ht="409.6" x14ac:dyDescent="0.2">
      <c r="A783">
        <v>781</v>
      </c>
      <c r="B783" t="s">
        <v>1379</v>
      </c>
      <c r="C783" t="s">
        <v>4194</v>
      </c>
      <c r="D783" s="1" t="s">
        <v>4197</v>
      </c>
      <c r="E783">
        <v>3.9</v>
      </c>
      <c r="F783" s="1" t="s">
        <v>1380</v>
      </c>
      <c r="G783" t="s">
        <v>165</v>
      </c>
      <c r="H783" t="s">
        <v>165</v>
      </c>
      <c r="I783" t="s">
        <v>55</v>
      </c>
      <c r="J783">
        <v>1837</v>
      </c>
      <c r="K783" t="s">
        <v>64</v>
      </c>
      <c r="L783" t="s">
        <v>25</v>
      </c>
      <c r="M783" t="s">
        <v>26</v>
      </c>
      <c r="N783" t="s">
        <v>3306</v>
      </c>
      <c r="O783">
        <v>-1</v>
      </c>
      <c r="P783">
        <v>-1</v>
      </c>
      <c r="Q783">
        <f t="shared" si="144"/>
        <v>67000</v>
      </c>
      <c r="R783">
        <f t="shared" si="145"/>
        <v>92000</v>
      </c>
      <c r="S783">
        <f t="shared" si="146"/>
        <v>79500</v>
      </c>
      <c r="T783" t="str">
        <f t="shared" si="147"/>
        <v>Rush University Medical Center</v>
      </c>
      <c r="U783" t="str">
        <f t="shared" si="148"/>
        <v>Chicago</v>
      </c>
      <c r="V783" t="str">
        <f t="shared" si="149"/>
        <v>IL</v>
      </c>
      <c r="W783">
        <f t="shared" si="150"/>
        <v>0</v>
      </c>
      <c r="X783">
        <f t="shared" si="151"/>
        <v>1</v>
      </c>
      <c r="Y783">
        <f t="shared" si="152"/>
        <v>0</v>
      </c>
      <c r="Z783">
        <f t="shared" si="153"/>
        <v>0</v>
      </c>
      <c r="AA783">
        <f t="shared" si="154"/>
        <v>0</v>
      </c>
      <c r="AB783">
        <f t="shared" si="155"/>
        <v>1</v>
      </c>
    </row>
    <row r="784" spans="1:28" ht="34" x14ac:dyDescent="0.2">
      <c r="A784">
        <v>782</v>
      </c>
      <c r="B784" t="s">
        <v>34</v>
      </c>
      <c r="C784" t="s">
        <v>4194</v>
      </c>
      <c r="D784" t="s">
        <v>6130</v>
      </c>
      <c r="E784">
        <v>2.7</v>
      </c>
      <c r="F784" s="1" t="s">
        <v>1381</v>
      </c>
      <c r="G784" t="s">
        <v>165</v>
      </c>
      <c r="H784" t="s">
        <v>1382</v>
      </c>
      <c r="I784" t="s">
        <v>29</v>
      </c>
      <c r="J784">
        <v>1998</v>
      </c>
      <c r="K784" t="s">
        <v>30</v>
      </c>
      <c r="L784" t="s">
        <v>147</v>
      </c>
      <c r="M784" t="s">
        <v>61</v>
      </c>
      <c r="N784" t="s">
        <v>3303</v>
      </c>
      <c r="O784">
        <v>-1</v>
      </c>
      <c r="P784">
        <v>-1</v>
      </c>
      <c r="Q784">
        <f t="shared" si="144"/>
        <v>67000</v>
      </c>
      <c r="R784">
        <f t="shared" si="145"/>
        <v>92000</v>
      </c>
      <c r="S784">
        <f t="shared" si="146"/>
        <v>79500</v>
      </c>
      <c r="T784" t="str">
        <f t="shared" si="147"/>
        <v>TechUSA</v>
      </c>
      <c r="U784" t="str">
        <f t="shared" si="148"/>
        <v>Chicago</v>
      </c>
      <c r="V784" t="str">
        <f t="shared" si="149"/>
        <v>IL</v>
      </c>
      <c r="W784">
        <f t="shared" si="150"/>
        <v>0</v>
      </c>
      <c r="X784">
        <f t="shared" si="151"/>
        <v>0</v>
      </c>
      <c r="Y784">
        <f t="shared" si="152"/>
        <v>0</v>
      </c>
      <c r="Z784">
        <f t="shared" si="153"/>
        <v>0</v>
      </c>
      <c r="AA784">
        <f t="shared" si="154"/>
        <v>0</v>
      </c>
      <c r="AB784">
        <f t="shared" si="155"/>
        <v>1</v>
      </c>
    </row>
    <row r="785" spans="1:28" ht="409.6" x14ac:dyDescent="0.2">
      <c r="A785">
        <v>783</v>
      </c>
      <c r="B785" t="s">
        <v>1383</v>
      </c>
      <c r="C785" t="s">
        <v>4194</v>
      </c>
      <c r="D785" s="1" t="s">
        <v>4198</v>
      </c>
      <c r="E785">
        <v>3.4</v>
      </c>
      <c r="F785" s="1" t="s">
        <v>1384</v>
      </c>
      <c r="G785" t="s">
        <v>634</v>
      </c>
      <c r="H785" t="s">
        <v>165</v>
      </c>
      <c r="I785" t="s">
        <v>41</v>
      </c>
      <c r="J785">
        <v>1935</v>
      </c>
      <c r="K785" t="s">
        <v>19</v>
      </c>
      <c r="L785" t="s">
        <v>3358</v>
      </c>
      <c r="M785" t="s">
        <v>46</v>
      </c>
      <c r="N785" t="s">
        <v>3303</v>
      </c>
      <c r="O785">
        <v>-1</v>
      </c>
      <c r="P785">
        <v>-1</v>
      </c>
      <c r="Q785">
        <f t="shared" si="144"/>
        <v>67000</v>
      </c>
      <c r="R785">
        <f t="shared" si="145"/>
        <v>92000</v>
      </c>
      <c r="S785">
        <f t="shared" si="146"/>
        <v>79500</v>
      </c>
      <c r="T785" t="str">
        <f t="shared" si="147"/>
        <v>Alliant Credit Union</v>
      </c>
      <c r="U785" t="str">
        <f t="shared" si="148"/>
        <v>Rolling Meadows</v>
      </c>
      <c r="V785" t="str">
        <f t="shared" si="149"/>
        <v>IL</v>
      </c>
      <c r="W785">
        <f t="shared" si="150"/>
        <v>0</v>
      </c>
      <c r="X785">
        <f t="shared" si="151"/>
        <v>0</v>
      </c>
      <c r="Y785">
        <f t="shared" si="152"/>
        <v>1</v>
      </c>
      <c r="Z785">
        <f t="shared" si="153"/>
        <v>1</v>
      </c>
      <c r="AA785">
        <f t="shared" si="154"/>
        <v>0</v>
      </c>
      <c r="AB785">
        <f t="shared" si="155"/>
        <v>1</v>
      </c>
    </row>
    <row r="786" spans="1:28" ht="153" x14ac:dyDescent="0.2">
      <c r="A786">
        <v>784</v>
      </c>
      <c r="B786" t="s">
        <v>34</v>
      </c>
      <c r="C786" t="s">
        <v>4194</v>
      </c>
      <c r="D786" s="1" t="s">
        <v>4199</v>
      </c>
      <c r="E786">
        <v>4.5</v>
      </c>
      <c r="F786" s="1" t="s">
        <v>3502</v>
      </c>
      <c r="G786" t="s">
        <v>165</v>
      </c>
      <c r="H786" t="s">
        <v>17</v>
      </c>
      <c r="I786" t="s">
        <v>18</v>
      </c>
      <c r="J786">
        <v>2004</v>
      </c>
      <c r="K786" t="s">
        <v>30</v>
      </c>
      <c r="L786" t="s">
        <v>147</v>
      </c>
      <c r="M786" t="s">
        <v>61</v>
      </c>
      <c r="N786" t="s">
        <v>3319</v>
      </c>
      <c r="O786" t="s">
        <v>419</v>
      </c>
      <c r="P786">
        <v>-1</v>
      </c>
      <c r="Q786">
        <f t="shared" si="144"/>
        <v>67000</v>
      </c>
      <c r="R786">
        <f t="shared" si="145"/>
        <v>92000</v>
      </c>
      <c r="S786">
        <f t="shared" si="146"/>
        <v>79500</v>
      </c>
      <c r="T786" t="str">
        <f t="shared" si="147"/>
        <v>Green ey Resources</v>
      </c>
      <c r="U786" t="str">
        <f t="shared" si="148"/>
        <v>Chicago</v>
      </c>
      <c r="V786" t="str">
        <f t="shared" si="149"/>
        <v>IL</v>
      </c>
      <c r="W786">
        <f t="shared" si="150"/>
        <v>0</v>
      </c>
      <c r="X786">
        <f t="shared" si="151"/>
        <v>0</v>
      </c>
      <c r="Y786">
        <f t="shared" si="152"/>
        <v>0</v>
      </c>
      <c r="Z786">
        <f t="shared" si="153"/>
        <v>0</v>
      </c>
      <c r="AA786">
        <f t="shared" si="154"/>
        <v>0</v>
      </c>
      <c r="AB786">
        <f t="shared" si="155"/>
        <v>1</v>
      </c>
    </row>
    <row r="787" spans="1:28" ht="409.6" x14ac:dyDescent="0.2">
      <c r="A787">
        <v>785</v>
      </c>
      <c r="B787" t="s">
        <v>1385</v>
      </c>
      <c r="C787" t="s">
        <v>4194</v>
      </c>
      <c r="D787" s="1" t="s">
        <v>4200</v>
      </c>
      <c r="E787">
        <v>4</v>
      </c>
      <c r="F787" s="1" t="s">
        <v>1310</v>
      </c>
      <c r="G787" t="s">
        <v>165</v>
      </c>
      <c r="H787" t="s">
        <v>165</v>
      </c>
      <c r="I787" t="s">
        <v>24</v>
      </c>
      <c r="J787">
        <v>1890</v>
      </c>
      <c r="K787" t="s">
        <v>354</v>
      </c>
      <c r="L787" t="s">
        <v>355</v>
      </c>
      <c r="M787" t="s">
        <v>356</v>
      </c>
      <c r="N787" t="s">
        <v>3304</v>
      </c>
      <c r="O787">
        <v>-1</v>
      </c>
      <c r="P787">
        <v>-1</v>
      </c>
      <c r="Q787">
        <f t="shared" si="144"/>
        <v>67000</v>
      </c>
      <c r="R787">
        <f t="shared" si="145"/>
        <v>92000</v>
      </c>
      <c r="S787">
        <f t="shared" si="146"/>
        <v>79500</v>
      </c>
      <c r="T787" t="str">
        <f t="shared" si="147"/>
        <v>University of Chicago</v>
      </c>
      <c r="U787" t="str">
        <f t="shared" si="148"/>
        <v>Chicago</v>
      </c>
      <c r="V787" t="str">
        <f t="shared" si="149"/>
        <v>IL</v>
      </c>
      <c r="W787">
        <f t="shared" si="150"/>
        <v>0</v>
      </c>
      <c r="X787">
        <f t="shared" si="151"/>
        <v>0</v>
      </c>
      <c r="Y787">
        <f t="shared" si="152"/>
        <v>1</v>
      </c>
      <c r="Z787">
        <f t="shared" si="153"/>
        <v>0</v>
      </c>
      <c r="AA787">
        <f t="shared" si="154"/>
        <v>0</v>
      </c>
      <c r="AB787">
        <f t="shared" si="155"/>
        <v>1</v>
      </c>
    </row>
    <row r="788" spans="1:28" ht="409.6" x14ac:dyDescent="0.2">
      <c r="A788">
        <v>786</v>
      </c>
      <c r="B788" t="s">
        <v>34</v>
      </c>
      <c r="C788" t="s">
        <v>4194</v>
      </c>
      <c r="D788" s="1" t="s">
        <v>4201</v>
      </c>
      <c r="E788">
        <v>3.7</v>
      </c>
      <c r="F788" s="1" t="s">
        <v>1386</v>
      </c>
      <c r="G788" t="s">
        <v>165</v>
      </c>
      <c r="H788" t="s">
        <v>1387</v>
      </c>
      <c r="I788" t="s">
        <v>68</v>
      </c>
      <c r="J788">
        <v>-1</v>
      </c>
      <c r="K788" t="s">
        <v>19</v>
      </c>
      <c r="L788">
        <v>-1</v>
      </c>
      <c r="M788">
        <v>-1</v>
      </c>
      <c r="N788" t="s">
        <v>3308</v>
      </c>
      <c r="O788">
        <v>-1</v>
      </c>
      <c r="P788">
        <v>-1</v>
      </c>
      <c r="Q788">
        <f t="shared" si="144"/>
        <v>67000</v>
      </c>
      <c r="R788">
        <f t="shared" si="145"/>
        <v>92000</v>
      </c>
      <c r="S788">
        <f t="shared" si="146"/>
        <v>79500</v>
      </c>
      <c r="T788" t="str">
        <f t="shared" si="147"/>
        <v>Accounting Aid Society</v>
      </c>
      <c r="U788" t="str">
        <f t="shared" si="148"/>
        <v>Chicago</v>
      </c>
      <c r="V788" t="str">
        <f t="shared" si="149"/>
        <v>IL</v>
      </c>
      <c r="W788">
        <f t="shared" si="150"/>
        <v>0</v>
      </c>
      <c r="X788">
        <f t="shared" si="151"/>
        <v>0</v>
      </c>
      <c r="Y788">
        <f t="shared" si="152"/>
        <v>1</v>
      </c>
      <c r="Z788">
        <f t="shared" si="153"/>
        <v>0</v>
      </c>
      <c r="AA788">
        <f t="shared" si="154"/>
        <v>0</v>
      </c>
      <c r="AB788">
        <f t="shared" si="155"/>
        <v>1</v>
      </c>
    </row>
    <row r="789" spans="1:28" ht="409.6" x14ac:dyDescent="0.2">
      <c r="A789">
        <v>787</v>
      </c>
      <c r="B789" t="s">
        <v>34</v>
      </c>
      <c r="C789" t="s">
        <v>4194</v>
      </c>
      <c r="D789" s="1" t="s">
        <v>4202</v>
      </c>
      <c r="E789">
        <v>4</v>
      </c>
      <c r="F789" s="1" t="s">
        <v>1388</v>
      </c>
      <c r="G789" t="s">
        <v>1389</v>
      </c>
      <c r="H789" t="s">
        <v>1390</v>
      </c>
      <c r="I789" t="s">
        <v>18</v>
      </c>
      <c r="J789">
        <v>2000</v>
      </c>
      <c r="K789" t="s">
        <v>1334</v>
      </c>
      <c r="L789" t="s">
        <v>180</v>
      </c>
      <c r="M789" t="s">
        <v>181</v>
      </c>
      <c r="N789" t="s">
        <v>3319</v>
      </c>
      <c r="O789">
        <v>-1</v>
      </c>
      <c r="P789">
        <v>-1</v>
      </c>
      <c r="Q789">
        <f t="shared" si="144"/>
        <v>67000</v>
      </c>
      <c r="R789">
        <f t="shared" si="145"/>
        <v>92000</v>
      </c>
      <c r="S789">
        <f t="shared" si="146"/>
        <v>79500</v>
      </c>
      <c r="T789" t="str">
        <f t="shared" si="147"/>
        <v>Roig Lawyers</v>
      </c>
      <c r="U789" t="str">
        <f t="shared" si="148"/>
        <v>Deerfield</v>
      </c>
      <c r="V789" t="str">
        <f t="shared" si="149"/>
        <v>IL</v>
      </c>
      <c r="W789">
        <f t="shared" si="150"/>
        <v>0</v>
      </c>
      <c r="X789">
        <f t="shared" si="151"/>
        <v>0</v>
      </c>
      <c r="Y789">
        <f t="shared" si="152"/>
        <v>1</v>
      </c>
      <c r="Z789">
        <f t="shared" si="153"/>
        <v>0</v>
      </c>
      <c r="AA789">
        <f t="shared" si="154"/>
        <v>0</v>
      </c>
      <c r="AB789">
        <f t="shared" si="155"/>
        <v>1</v>
      </c>
    </row>
    <row r="790" spans="1:28" ht="388" x14ac:dyDescent="0.2">
      <c r="A790">
        <v>788</v>
      </c>
      <c r="B790" t="s">
        <v>400</v>
      </c>
      <c r="C790" t="s">
        <v>4194</v>
      </c>
      <c r="D790" s="1" t="s">
        <v>4203</v>
      </c>
      <c r="E790">
        <v>3.2</v>
      </c>
      <c r="F790" s="1" t="s">
        <v>1391</v>
      </c>
      <c r="G790" t="s">
        <v>165</v>
      </c>
      <c r="H790" t="s">
        <v>165</v>
      </c>
      <c r="I790" t="s">
        <v>24</v>
      </c>
      <c r="J790">
        <v>-1</v>
      </c>
      <c r="K790" t="s">
        <v>56</v>
      </c>
      <c r="L790" t="s">
        <v>3358</v>
      </c>
      <c r="M790" t="s">
        <v>46</v>
      </c>
      <c r="N790" t="s">
        <v>3319</v>
      </c>
      <c r="O790">
        <v>-1</v>
      </c>
      <c r="P790">
        <v>-1</v>
      </c>
      <c r="Q790">
        <f t="shared" si="144"/>
        <v>67000</v>
      </c>
      <c r="R790">
        <f t="shared" si="145"/>
        <v>92000</v>
      </c>
      <c r="S790">
        <f t="shared" si="146"/>
        <v>79500</v>
      </c>
      <c r="T790" t="str">
        <f t="shared" si="147"/>
        <v>PrivateBancorp, Inc.</v>
      </c>
      <c r="U790" t="str">
        <f t="shared" si="148"/>
        <v>Chicago</v>
      </c>
      <c r="V790" t="str">
        <f t="shared" si="149"/>
        <v>IL</v>
      </c>
      <c r="W790">
        <f t="shared" si="150"/>
        <v>0</v>
      </c>
      <c r="X790">
        <f t="shared" si="151"/>
        <v>1</v>
      </c>
      <c r="Y790">
        <f t="shared" si="152"/>
        <v>1</v>
      </c>
      <c r="Z790">
        <f t="shared" si="153"/>
        <v>0</v>
      </c>
      <c r="AA790">
        <f t="shared" si="154"/>
        <v>0</v>
      </c>
      <c r="AB790">
        <f t="shared" si="155"/>
        <v>1</v>
      </c>
    </row>
    <row r="791" spans="1:28" ht="409.6" x14ac:dyDescent="0.2">
      <c r="A791">
        <v>789</v>
      </c>
      <c r="B791" t="s">
        <v>1359</v>
      </c>
      <c r="C791" t="s">
        <v>4194</v>
      </c>
      <c r="D791" s="1" t="s">
        <v>4204</v>
      </c>
      <c r="E791">
        <v>3.2</v>
      </c>
      <c r="F791" s="1" t="s">
        <v>1392</v>
      </c>
      <c r="G791" t="s">
        <v>165</v>
      </c>
      <c r="H791" t="s">
        <v>223</v>
      </c>
      <c r="I791" t="s">
        <v>41</v>
      </c>
      <c r="J791">
        <v>1983</v>
      </c>
      <c r="K791" t="s">
        <v>30</v>
      </c>
      <c r="L791" t="s">
        <v>3350</v>
      </c>
      <c r="M791" t="s">
        <v>32</v>
      </c>
      <c r="N791" t="s">
        <v>3319</v>
      </c>
      <c r="O791" t="s">
        <v>1393</v>
      </c>
      <c r="P791" t="b">
        <v>1</v>
      </c>
      <c r="Q791">
        <f t="shared" si="144"/>
        <v>67000</v>
      </c>
      <c r="R791">
        <f t="shared" si="145"/>
        <v>92000</v>
      </c>
      <c r="S791">
        <f t="shared" si="146"/>
        <v>79500</v>
      </c>
      <c r="T791" t="str">
        <f t="shared" si="147"/>
        <v>PDI Software</v>
      </c>
      <c r="U791" t="str">
        <f t="shared" si="148"/>
        <v>Chicago</v>
      </c>
      <c r="V791" t="str">
        <f t="shared" si="149"/>
        <v>IL</v>
      </c>
      <c r="W791">
        <f t="shared" si="150"/>
        <v>1</v>
      </c>
      <c r="X791">
        <f t="shared" si="151"/>
        <v>1</v>
      </c>
      <c r="Y791">
        <f t="shared" si="152"/>
        <v>1</v>
      </c>
      <c r="Z791">
        <f t="shared" si="153"/>
        <v>0</v>
      </c>
      <c r="AA791">
        <f t="shared" si="154"/>
        <v>0</v>
      </c>
      <c r="AB791">
        <f t="shared" si="155"/>
        <v>1</v>
      </c>
    </row>
    <row r="792" spans="1:28" ht="409.6" x14ac:dyDescent="0.2">
      <c r="A792">
        <v>790</v>
      </c>
      <c r="B792" t="s">
        <v>34</v>
      </c>
      <c r="C792" t="s">
        <v>4194</v>
      </c>
      <c r="D792" s="1" t="s">
        <v>4205</v>
      </c>
      <c r="E792">
        <v>-1</v>
      </c>
      <c r="F792" t="s">
        <v>1368</v>
      </c>
      <c r="G792" t="s">
        <v>165</v>
      </c>
      <c r="H792" t="s">
        <v>351</v>
      </c>
      <c r="I792" t="s">
        <v>68</v>
      </c>
      <c r="J792">
        <v>2014</v>
      </c>
      <c r="K792" t="s">
        <v>30</v>
      </c>
      <c r="L792" t="s">
        <v>3350</v>
      </c>
      <c r="M792" t="s">
        <v>32</v>
      </c>
      <c r="N792" t="s">
        <v>3319</v>
      </c>
      <c r="O792">
        <v>-1</v>
      </c>
      <c r="P792">
        <v>-1</v>
      </c>
      <c r="Q792">
        <f t="shared" si="144"/>
        <v>67000</v>
      </c>
      <c r="R792">
        <f t="shared" si="145"/>
        <v>92000</v>
      </c>
      <c r="S792">
        <f t="shared" si="146"/>
        <v>79500</v>
      </c>
      <c r="T792" t="str">
        <f t="shared" si="147"/>
        <v>TalentDash</v>
      </c>
      <c r="U792" t="str">
        <f t="shared" si="148"/>
        <v>Chicago</v>
      </c>
      <c r="V792" t="str">
        <f t="shared" si="149"/>
        <v>IL</v>
      </c>
      <c r="W792">
        <f t="shared" si="150"/>
        <v>0</v>
      </c>
      <c r="X792">
        <f t="shared" si="151"/>
        <v>0</v>
      </c>
      <c r="Y792">
        <f t="shared" si="152"/>
        <v>1</v>
      </c>
      <c r="Z792">
        <f t="shared" si="153"/>
        <v>0</v>
      </c>
      <c r="AA792">
        <f t="shared" si="154"/>
        <v>0</v>
      </c>
      <c r="AB792">
        <f t="shared" si="155"/>
        <v>1</v>
      </c>
    </row>
    <row r="793" spans="1:28" ht="409.6" x14ac:dyDescent="0.2">
      <c r="A793">
        <v>791</v>
      </c>
      <c r="B793" t="s">
        <v>1394</v>
      </c>
      <c r="C793" t="s">
        <v>4194</v>
      </c>
      <c r="D793" s="1" t="s">
        <v>4206</v>
      </c>
      <c r="E793">
        <v>3.8</v>
      </c>
      <c r="F793" s="1" t="s">
        <v>1395</v>
      </c>
      <c r="G793" t="s">
        <v>165</v>
      </c>
      <c r="H793" t="s">
        <v>165</v>
      </c>
      <c r="I793" t="s">
        <v>41</v>
      </c>
      <c r="J793">
        <v>2001</v>
      </c>
      <c r="K793" t="s">
        <v>30</v>
      </c>
      <c r="L793" t="s">
        <v>629</v>
      </c>
      <c r="M793" t="s">
        <v>630</v>
      </c>
      <c r="N793" t="s">
        <v>3305</v>
      </c>
      <c r="O793">
        <v>-1</v>
      </c>
      <c r="P793">
        <v>-1</v>
      </c>
      <c r="Q793">
        <f t="shared" si="144"/>
        <v>67000</v>
      </c>
      <c r="R793">
        <f t="shared" si="145"/>
        <v>92000</v>
      </c>
      <c r="S793">
        <f t="shared" si="146"/>
        <v>79500</v>
      </c>
      <c r="T793" t="str">
        <f t="shared" si="147"/>
        <v>Invenergy</v>
      </c>
      <c r="U793" t="str">
        <f t="shared" si="148"/>
        <v>Chicago</v>
      </c>
      <c r="V793" t="str">
        <f t="shared" si="149"/>
        <v>IL</v>
      </c>
      <c r="W793">
        <f t="shared" si="150"/>
        <v>1</v>
      </c>
      <c r="X793">
        <f t="shared" si="151"/>
        <v>1</v>
      </c>
      <c r="Y793">
        <f t="shared" si="152"/>
        <v>0</v>
      </c>
      <c r="Z793">
        <f t="shared" si="153"/>
        <v>0</v>
      </c>
      <c r="AA793">
        <f t="shared" si="154"/>
        <v>0</v>
      </c>
      <c r="AB793">
        <f t="shared" si="155"/>
        <v>1</v>
      </c>
    </row>
    <row r="794" spans="1:28" ht="409.6" x14ac:dyDescent="0.2">
      <c r="A794">
        <v>792</v>
      </c>
      <c r="B794" t="s">
        <v>1396</v>
      </c>
      <c r="C794" t="s">
        <v>4194</v>
      </c>
      <c r="D794" s="1" t="s">
        <v>4207</v>
      </c>
      <c r="E794">
        <v>3.8</v>
      </c>
      <c r="F794" s="1" t="s">
        <v>1397</v>
      </c>
      <c r="G794" t="s">
        <v>165</v>
      </c>
      <c r="H794" t="s">
        <v>3325</v>
      </c>
      <c r="I794" t="s">
        <v>24</v>
      </c>
      <c r="J794">
        <v>1989</v>
      </c>
      <c r="K794" t="s">
        <v>30</v>
      </c>
      <c r="L794" t="s">
        <v>239</v>
      </c>
      <c r="M794" t="s">
        <v>181</v>
      </c>
      <c r="N794" t="s">
        <v>3310</v>
      </c>
      <c r="O794" t="s">
        <v>4208</v>
      </c>
      <c r="P794">
        <v>-1</v>
      </c>
      <c r="Q794">
        <f t="shared" si="144"/>
        <v>67000</v>
      </c>
      <c r="R794">
        <f t="shared" si="145"/>
        <v>92000</v>
      </c>
      <c r="S794">
        <f t="shared" si="146"/>
        <v>79500</v>
      </c>
      <c r="T794" t="str">
        <f t="shared" si="147"/>
        <v>EY</v>
      </c>
      <c r="U794" t="str">
        <f t="shared" si="148"/>
        <v>Chicago</v>
      </c>
      <c r="V794" t="str">
        <f t="shared" si="149"/>
        <v>IL</v>
      </c>
      <c r="W794">
        <f t="shared" si="150"/>
        <v>0</v>
      </c>
      <c r="X794">
        <f t="shared" si="151"/>
        <v>1</v>
      </c>
      <c r="Y794">
        <f t="shared" si="152"/>
        <v>1</v>
      </c>
      <c r="Z794">
        <f t="shared" si="153"/>
        <v>0</v>
      </c>
      <c r="AA794">
        <f t="shared" si="154"/>
        <v>0</v>
      </c>
      <c r="AB794">
        <f t="shared" si="155"/>
        <v>1</v>
      </c>
    </row>
    <row r="795" spans="1:28" ht="409.6" x14ac:dyDescent="0.2">
      <c r="A795">
        <v>793</v>
      </c>
      <c r="B795" t="s">
        <v>401</v>
      </c>
      <c r="C795" t="s">
        <v>4194</v>
      </c>
      <c r="D795" s="1" t="s">
        <v>4209</v>
      </c>
      <c r="E795">
        <v>3.9</v>
      </c>
      <c r="F795" s="1" t="s">
        <v>1398</v>
      </c>
      <c r="G795" t="s">
        <v>165</v>
      </c>
      <c r="H795" t="s">
        <v>117</v>
      </c>
      <c r="I795" t="s">
        <v>68</v>
      </c>
      <c r="J795">
        <v>-1</v>
      </c>
      <c r="K795" t="s">
        <v>1399</v>
      </c>
      <c r="L795" t="s">
        <v>1003</v>
      </c>
      <c r="M795" t="s">
        <v>451</v>
      </c>
      <c r="N795" t="s">
        <v>3311</v>
      </c>
      <c r="O795">
        <v>-1</v>
      </c>
      <c r="P795">
        <v>-1</v>
      </c>
      <c r="Q795">
        <f t="shared" si="144"/>
        <v>67000</v>
      </c>
      <c r="R795">
        <f t="shared" si="145"/>
        <v>92000</v>
      </c>
      <c r="S795">
        <f t="shared" si="146"/>
        <v>79500</v>
      </c>
      <c r="T795" t="str">
        <f t="shared" si="147"/>
        <v>WIN Home Inspection</v>
      </c>
      <c r="U795" t="str">
        <f t="shared" si="148"/>
        <v>Chicago</v>
      </c>
      <c r="V795" t="str">
        <f t="shared" si="149"/>
        <v>IL</v>
      </c>
      <c r="W795">
        <f t="shared" si="150"/>
        <v>1</v>
      </c>
      <c r="X795">
        <f t="shared" si="151"/>
        <v>1</v>
      </c>
      <c r="Y795">
        <f t="shared" si="152"/>
        <v>0</v>
      </c>
      <c r="Z795">
        <f t="shared" si="153"/>
        <v>1</v>
      </c>
      <c r="AA795">
        <f t="shared" si="154"/>
        <v>1</v>
      </c>
      <c r="AB795">
        <f t="shared" si="155"/>
        <v>1</v>
      </c>
    </row>
    <row r="796" spans="1:28" ht="409.6" x14ac:dyDescent="0.2">
      <c r="A796">
        <v>794</v>
      </c>
      <c r="B796" t="s">
        <v>793</v>
      </c>
      <c r="C796" t="s">
        <v>4194</v>
      </c>
      <c r="D796" s="1" t="s">
        <v>4210</v>
      </c>
      <c r="E796">
        <v>3.5</v>
      </c>
      <c r="F796" s="1" t="s">
        <v>1400</v>
      </c>
      <c r="G796" t="s">
        <v>165</v>
      </c>
      <c r="H796" t="s">
        <v>165</v>
      </c>
      <c r="I796" t="s">
        <v>55</v>
      </c>
      <c r="J796">
        <v>1908</v>
      </c>
      <c r="K796" t="s">
        <v>30</v>
      </c>
      <c r="L796" t="s">
        <v>881</v>
      </c>
      <c r="M796" t="s">
        <v>764</v>
      </c>
      <c r="N796" t="s">
        <v>3319</v>
      </c>
      <c r="O796">
        <v>-1</v>
      </c>
      <c r="P796">
        <v>-1</v>
      </c>
      <c r="Q796">
        <f t="shared" si="144"/>
        <v>67000</v>
      </c>
      <c r="R796">
        <f t="shared" si="145"/>
        <v>92000</v>
      </c>
      <c r="S796">
        <f t="shared" si="146"/>
        <v>79500</v>
      </c>
      <c r="T796" t="str">
        <f t="shared" si="147"/>
        <v>Ferrara Candy Company</v>
      </c>
      <c r="U796" t="str">
        <f t="shared" si="148"/>
        <v>Chicago</v>
      </c>
      <c r="V796" t="str">
        <f t="shared" si="149"/>
        <v>IL</v>
      </c>
      <c r="W796">
        <f t="shared" si="150"/>
        <v>0</v>
      </c>
      <c r="X796">
        <f t="shared" si="151"/>
        <v>0</v>
      </c>
      <c r="Y796">
        <f t="shared" si="152"/>
        <v>1</v>
      </c>
      <c r="Z796">
        <f t="shared" si="153"/>
        <v>0</v>
      </c>
      <c r="AA796">
        <f t="shared" si="154"/>
        <v>0</v>
      </c>
      <c r="AB796">
        <f t="shared" si="155"/>
        <v>1</v>
      </c>
    </row>
    <row r="797" spans="1:28" ht="409.6" x14ac:dyDescent="0.2">
      <c r="A797">
        <v>795</v>
      </c>
      <c r="B797" t="s">
        <v>1401</v>
      </c>
      <c r="C797" t="s">
        <v>4194</v>
      </c>
      <c r="D797" s="1" t="s">
        <v>4211</v>
      </c>
      <c r="E797">
        <v>3</v>
      </c>
      <c r="F797" s="1" t="s">
        <v>1402</v>
      </c>
      <c r="G797" t="s">
        <v>165</v>
      </c>
      <c r="H797" t="s">
        <v>821</v>
      </c>
      <c r="I797" t="s">
        <v>18</v>
      </c>
      <c r="J797">
        <v>2003</v>
      </c>
      <c r="K797" t="s">
        <v>30</v>
      </c>
      <c r="L797" t="s">
        <v>147</v>
      </c>
      <c r="M797" t="s">
        <v>61</v>
      </c>
      <c r="N797" t="s">
        <v>3319</v>
      </c>
      <c r="O797">
        <v>-1</v>
      </c>
      <c r="P797">
        <v>-1</v>
      </c>
      <c r="Q797">
        <f t="shared" si="144"/>
        <v>67000</v>
      </c>
      <c r="R797">
        <f t="shared" si="145"/>
        <v>92000</v>
      </c>
      <c r="S797">
        <f t="shared" si="146"/>
        <v>79500</v>
      </c>
      <c r="T797" t="str">
        <f t="shared" si="147"/>
        <v>The Accuro Group</v>
      </c>
      <c r="U797" t="str">
        <f t="shared" si="148"/>
        <v>Chicago</v>
      </c>
      <c r="V797" t="str">
        <f t="shared" si="149"/>
        <v>IL</v>
      </c>
      <c r="W797">
        <f t="shared" si="150"/>
        <v>0</v>
      </c>
      <c r="X797">
        <f t="shared" si="151"/>
        <v>1</v>
      </c>
      <c r="Y797">
        <f t="shared" si="152"/>
        <v>0</v>
      </c>
      <c r="Z797">
        <f t="shared" si="153"/>
        <v>0</v>
      </c>
      <c r="AA797">
        <f t="shared" si="154"/>
        <v>1</v>
      </c>
      <c r="AB797">
        <f t="shared" si="155"/>
        <v>1</v>
      </c>
    </row>
    <row r="798" spans="1:28" ht="409.6" x14ac:dyDescent="0.2">
      <c r="A798">
        <v>796</v>
      </c>
      <c r="B798" t="s">
        <v>364</v>
      </c>
      <c r="C798" t="s">
        <v>4194</v>
      </c>
      <c r="D798" s="1" t="s">
        <v>4212</v>
      </c>
      <c r="E798">
        <v>3</v>
      </c>
      <c r="F798" s="1" t="s">
        <v>1403</v>
      </c>
      <c r="G798" t="s">
        <v>165</v>
      </c>
      <c r="H798" t="s">
        <v>1404</v>
      </c>
      <c r="I798" t="s">
        <v>29</v>
      </c>
      <c r="J798">
        <v>1966</v>
      </c>
      <c r="K798" t="s">
        <v>30</v>
      </c>
      <c r="L798" t="s">
        <v>1355</v>
      </c>
      <c r="M798" t="s">
        <v>1308</v>
      </c>
      <c r="N798" t="s">
        <v>3306</v>
      </c>
      <c r="O798">
        <v>-1</v>
      </c>
      <c r="P798">
        <v>-1</v>
      </c>
      <c r="Q798">
        <f t="shared" si="144"/>
        <v>67000</v>
      </c>
      <c r="R798">
        <f t="shared" si="145"/>
        <v>92000</v>
      </c>
      <c r="S798">
        <f t="shared" si="146"/>
        <v>79500</v>
      </c>
      <c r="T798" t="str">
        <f t="shared" si="147"/>
        <v>BDP International</v>
      </c>
      <c r="U798" t="str">
        <f t="shared" si="148"/>
        <v>Chicago</v>
      </c>
      <c r="V798" t="str">
        <f t="shared" si="149"/>
        <v>IL</v>
      </c>
      <c r="W798">
        <f t="shared" si="150"/>
        <v>0</v>
      </c>
      <c r="X798">
        <f t="shared" si="151"/>
        <v>1</v>
      </c>
      <c r="Y798">
        <f t="shared" si="152"/>
        <v>1</v>
      </c>
      <c r="Z798">
        <f t="shared" si="153"/>
        <v>1</v>
      </c>
      <c r="AA798">
        <f t="shared" si="154"/>
        <v>1</v>
      </c>
      <c r="AB798">
        <f t="shared" si="155"/>
        <v>1</v>
      </c>
    </row>
    <row r="799" spans="1:28" ht="409.6" x14ac:dyDescent="0.2">
      <c r="A799">
        <v>797</v>
      </c>
      <c r="B799" t="s">
        <v>72</v>
      </c>
      <c r="C799" t="s">
        <v>4194</v>
      </c>
      <c r="D799" s="1" t="s">
        <v>4213</v>
      </c>
      <c r="E799">
        <v>3.9</v>
      </c>
      <c r="F799" s="1" t="s">
        <v>1405</v>
      </c>
      <c r="G799" t="s">
        <v>165</v>
      </c>
      <c r="H799" t="s">
        <v>165</v>
      </c>
      <c r="I799" t="s">
        <v>29</v>
      </c>
      <c r="J799">
        <v>2004</v>
      </c>
      <c r="K799" t="s">
        <v>30</v>
      </c>
      <c r="L799" t="s">
        <v>38</v>
      </c>
      <c r="M799" t="s">
        <v>32</v>
      </c>
      <c r="N799" t="s">
        <v>3303</v>
      </c>
      <c r="O799" t="s">
        <v>4214</v>
      </c>
      <c r="P799">
        <v>-1</v>
      </c>
      <c r="Q799">
        <f t="shared" si="144"/>
        <v>67000</v>
      </c>
      <c r="R799">
        <f t="shared" si="145"/>
        <v>92000</v>
      </c>
      <c r="S799">
        <f t="shared" si="146"/>
        <v>79500</v>
      </c>
      <c r="T799" t="str">
        <f t="shared" si="147"/>
        <v>Numerator</v>
      </c>
      <c r="U799" t="str">
        <f t="shared" si="148"/>
        <v>Chicago</v>
      </c>
      <c r="V799" t="str">
        <f t="shared" si="149"/>
        <v>IL</v>
      </c>
      <c r="W799">
        <f t="shared" si="150"/>
        <v>1</v>
      </c>
      <c r="X799">
        <f t="shared" si="151"/>
        <v>1</v>
      </c>
      <c r="Y799">
        <f t="shared" si="152"/>
        <v>1</v>
      </c>
      <c r="Z799">
        <f t="shared" si="153"/>
        <v>1</v>
      </c>
      <c r="AA799">
        <f t="shared" si="154"/>
        <v>0</v>
      </c>
      <c r="AB799">
        <f t="shared" si="155"/>
        <v>1</v>
      </c>
    </row>
    <row r="800" spans="1:28" ht="238" x14ac:dyDescent="0.2">
      <c r="A800">
        <v>798</v>
      </c>
      <c r="B800" t="s">
        <v>469</v>
      </c>
      <c r="C800" t="s">
        <v>4194</v>
      </c>
      <c r="D800" s="1" t="s">
        <v>4215</v>
      </c>
      <c r="E800">
        <v>3.9</v>
      </c>
      <c r="F800" s="1" t="s">
        <v>1311</v>
      </c>
      <c r="G800" t="s">
        <v>165</v>
      </c>
      <c r="H800" t="s">
        <v>17</v>
      </c>
      <c r="I800" t="s">
        <v>84</v>
      </c>
      <c r="J800">
        <v>2000</v>
      </c>
      <c r="K800" t="s">
        <v>30</v>
      </c>
      <c r="L800" t="s">
        <v>147</v>
      </c>
      <c r="M800" t="s">
        <v>61</v>
      </c>
      <c r="N800" t="s">
        <v>3303</v>
      </c>
      <c r="O800" t="s">
        <v>1312</v>
      </c>
      <c r="P800">
        <v>-1</v>
      </c>
      <c r="Q800">
        <f t="shared" si="144"/>
        <v>67000</v>
      </c>
      <c r="R800">
        <f t="shared" si="145"/>
        <v>92000</v>
      </c>
      <c r="S800">
        <f t="shared" si="146"/>
        <v>79500</v>
      </c>
      <c r="T800" t="str">
        <f t="shared" si="147"/>
        <v>Mondo</v>
      </c>
      <c r="U800" t="str">
        <f t="shared" si="148"/>
        <v>Chicago</v>
      </c>
      <c r="V800" t="str">
        <f t="shared" si="149"/>
        <v>IL</v>
      </c>
      <c r="W800">
        <f t="shared" si="150"/>
        <v>0</v>
      </c>
      <c r="X800">
        <f t="shared" si="151"/>
        <v>1</v>
      </c>
      <c r="Y800">
        <f t="shared" si="152"/>
        <v>0</v>
      </c>
      <c r="Z800">
        <f t="shared" si="153"/>
        <v>1</v>
      </c>
      <c r="AA800">
        <f t="shared" si="154"/>
        <v>0</v>
      </c>
      <c r="AB800">
        <f t="shared" si="155"/>
        <v>1</v>
      </c>
    </row>
    <row r="801" spans="1:28" ht="409.6" x14ac:dyDescent="0.2">
      <c r="A801">
        <v>799</v>
      </c>
      <c r="B801" t="s">
        <v>1406</v>
      </c>
      <c r="C801" t="s">
        <v>4194</v>
      </c>
      <c r="D801" s="1" t="s">
        <v>4216</v>
      </c>
      <c r="E801">
        <v>3.7</v>
      </c>
      <c r="F801" s="1" t="s">
        <v>1407</v>
      </c>
      <c r="G801" t="s">
        <v>4217</v>
      </c>
      <c r="H801" t="s">
        <v>4217</v>
      </c>
      <c r="I801" t="s">
        <v>29</v>
      </c>
      <c r="J801">
        <v>1959</v>
      </c>
      <c r="K801" t="s">
        <v>30</v>
      </c>
      <c r="L801" t="s">
        <v>666</v>
      </c>
      <c r="M801" t="s">
        <v>265</v>
      </c>
      <c r="N801" t="s">
        <v>3313</v>
      </c>
      <c r="O801">
        <v>-1</v>
      </c>
      <c r="P801">
        <v>-1</v>
      </c>
      <c r="Q801">
        <f t="shared" si="144"/>
        <v>67000</v>
      </c>
      <c r="R801">
        <f t="shared" si="145"/>
        <v>92000</v>
      </c>
      <c r="S801">
        <f t="shared" si="146"/>
        <v>79500</v>
      </c>
      <c r="T801" t="str">
        <f t="shared" si="147"/>
        <v>Empire Today</v>
      </c>
      <c r="U801" t="str">
        <f t="shared" si="148"/>
        <v>Northlae</v>
      </c>
      <c r="V801" t="str">
        <f t="shared" si="149"/>
        <v>IL</v>
      </c>
      <c r="W801">
        <f t="shared" si="150"/>
        <v>1</v>
      </c>
      <c r="X801">
        <f t="shared" si="151"/>
        <v>1</v>
      </c>
      <c r="Y801">
        <f t="shared" si="152"/>
        <v>0</v>
      </c>
      <c r="Z801">
        <f t="shared" si="153"/>
        <v>1</v>
      </c>
      <c r="AA801">
        <f t="shared" si="154"/>
        <v>0</v>
      </c>
      <c r="AB801">
        <f t="shared" si="155"/>
        <v>1</v>
      </c>
    </row>
    <row r="802" spans="1:28" ht="409.6" x14ac:dyDescent="0.2">
      <c r="A802">
        <v>800</v>
      </c>
      <c r="B802" t="s">
        <v>34</v>
      </c>
      <c r="C802" t="s">
        <v>4194</v>
      </c>
      <c r="D802" s="1" t="s">
        <v>4218</v>
      </c>
      <c r="E802">
        <v>-1</v>
      </c>
      <c r="F802" t="s">
        <v>1408</v>
      </c>
      <c r="G802" t="s">
        <v>165</v>
      </c>
      <c r="H802">
        <v>-1</v>
      </c>
      <c r="I802">
        <v>-1</v>
      </c>
      <c r="J802">
        <v>-1</v>
      </c>
      <c r="K802">
        <v>-1</v>
      </c>
      <c r="L802">
        <v>-1</v>
      </c>
      <c r="M802">
        <v>-1</v>
      </c>
      <c r="N802">
        <v>-1</v>
      </c>
      <c r="O802">
        <v>-1</v>
      </c>
      <c r="P802">
        <v>-1</v>
      </c>
      <c r="Q802">
        <f t="shared" si="144"/>
        <v>67000</v>
      </c>
      <c r="R802">
        <f t="shared" si="145"/>
        <v>92000</v>
      </c>
      <c r="S802">
        <f t="shared" si="146"/>
        <v>79500</v>
      </c>
      <c r="T802" t="str">
        <f t="shared" si="147"/>
        <v>El Hogar del Nino - The Home of the Child</v>
      </c>
      <c r="U802" t="str">
        <f t="shared" si="148"/>
        <v>Chicago</v>
      </c>
      <c r="V802" t="str">
        <f t="shared" si="149"/>
        <v>IL</v>
      </c>
      <c r="W802">
        <f t="shared" si="150"/>
        <v>0</v>
      </c>
      <c r="X802">
        <f t="shared" si="151"/>
        <v>0</v>
      </c>
      <c r="Y802">
        <f t="shared" si="152"/>
        <v>1</v>
      </c>
      <c r="Z802">
        <f t="shared" si="153"/>
        <v>0</v>
      </c>
      <c r="AA802">
        <f t="shared" si="154"/>
        <v>0</v>
      </c>
      <c r="AB802">
        <f t="shared" si="155"/>
        <v>1</v>
      </c>
    </row>
    <row r="803" spans="1:28" ht="409.6" x14ac:dyDescent="0.2">
      <c r="A803">
        <v>801</v>
      </c>
      <c r="B803" t="s">
        <v>34</v>
      </c>
      <c r="C803" t="s">
        <v>4194</v>
      </c>
      <c r="D803" s="1" t="s">
        <v>4219</v>
      </c>
      <c r="E803">
        <v>4.3</v>
      </c>
      <c r="F803" s="1" t="s">
        <v>1409</v>
      </c>
      <c r="G803" t="s">
        <v>4220</v>
      </c>
      <c r="H803" t="s">
        <v>379</v>
      </c>
      <c r="I803" t="s">
        <v>41</v>
      </c>
      <c r="J803">
        <v>1996</v>
      </c>
      <c r="K803" t="s">
        <v>30</v>
      </c>
      <c r="L803" t="s">
        <v>38</v>
      </c>
      <c r="M803" t="s">
        <v>32</v>
      </c>
      <c r="N803" t="s">
        <v>3303</v>
      </c>
      <c r="O803">
        <v>-1</v>
      </c>
      <c r="P803">
        <v>-1</v>
      </c>
      <c r="Q803">
        <f t="shared" si="144"/>
        <v>67000</v>
      </c>
      <c r="R803">
        <f t="shared" si="145"/>
        <v>92000</v>
      </c>
      <c r="S803">
        <f t="shared" si="146"/>
        <v>79500</v>
      </c>
      <c r="T803" t="str">
        <f t="shared" si="147"/>
        <v>Fast Switch, LTD</v>
      </c>
      <c r="U803" t="str">
        <f t="shared" si="148"/>
        <v>Northbroo</v>
      </c>
      <c r="V803" t="str">
        <f t="shared" si="149"/>
        <v>IL</v>
      </c>
      <c r="W803">
        <f t="shared" si="150"/>
        <v>0</v>
      </c>
      <c r="X803">
        <f t="shared" si="151"/>
        <v>1</v>
      </c>
      <c r="Y803">
        <f t="shared" si="152"/>
        <v>0</v>
      </c>
      <c r="Z803">
        <f t="shared" si="153"/>
        <v>0</v>
      </c>
      <c r="AA803">
        <f t="shared" si="154"/>
        <v>0</v>
      </c>
      <c r="AB803">
        <f t="shared" si="155"/>
        <v>1</v>
      </c>
    </row>
    <row r="804" spans="1:28" ht="409.6" x14ac:dyDescent="0.2">
      <c r="A804">
        <v>802</v>
      </c>
      <c r="B804" t="s">
        <v>1410</v>
      </c>
      <c r="C804" t="s">
        <v>4194</v>
      </c>
      <c r="D804" s="1" t="s">
        <v>4221</v>
      </c>
      <c r="E804">
        <v>1</v>
      </c>
      <c r="F804" s="1" t="s">
        <v>1411</v>
      </c>
      <c r="G804" t="s">
        <v>165</v>
      </c>
      <c r="H804" t="s">
        <v>17</v>
      </c>
      <c r="I804" t="s">
        <v>68</v>
      </c>
      <c r="J804">
        <v>-1</v>
      </c>
      <c r="K804" t="s">
        <v>30</v>
      </c>
      <c r="L804" t="s">
        <v>38</v>
      </c>
      <c r="M804" t="s">
        <v>32</v>
      </c>
      <c r="N804" t="s">
        <v>3311</v>
      </c>
      <c r="O804">
        <v>-1</v>
      </c>
      <c r="P804">
        <v>-1</v>
      </c>
      <c r="Q804">
        <f t="shared" si="144"/>
        <v>67000</v>
      </c>
      <c r="R804">
        <f t="shared" si="145"/>
        <v>92000</v>
      </c>
      <c r="S804">
        <f t="shared" si="146"/>
        <v>79500</v>
      </c>
      <c r="T804" t="str">
        <f t="shared" si="147"/>
        <v>Sphinix Solutions</v>
      </c>
      <c r="U804" t="str">
        <f t="shared" si="148"/>
        <v>Chicago</v>
      </c>
      <c r="V804" t="str">
        <f t="shared" si="149"/>
        <v>IL</v>
      </c>
      <c r="W804">
        <f t="shared" si="150"/>
        <v>1</v>
      </c>
      <c r="X804">
        <f t="shared" si="151"/>
        <v>1</v>
      </c>
      <c r="Y804">
        <f t="shared" si="152"/>
        <v>0</v>
      </c>
      <c r="Z804">
        <f t="shared" si="153"/>
        <v>0</v>
      </c>
      <c r="AA804">
        <f t="shared" si="154"/>
        <v>0</v>
      </c>
      <c r="AB804">
        <f t="shared" si="155"/>
        <v>1</v>
      </c>
    </row>
    <row r="805" spans="1:28" ht="409.6" x14ac:dyDescent="0.2">
      <c r="A805">
        <v>803</v>
      </c>
      <c r="B805" t="s">
        <v>1339</v>
      </c>
      <c r="C805" t="s">
        <v>4194</v>
      </c>
      <c r="D805" s="1" t="s">
        <v>4222</v>
      </c>
      <c r="E805">
        <v>3.7</v>
      </c>
      <c r="F805" s="1" t="s">
        <v>1337</v>
      </c>
      <c r="G805" t="s">
        <v>165</v>
      </c>
      <c r="H805" t="s">
        <v>328</v>
      </c>
      <c r="I805" t="s">
        <v>24</v>
      </c>
      <c r="J805">
        <v>1817</v>
      </c>
      <c r="K805" t="s">
        <v>56</v>
      </c>
      <c r="L805" t="s">
        <v>3358</v>
      </c>
      <c r="M805" t="s">
        <v>46</v>
      </c>
      <c r="N805" t="s">
        <v>3310</v>
      </c>
      <c r="O805" t="s">
        <v>1338</v>
      </c>
      <c r="P805">
        <v>-1</v>
      </c>
      <c r="Q805">
        <f t="shared" si="144"/>
        <v>67000</v>
      </c>
      <c r="R805">
        <f t="shared" si="145"/>
        <v>92000</v>
      </c>
      <c r="S805">
        <f t="shared" si="146"/>
        <v>79500</v>
      </c>
      <c r="T805" t="str">
        <f t="shared" si="147"/>
        <v>BMO Financial Group</v>
      </c>
      <c r="U805" t="str">
        <f t="shared" si="148"/>
        <v>Chicago</v>
      </c>
      <c r="V805" t="str">
        <f t="shared" si="149"/>
        <v>IL</v>
      </c>
      <c r="W805">
        <f t="shared" si="150"/>
        <v>1</v>
      </c>
      <c r="X805">
        <f t="shared" si="151"/>
        <v>0</v>
      </c>
      <c r="Y805">
        <f t="shared" si="152"/>
        <v>1</v>
      </c>
      <c r="Z805">
        <f t="shared" si="153"/>
        <v>0</v>
      </c>
      <c r="AA805">
        <f t="shared" si="154"/>
        <v>0</v>
      </c>
      <c r="AB805">
        <f t="shared" si="155"/>
        <v>1</v>
      </c>
    </row>
    <row r="806" spans="1:28" ht="409.6" x14ac:dyDescent="0.2">
      <c r="A806">
        <v>804</v>
      </c>
      <c r="B806" t="s">
        <v>72</v>
      </c>
      <c r="C806" t="s">
        <v>4194</v>
      </c>
      <c r="D806" s="1" t="s">
        <v>4223</v>
      </c>
      <c r="E806">
        <v>3.6</v>
      </c>
      <c r="F806" s="1" t="s">
        <v>1412</v>
      </c>
      <c r="G806" t="s">
        <v>165</v>
      </c>
      <c r="H806" t="s">
        <v>17</v>
      </c>
      <c r="I806" t="s">
        <v>55</v>
      </c>
      <c r="J806">
        <v>1988</v>
      </c>
      <c r="K806" t="s">
        <v>30</v>
      </c>
      <c r="L806" t="s">
        <v>180</v>
      </c>
      <c r="M806" t="s">
        <v>181</v>
      </c>
      <c r="N806" t="s">
        <v>3306</v>
      </c>
      <c r="O806">
        <v>-1</v>
      </c>
      <c r="P806">
        <v>-1</v>
      </c>
      <c r="Q806">
        <f t="shared" si="144"/>
        <v>67000</v>
      </c>
      <c r="R806">
        <f t="shared" si="145"/>
        <v>92000</v>
      </c>
      <c r="S806">
        <f t="shared" si="146"/>
        <v>79500</v>
      </c>
      <c r="T806" t="str">
        <f t="shared" si="147"/>
        <v>Epiq Systems</v>
      </c>
      <c r="U806" t="str">
        <f t="shared" si="148"/>
        <v>Chicago</v>
      </c>
      <c r="V806" t="str">
        <f t="shared" si="149"/>
        <v>IL</v>
      </c>
      <c r="W806">
        <f t="shared" si="150"/>
        <v>0</v>
      </c>
      <c r="X806">
        <f t="shared" si="151"/>
        <v>0</v>
      </c>
      <c r="Y806">
        <f t="shared" si="152"/>
        <v>1</v>
      </c>
      <c r="Z806">
        <f t="shared" si="153"/>
        <v>1</v>
      </c>
      <c r="AA806">
        <f t="shared" si="154"/>
        <v>0</v>
      </c>
      <c r="AB806">
        <f t="shared" si="155"/>
        <v>1</v>
      </c>
    </row>
    <row r="807" spans="1:28" ht="409.6" x14ac:dyDescent="0.2">
      <c r="A807">
        <v>805</v>
      </c>
      <c r="B807" t="s">
        <v>34</v>
      </c>
      <c r="C807" t="s">
        <v>4194</v>
      </c>
      <c r="D807" s="1" t="s">
        <v>4224</v>
      </c>
      <c r="E807">
        <v>4</v>
      </c>
      <c r="F807" s="1" t="s">
        <v>4225</v>
      </c>
      <c r="G807" t="s">
        <v>1413</v>
      </c>
      <c r="H807" t="s">
        <v>1404</v>
      </c>
      <c r="I807" t="s">
        <v>29</v>
      </c>
      <c r="J807">
        <v>1965</v>
      </c>
      <c r="K807" t="s">
        <v>37</v>
      </c>
      <c r="L807">
        <v>-1</v>
      </c>
      <c r="M807">
        <v>-1</v>
      </c>
      <c r="N807" t="s">
        <v>3319</v>
      </c>
      <c r="O807">
        <v>-1</v>
      </c>
      <c r="P807">
        <v>-1</v>
      </c>
      <c r="Q807">
        <f t="shared" si="144"/>
        <v>67000</v>
      </c>
      <c r="R807">
        <f t="shared" si="145"/>
        <v>92000</v>
      </c>
      <c r="S807">
        <f t="shared" si="146"/>
        <v>79500</v>
      </c>
      <c r="T807" t="str">
        <f t="shared" si="147"/>
        <v>MRINetwor</v>
      </c>
      <c r="U807" t="str">
        <f t="shared" si="148"/>
        <v>Des Plaines</v>
      </c>
      <c r="V807" t="str">
        <f t="shared" si="149"/>
        <v>IL</v>
      </c>
      <c r="W807">
        <f t="shared" si="150"/>
        <v>1</v>
      </c>
      <c r="X807">
        <f t="shared" si="151"/>
        <v>1</v>
      </c>
      <c r="Y807">
        <f t="shared" si="152"/>
        <v>1</v>
      </c>
      <c r="Z807">
        <f t="shared" si="153"/>
        <v>0</v>
      </c>
      <c r="AA807">
        <f t="shared" si="154"/>
        <v>0</v>
      </c>
      <c r="AB807">
        <f t="shared" si="155"/>
        <v>1</v>
      </c>
    </row>
    <row r="808" spans="1:28" ht="34" x14ac:dyDescent="0.2">
      <c r="A808">
        <v>806</v>
      </c>
      <c r="B808" t="s">
        <v>1414</v>
      </c>
      <c r="C808" t="s">
        <v>4194</v>
      </c>
      <c r="D808" t="s">
        <v>4226</v>
      </c>
      <c r="E808">
        <v>2.9</v>
      </c>
      <c r="F808" s="1" t="s">
        <v>4227</v>
      </c>
      <c r="G808" t="s">
        <v>165</v>
      </c>
      <c r="H808" t="s">
        <v>165</v>
      </c>
      <c r="I808" t="s">
        <v>29</v>
      </c>
      <c r="J808">
        <v>1997</v>
      </c>
      <c r="K808" t="s">
        <v>30</v>
      </c>
      <c r="L808" t="s">
        <v>57</v>
      </c>
      <c r="M808" t="s">
        <v>46</v>
      </c>
      <c r="N808" t="s">
        <v>3303</v>
      </c>
      <c r="O808" t="s">
        <v>4228</v>
      </c>
      <c r="P808">
        <v>-1</v>
      </c>
      <c r="Q808">
        <f t="shared" si="144"/>
        <v>67000</v>
      </c>
      <c r="R808">
        <f t="shared" si="145"/>
        <v>92000</v>
      </c>
      <c r="S808">
        <f t="shared" si="146"/>
        <v>79500</v>
      </c>
      <c r="T808" t="str">
        <f t="shared" si="147"/>
        <v>PEA6 Investments</v>
      </c>
      <c r="U808" t="str">
        <f t="shared" si="148"/>
        <v>Chicago</v>
      </c>
      <c r="V808" t="str">
        <f t="shared" si="149"/>
        <v>IL</v>
      </c>
      <c r="W808">
        <f t="shared" si="150"/>
        <v>1</v>
      </c>
      <c r="X808">
        <f t="shared" si="151"/>
        <v>1</v>
      </c>
      <c r="Y808">
        <f t="shared" si="152"/>
        <v>1</v>
      </c>
      <c r="Z808">
        <f t="shared" si="153"/>
        <v>0</v>
      </c>
      <c r="AA808">
        <f t="shared" si="154"/>
        <v>0</v>
      </c>
      <c r="AB808">
        <f t="shared" si="155"/>
        <v>1</v>
      </c>
    </row>
    <row r="809" spans="1:28" ht="409.6" x14ac:dyDescent="0.2">
      <c r="A809">
        <v>807</v>
      </c>
      <c r="B809" t="s">
        <v>1415</v>
      </c>
      <c r="C809" t="s">
        <v>4194</v>
      </c>
      <c r="D809" s="1" t="s">
        <v>4229</v>
      </c>
      <c r="E809">
        <v>2.5</v>
      </c>
      <c r="F809" s="1" t="s">
        <v>1416</v>
      </c>
      <c r="G809" t="s">
        <v>1324</v>
      </c>
      <c r="H809" t="s">
        <v>1324</v>
      </c>
      <c r="I809" t="s">
        <v>84</v>
      </c>
      <c r="J809">
        <v>1982</v>
      </c>
      <c r="K809" t="s">
        <v>30</v>
      </c>
      <c r="L809" t="s">
        <v>3331</v>
      </c>
      <c r="M809" t="s">
        <v>61</v>
      </c>
      <c r="N809" t="s">
        <v>3309</v>
      </c>
      <c r="O809">
        <v>-1</v>
      </c>
      <c r="P809">
        <v>-1</v>
      </c>
      <c r="Q809">
        <f t="shared" si="144"/>
        <v>67000</v>
      </c>
      <c r="R809">
        <f t="shared" si="145"/>
        <v>92000</v>
      </c>
      <c r="S809">
        <f t="shared" si="146"/>
        <v>79500</v>
      </c>
      <c r="T809" t="str">
        <f t="shared" si="147"/>
        <v>ABS Graphics</v>
      </c>
      <c r="U809" t="str">
        <f t="shared" si="148"/>
        <v>Itasca</v>
      </c>
      <c r="V809" t="str">
        <f t="shared" si="149"/>
        <v>IL</v>
      </c>
      <c r="W809">
        <f t="shared" si="150"/>
        <v>0</v>
      </c>
      <c r="X809">
        <f t="shared" si="151"/>
        <v>1</v>
      </c>
      <c r="Y809">
        <f t="shared" si="152"/>
        <v>1</v>
      </c>
      <c r="Z809">
        <f t="shared" si="153"/>
        <v>0</v>
      </c>
      <c r="AA809">
        <f t="shared" si="154"/>
        <v>0</v>
      </c>
      <c r="AB809">
        <f t="shared" si="155"/>
        <v>1</v>
      </c>
    </row>
    <row r="810" spans="1:28" ht="409.6" x14ac:dyDescent="0.2">
      <c r="A810">
        <v>808</v>
      </c>
      <c r="B810" t="s">
        <v>1417</v>
      </c>
      <c r="C810" t="s">
        <v>4230</v>
      </c>
      <c r="D810" s="1" t="s">
        <v>4231</v>
      </c>
      <c r="E810">
        <v>3.6</v>
      </c>
      <c r="F810" s="1" t="s">
        <v>1418</v>
      </c>
      <c r="G810" t="s">
        <v>165</v>
      </c>
      <c r="H810" t="s">
        <v>3325</v>
      </c>
      <c r="I810" t="s">
        <v>24</v>
      </c>
      <c r="J810">
        <v>1828</v>
      </c>
      <c r="K810" t="s">
        <v>56</v>
      </c>
      <c r="L810" t="s">
        <v>85</v>
      </c>
      <c r="M810" t="s">
        <v>61</v>
      </c>
      <c r="N810" t="s">
        <v>3310</v>
      </c>
      <c r="O810" t="s">
        <v>1419</v>
      </c>
      <c r="P810">
        <v>-1</v>
      </c>
      <c r="Q810">
        <f t="shared" si="144"/>
        <v>42000</v>
      </c>
      <c r="R810">
        <f t="shared" si="145"/>
        <v>76000</v>
      </c>
      <c r="S810">
        <f t="shared" si="146"/>
        <v>59000</v>
      </c>
      <c r="T810" t="str">
        <f t="shared" si="147"/>
        <v>Willis Towers Watson</v>
      </c>
      <c r="U810" t="str">
        <f t="shared" si="148"/>
        <v>Chicago</v>
      </c>
      <c r="V810" t="str">
        <f t="shared" si="149"/>
        <v>IL</v>
      </c>
      <c r="W810">
        <f t="shared" si="150"/>
        <v>0</v>
      </c>
      <c r="X810">
        <f t="shared" si="151"/>
        <v>1</v>
      </c>
      <c r="Y810">
        <f t="shared" si="152"/>
        <v>1</v>
      </c>
      <c r="Z810">
        <f t="shared" si="153"/>
        <v>0</v>
      </c>
      <c r="AA810">
        <f t="shared" si="154"/>
        <v>0</v>
      </c>
      <c r="AB810">
        <f t="shared" si="155"/>
        <v>1</v>
      </c>
    </row>
    <row r="811" spans="1:28" ht="409.6" x14ac:dyDescent="0.2">
      <c r="A811">
        <v>809</v>
      </c>
      <c r="B811" t="s">
        <v>34</v>
      </c>
      <c r="C811" t="s">
        <v>4230</v>
      </c>
      <c r="D811" s="1" t="s">
        <v>4232</v>
      </c>
      <c r="E811">
        <v>4.0999999999999996</v>
      </c>
      <c r="F811" s="1" t="s">
        <v>3385</v>
      </c>
      <c r="G811" t="s">
        <v>261</v>
      </c>
      <c r="H811" t="s">
        <v>194</v>
      </c>
      <c r="I811" t="s">
        <v>24</v>
      </c>
      <c r="J811">
        <v>1966</v>
      </c>
      <c r="K811" t="s">
        <v>56</v>
      </c>
      <c r="L811" t="s">
        <v>147</v>
      </c>
      <c r="M811" t="s">
        <v>61</v>
      </c>
      <c r="N811" t="s">
        <v>3306</v>
      </c>
      <c r="O811">
        <v>-1</v>
      </c>
      <c r="P811">
        <v>-1</v>
      </c>
      <c r="Q811">
        <f t="shared" si="144"/>
        <v>42000</v>
      </c>
      <c r="R811">
        <f t="shared" si="145"/>
        <v>76000</v>
      </c>
      <c r="S811">
        <f t="shared" si="146"/>
        <v>59000</v>
      </c>
      <c r="T811" t="str">
        <f t="shared" si="147"/>
        <v>force</v>
      </c>
      <c r="U811" t="str">
        <f t="shared" si="148"/>
        <v>Evanston</v>
      </c>
      <c r="V811" t="str">
        <f t="shared" si="149"/>
        <v>IL</v>
      </c>
      <c r="W811">
        <f t="shared" si="150"/>
        <v>0</v>
      </c>
      <c r="X811">
        <f t="shared" si="151"/>
        <v>1</v>
      </c>
      <c r="Y811">
        <f t="shared" si="152"/>
        <v>1</v>
      </c>
      <c r="Z811">
        <f t="shared" si="153"/>
        <v>0</v>
      </c>
      <c r="AA811">
        <f t="shared" si="154"/>
        <v>0</v>
      </c>
      <c r="AB811">
        <f t="shared" si="155"/>
        <v>1</v>
      </c>
    </row>
    <row r="812" spans="1:28" ht="409.6" x14ac:dyDescent="0.2">
      <c r="A812">
        <v>810</v>
      </c>
      <c r="B812" t="s">
        <v>1420</v>
      </c>
      <c r="C812" t="s">
        <v>4230</v>
      </c>
      <c r="D812" s="1" t="s">
        <v>4233</v>
      </c>
      <c r="E812">
        <v>3.3</v>
      </c>
      <c r="F812" s="1" t="s">
        <v>1421</v>
      </c>
      <c r="G812" t="s">
        <v>165</v>
      </c>
      <c r="H812" t="s">
        <v>165</v>
      </c>
      <c r="I812" t="s">
        <v>41</v>
      </c>
      <c r="J812">
        <v>1906</v>
      </c>
      <c r="K812" t="s">
        <v>30</v>
      </c>
      <c r="L812" t="s">
        <v>20</v>
      </c>
      <c r="M812" t="s">
        <v>21</v>
      </c>
      <c r="N812" t="s">
        <v>3309</v>
      </c>
      <c r="O812">
        <v>-1</v>
      </c>
      <c r="P812">
        <v>-1</v>
      </c>
      <c r="Q812">
        <f t="shared" si="144"/>
        <v>42000</v>
      </c>
      <c r="R812">
        <f t="shared" si="145"/>
        <v>76000</v>
      </c>
      <c r="S812">
        <f t="shared" si="146"/>
        <v>59000</v>
      </c>
      <c r="T812" t="str">
        <f t="shared" si="147"/>
        <v>The Chicago Lighthouse</v>
      </c>
      <c r="U812" t="str">
        <f t="shared" si="148"/>
        <v>Chicago</v>
      </c>
      <c r="V812" t="str">
        <f t="shared" si="149"/>
        <v>IL</v>
      </c>
      <c r="W812">
        <f t="shared" si="150"/>
        <v>0</v>
      </c>
      <c r="X812">
        <f t="shared" si="151"/>
        <v>0</v>
      </c>
      <c r="Y812">
        <f t="shared" si="152"/>
        <v>1</v>
      </c>
      <c r="Z812">
        <f t="shared" si="153"/>
        <v>0</v>
      </c>
      <c r="AA812">
        <f t="shared" si="154"/>
        <v>0</v>
      </c>
      <c r="AB812">
        <f t="shared" si="155"/>
        <v>1</v>
      </c>
    </row>
    <row r="813" spans="1:28" ht="187" x14ac:dyDescent="0.2">
      <c r="A813">
        <v>811</v>
      </c>
      <c r="B813" t="s">
        <v>1422</v>
      </c>
      <c r="C813" t="s">
        <v>4230</v>
      </c>
      <c r="D813" s="1" t="s">
        <v>4234</v>
      </c>
      <c r="E813">
        <v>4.8</v>
      </c>
      <c r="F813" s="1" t="s">
        <v>1423</v>
      </c>
      <c r="G813" t="s">
        <v>4220</v>
      </c>
      <c r="H813" t="s">
        <v>1054</v>
      </c>
      <c r="I813" t="s">
        <v>68</v>
      </c>
      <c r="J813">
        <v>2014</v>
      </c>
      <c r="K813" t="s">
        <v>30</v>
      </c>
      <c r="L813" t="s">
        <v>147</v>
      </c>
      <c r="M813" t="s">
        <v>61</v>
      </c>
      <c r="N813" t="s">
        <v>3319</v>
      </c>
      <c r="O813">
        <v>-1</v>
      </c>
      <c r="P813">
        <v>-1</v>
      </c>
      <c r="Q813">
        <f t="shared" si="144"/>
        <v>42000</v>
      </c>
      <c r="R813">
        <f t="shared" si="145"/>
        <v>76000</v>
      </c>
      <c r="S813">
        <f t="shared" si="146"/>
        <v>59000</v>
      </c>
      <c r="T813" t="str">
        <f t="shared" si="147"/>
        <v>Genesys Talent</v>
      </c>
      <c r="U813" t="str">
        <f t="shared" si="148"/>
        <v>Northbroo</v>
      </c>
      <c r="V813" t="str">
        <f t="shared" si="149"/>
        <v>IL</v>
      </c>
      <c r="W813">
        <f t="shared" si="150"/>
        <v>0</v>
      </c>
      <c r="X813">
        <f t="shared" si="151"/>
        <v>1</v>
      </c>
      <c r="Y813">
        <f t="shared" si="152"/>
        <v>0</v>
      </c>
      <c r="Z813">
        <f t="shared" si="153"/>
        <v>0</v>
      </c>
      <c r="AA813">
        <f t="shared" si="154"/>
        <v>0</v>
      </c>
      <c r="AB813">
        <f t="shared" si="155"/>
        <v>1</v>
      </c>
    </row>
    <row r="814" spans="1:28" ht="409.6" x14ac:dyDescent="0.2">
      <c r="A814">
        <v>812</v>
      </c>
      <c r="B814" t="s">
        <v>368</v>
      </c>
      <c r="C814" t="s">
        <v>4230</v>
      </c>
      <c r="D814" s="1" t="s">
        <v>4235</v>
      </c>
      <c r="E814">
        <v>5</v>
      </c>
      <c r="F814" s="1" t="s">
        <v>1424</v>
      </c>
      <c r="G814" t="s">
        <v>165</v>
      </c>
      <c r="H814" t="s">
        <v>165</v>
      </c>
      <c r="I814" t="s">
        <v>68</v>
      </c>
      <c r="J814">
        <v>-1</v>
      </c>
      <c r="K814" t="s">
        <v>30</v>
      </c>
      <c r="L814">
        <v>-1</v>
      </c>
      <c r="M814">
        <v>-1</v>
      </c>
      <c r="N814" t="s">
        <v>3319</v>
      </c>
      <c r="O814">
        <v>-1</v>
      </c>
      <c r="P814">
        <v>-1</v>
      </c>
      <c r="Q814">
        <f t="shared" si="144"/>
        <v>42000</v>
      </c>
      <c r="R814">
        <f t="shared" si="145"/>
        <v>76000</v>
      </c>
      <c r="S814">
        <f t="shared" si="146"/>
        <v>59000</v>
      </c>
      <c r="T814" t="str">
        <f t="shared" si="147"/>
        <v>1872 Consulting</v>
      </c>
      <c r="U814" t="str">
        <f t="shared" si="148"/>
        <v>Chicago</v>
      </c>
      <c r="V814" t="str">
        <f t="shared" si="149"/>
        <v>IL</v>
      </c>
      <c r="W814">
        <f t="shared" si="150"/>
        <v>0</v>
      </c>
      <c r="X814">
        <f t="shared" si="151"/>
        <v>0</v>
      </c>
      <c r="Y814">
        <f t="shared" si="152"/>
        <v>0</v>
      </c>
      <c r="Z814">
        <f t="shared" si="153"/>
        <v>0</v>
      </c>
      <c r="AA814">
        <f t="shared" si="154"/>
        <v>0</v>
      </c>
      <c r="AB814">
        <f t="shared" si="155"/>
        <v>1</v>
      </c>
    </row>
    <row r="815" spans="1:28" ht="409.6" x14ac:dyDescent="0.2">
      <c r="A815">
        <v>813</v>
      </c>
      <c r="B815" t="s">
        <v>34</v>
      </c>
      <c r="C815" t="s">
        <v>4230</v>
      </c>
      <c r="D815" s="1" t="s">
        <v>4236</v>
      </c>
      <c r="E815">
        <v>3.3</v>
      </c>
      <c r="F815" s="1" t="s">
        <v>1425</v>
      </c>
      <c r="G815" t="s">
        <v>1426</v>
      </c>
      <c r="H815" t="s">
        <v>1426</v>
      </c>
      <c r="I815" t="s">
        <v>29</v>
      </c>
      <c r="J815">
        <v>-1</v>
      </c>
      <c r="K815" t="s">
        <v>30</v>
      </c>
      <c r="L815" t="s">
        <v>881</v>
      </c>
      <c r="M815" t="s">
        <v>764</v>
      </c>
      <c r="N815" t="s">
        <v>3303</v>
      </c>
      <c r="O815">
        <v>-1</v>
      </c>
      <c r="P815">
        <v>-1</v>
      </c>
      <c r="Q815">
        <f t="shared" si="144"/>
        <v>42000</v>
      </c>
      <c r="R815">
        <f t="shared" si="145"/>
        <v>76000</v>
      </c>
      <c r="S815">
        <f t="shared" si="146"/>
        <v>59000</v>
      </c>
      <c r="T815" t="str">
        <f t="shared" si="147"/>
        <v>Stampede Meat, Inc.</v>
      </c>
      <c r="U815" t="str">
        <f t="shared" si="148"/>
        <v>Bridgeview</v>
      </c>
      <c r="V815" t="str">
        <f t="shared" si="149"/>
        <v>IL</v>
      </c>
      <c r="W815">
        <f t="shared" si="150"/>
        <v>0</v>
      </c>
      <c r="X815">
        <f t="shared" si="151"/>
        <v>1</v>
      </c>
      <c r="Y815">
        <f t="shared" si="152"/>
        <v>1</v>
      </c>
      <c r="Z815">
        <f t="shared" si="153"/>
        <v>0</v>
      </c>
      <c r="AA815">
        <f t="shared" si="154"/>
        <v>0</v>
      </c>
      <c r="AB815">
        <f t="shared" si="155"/>
        <v>1</v>
      </c>
    </row>
    <row r="816" spans="1:28" ht="409.6" x14ac:dyDescent="0.2">
      <c r="A816">
        <v>814</v>
      </c>
      <c r="B816" t="s">
        <v>1427</v>
      </c>
      <c r="C816" t="s">
        <v>4230</v>
      </c>
      <c r="D816" s="1" t="s">
        <v>4237</v>
      </c>
      <c r="E816">
        <v>2.8</v>
      </c>
      <c r="F816" s="1" t="s">
        <v>1428</v>
      </c>
      <c r="G816" t="s">
        <v>165</v>
      </c>
      <c r="H816" t="s">
        <v>88</v>
      </c>
      <c r="I816" t="s">
        <v>55</v>
      </c>
      <c r="J816">
        <v>2001</v>
      </c>
      <c r="K816" t="s">
        <v>56</v>
      </c>
      <c r="L816" t="s">
        <v>304</v>
      </c>
      <c r="M816" t="s">
        <v>304</v>
      </c>
      <c r="N816" t="s">
        <v>3304</v>
      </c>
      <c r="O816">
        <v>-1</v>
      </c>
      <c r="P816">
        <v>-1</v>
      </c>
      <c r="Q816">
        <f t="shared" si="144"/>
        <v>42000</v>
      </c>
      <c r="R816">
        <f t="shared" si="145"/>
        <v>76000</v>
      </c>
      <c r="S816">
        <f t="shared" si="146"/>
        <v>59000</v>
      </c>
      <c r="T816" t="str">
        <f t="shared" si="147"/>
        <v>ALERE</v>
      </c>
      <c r="U816" t="str">
        <f t="shared" si="148"/>
        <v>Chicago</v>
      </c>
      <c r="V816" t="str">
        <f t="shared" si="149"/>
        <v>IL</v>
      </c>
      <c r="W816">
        <f t="shared" si="150"/>
        <v>0</v>
      </c>
      <c r="X816">
        <f t="shared" si="151"/>
        <v>1</v>
      </c>
      <c r="Y816">
        <f t="shared" si="152"/>
        <v>0</v>
      </c>
      <c r="Z816">
        <f t="shared" si="153"/>
        <v>1</v>
      </c>
      <c r="AA816">
        <f t="shared" si="154"/>
        <v>1</v>
      </c>
      <c r="AB816">
        <f t="shared" si="155"/>
        <v>1</v>
      </c>
    </row>
    <row r="817" spans="1:28" ht="409.6" x14ac:dyDescent="0.2">
      <c r="A817">
        <v>815</v>
      </c>
      <c r="B817" t="s">
        <v>34</v>
      </c>
      <c r="C817" t="s">
        <v>4230</v>
      </c>
      <c r="D817" s="1" t="s">
        <v>4238</v>
      </c>
      <c r="E817">
        <v>3.6</v>
      </c>
      <c r="F817" s="1" t="s">
        <v>4239</v>
      </c>
      <c r="G817" t="s">
        <v>1297</v>
      </c>
      <c r="H817" t="s">
        <v>190</v>
      </c>
      <c r="I817" t="s">
        <v>29</v>
      </c>
      <c r="J817">
        <v>1998</v>
      </c>
      <c r="K817" t="s">
        <v>30</v>
      </c>
      <c r="L817" t="s">
        <v>147</v>
      </c>
      <c r="M817" t="s">
        <v>61</v>
      </c>
      <c r="N817" t="s">
        <v>3305</v>
      </c>
      <c r="O817">
        <v>-1</v>
      </c>
      <c r="P817">
        <v>-1</v>
      </c>
      <c r="Q817">
        <f t="shared" si="144"/>
        <v>42000</v>
      </c>
      <c r="R817">
        <f t="shared" si="145"/>
        <v>76000</v>
      </c>
      <c r="S817">
        <f t="shared" si="146"/>
        <v>59000</v>
      </c>
      <c r="T817" t="str">
        <f t="shared" si="147"/>
        <v>elly Mitchell Group</v>
      </c>
      <c r="U817" t="str">
        <f t="shared" si="148"/>
        <v>Downers Grove</v>
      </c>
      <c r="V817" t="str">
        <f t="shared" si="149"/>
        <v>IL</v>
      </c>
      <c r="W817">
        <f t="shared" si="150"/>
        <v>0</v>
      </c>
      <c r="X817">
        <f t="shared" si="151"/>
        <v>1</v>
      </c>
      <c r="Y817">
        <f t="shared" si="152"/>
        <v>1</v>
      </c>
      <c r="Z817">
        <f t="shared" si="153"/>
        <v>0</v>
      </c>
      <c r="AA817">
        <f t="shared" si="154"/>
        <v>0</v>
      </c>
      <c r="AB817">
        <f t="shared" si="155"/>
        <v>1</v>
      </c>
    </row>
    <row r="818" spans="1:28" x14ac:dyDescent="0.2">
      <c r="A818">
        <v>816</v>
      </c>
      <c r="B818" t="s">
        <v>1396</v>
      </c>
      <c r="C818" t="s">
        <v>4230</v>
      </c>
      <c r="D818" t="s">
        <v>4240</v>
      </c>
      <c r="E818">
        <v>-1</v>
      </c>
      <c r="F818" t="s">
        <v>1429</v>
      </c>
      <c r="G818" t="s">
        <v>165</v>
      </c>
      <c r="H818">
        <v>-1</v>
      </c>
      <c r="I818">
        <v>-1</v>
      </c>
      <c r="J818">
        <v>-1</v>
      </c>
      <c r="K818">
        <v>-1</v>
      </c>
      <c r="L818">
        <v>-1</v>
      </c>
      <c r="M818">
        <v>-1</v>
      </c>
      <c r="N818">
        <v>-1</v>
      </c>
      <c r="O818">
        <v>-1</v>
      </c>
      <c r="P818">
        <v>-1</v>
      </c>
      <c r="Q818">
        <f t="shared" si="144"/>
        <v>42000</v>
      </c>
      <c r="R818">
        <f t="shared" si="145"/>
        <v>76000</v>
      </c>
      <c r="S818">
        <f t="shared" si="146"/>
        <v>59000</v>
      </c>
      <c r="T818" t="str">
        <f t="shared" si="147"/>
        <v>Ernst &amp; Young LLP</v>
      </c>
      <c r="U818" t="str">
        <f t="shared" si="148"/>
        <v>Chicago</v>
      </c>
      <c r="V818" t="str">
        <f t="shared" si="149"/>
        <v>IL</v>
      </c>
      <c r="W818">
        <f t="shared" si="150"/>
        <v>0</v>
      </c>
      <c r="X818">
        <f t="shared" si="151"/>
        <v>1</v>
      </c>
      <c r="Y818">
        <f t="shared" si="152"/>
        <v>1</v>
      </c>
      <c r="Z818">
        <f t="shared" si="153"/>
        <v>0</v>
      </c>
      <c r="AA818">
        <f t="shared" si="154"/>
        <v>0</v>
      </c>
      <c r="AB818">
        <f t="shared" si="155"/>
        <v>1</v>
      </c>
    </row>
    <row r="819" spans="1:28" ht="409.6" x14ac:dyDescent="0.2">
      <c r="A819">
        <v>817</v>
      </c>
      <c r="B819" t="s">
        <v>1430</v>
      </c>
      <c r="C819" t="s">
        <v>4230</v>
      </c>
      <c r="D819" s="1" t="s">
        <v>4241</v>
      </c>
      <c r="E819">
        <v>2.5</v>
      </c>
      <c r="F819" s="1" t="s">
        <v>1431</v>
      </c>
      <c r="G819" t="s">
        <v>4242</v>
      </c>
      <c r="H819" t="s">
        <v>4242</v>
      </c>
      <c r="I819" t="s">
        <v>24</v>
      </c>
      <c r="J819">
        <v>2005</v>
      </c>
      <c r="K819" t="s">
        <v>56</v>
      </c>
      <c r="L819" t="s">
        <v>881</v>
      </c>
      <c r="M819" t="s">
        <v>764</v>
      </c>
      <c r="N819" t="s">
        <v>3307</v>
      </c>
      <c r="O819">
        <v>-1</v>
      </c>
      <c r="P819">
        <v>-1</v>
      </c>
      <c r="Q819">
        <f t="shared" si="144"/>
        <v>42000</v>
      </c>
      <c r="R819">
        <f t="shared" si="145"/>
        <v>76000</v>
      </c>
      <c r="S819">
        <f t="shared" si="146"/>
        <v>59000</v>
      </c>
      <c r="T819" t="str">
        <f t="shared" si="147"/>
        <v>TreeHouse Foods, Inc.</v>
      </c>
      <c r="U819" t="str">
        <f t="shared" si="148"/>
        <v>Oa Broo</v>
      </c>
      <c r="V819" t="str">
        <f t="shared" si="149"/>
        <v>IL</v>
      </c>
      <c r="W819">
        <f t="shared" si="150"/>
        <v>0</v>
      </c>
      <c r="X819">
        <f t="shared" si="151"/>
        <v>1</v>
      </c>
      <c r="Y819">
        <f t="shared" si="152"/>
        <v>1</v>
      </c>
      <c r="Z819">
        <f t="shared" si="153"/>
        <v>1</v>
      </c>
      <c r="AA819">
        <f t="shared" si="154"/>
        <v>1</v>
      </c>
      <c r="AB819">
        <f t="shared" si="155"/>
        <v>1</v>
      </c>
    </row>
    <row r="820" spans="1:28" ht="409.6" x14ac:dyDescent="0.2">
      <c r="A820">
        <v>818</v>
      </c>
      <c r="B820" t="s">
        <v>1432</v>
      </c>
      <c r="C820" t="s">
        <v>4230</v>
      </c>
      <c r="D820" s="1" t="s">
        <v>4243</v>
      </c>
      <c r="E820">
        <v>4.2</v>
      </c>
      <c r="F820" s="1" t="s">
        <v>1433</v>
      </c>
      <c r="G820" t="s">
        <v>165</v>
      </c>
      <c r="H820" t="s">
        <v>3325</v>
      </c>
      <c r="I820" t="s">
        <v>84</v>
      </c>
      <c r="J820">
        <v>2003</v>
      </c>
      <c r="K820" t="s">
        <v>30</v>
      </c>
      <c r="L820" t="s">
        <v>147</v>
      </c>
      <c r="M820" t="s">
        <v>61</v>
      </c>
      <c r="N820" t="s">
        <v>3312</v>
      </c>
      <c r="O820">
        <v>-1</v>
      </c>
      <c r="P820" t="b">
        <v>1</v>
      </c>
      <c r="Q820">
        <f t="shared" si="144"/>
        <v>42000</v>
      </c>
      <c r="R820">
        <f t="shared" si="145"/>
        <v>76000</v>
      </c>
      <c r="S820">
        <f t="shared" si="146"/>
        <v>59000</v>
      </c>
      <c r="T820" t="str">
        <f t="shared" si="147"/>
        <v>NJF Global Holdings</v>
      </c>
      <c r="U820" t="str">
        <f t="shared" si="148"/>
        <v>Chicago</v>
      </c>
      <c r="V820" t="str">
        <f t="shared" si="149"/>
        <v>IL</v>
      </c>
      <c r="W820">
        <f t="shared" si="150"/>
        <v>1</v>
      </c>
      <c r="X820">
        <f t="shared" si="151"/>
        <v>1</v>
      </c>
      <c r="Y820">
        <f t="shared" si="152"/>
        <v>1</v>
      </c>
      <c r="Z820">
        <f t="shared" si="153"/>
        <v>0</v>
      </c>
      <c r="AA820">
        <f t="shared" si="154"/>
        <v>0</v>
      </c>
      <c r="AB820">
        <f t="shared" si="155"/>
        <v>1</v>
      </c>
    </row>
    <row r="821" spans="1:28" ht="409.6" x14ac:dyDescent="0.2">
      <c r="A821">
        <v>819</v>
      </c>
      <c r="B821" t="s">
        <v>72</v>
      </c>
      <c r="C821" t="s">
        <v>4230</v>
      </c>
      <c r="D821" s="1" t="s">
        <v>4244</v>
      </c>
      <c r="E821">
        <v>3.5</v>
      </c>
      <c r="F821" s="1" t="s">
        <v>1330</v>
      </c>
      <c r="G821" t="s">
        <v>165</v>
      </c>
      <c r="H821" t="s">
        <v>165</v>
      </c>
      <c r="I821" t="s">
        <v>24</v>
      </c>
      <c r="J821">
        <v>1883</v>
      </c>
      <c r="K821" t="s">
        <v>289</v>
      </c>
      <c r="L821" t="s">
        <v>4069</v>
      </c>
      <c r="M821" t="s">
        <v>356</v>
      </c>
      <c r="N821" t="s">
        <v>3319</v>
      </c>
      <c r="O821">
        <v>-1</v>
      </c>
      <c r="P821">
        <v>-1</v>
      </c>
      <c r="Q821">
        <f t="shared" si="144"/>
        <v>42000</v>
      </c>
      <c r="R821">
        <f t="shared" si="145"/>
        <v>76000</v>
      </c>
      <c r="S821">
        <f t="shared" si="146"/>
        <v>59000</v>
      </c>
      <c r="T821" t="str">
        <f t="shared" si="147"/>
        <v>Chicago Public Schools</v>
      </c>
      <c r="U821" t="str">
        <f t="shared" si="148"/>
        <v>Chicago</v>
      </c>
      <c r="V821" t="str">
        <f t="shared" si="149"/>
        <v>IL</v>
      </c>
      <c r="W821">
        <f t="shared" si="150"/>
        <v>1</v>
      </c>
      <c r="X821">
        <f t="shared" si="151"/>
        <v>1</v>
      </c>
      <c r="Y821">
        <f t="shared" si="152"/>
        <v>1</v>
      </c>
      <c r="Z821">
        <f t="shared" si="153"/>
        <v>0</v>
      </c>
      <c r="AA821">
        <f t="shared" si="154"/>
        <v>0</v>
      </c>
      <c r="AB821">
        <f t="shared" si="155"/>
        <v>1</v>
      </c>
    </row>
    <row r="822" spans="1:28" ht="204" x14ac:dyDescent="0.2">
      <c r="A822">
        <v>820</v>
      </c>
      <c r="B822" t="s">
        <v>1434</v>
      </c>
      <c r="C822" t="s">
        <v>4230</v>
      </c>
      <c r="D822" s="1" t="s">
        <v>4245</v>
      </c>
      <c r="E822">
        <v>1</v>
      </c>
      <c r="F822" s="1" t="s">
        <v>1411</v>
      </c>
      <c r="G822" t="s">
        <v>165</v>
      </c>
      <c r="H822" t="s">
        <v>17</v>
      </c>
      <c r="I822" t="s">
        <v>68</v>
      </c>
      <c r="J822">
        <v>-1</v>
      </c>
      <c r="K822" t="s">
        <v>30</v>
      </c>
      <c r="L822" t="s">
        <v>38</v>
      </c>
      <c r="M822" t="s">
        <v>32</v>
      </c>
      <c r="N822" t="s">
        <v>3311</v>
      </c>
      <c r="O822">
        <v>-1</v>
      </c>
      <c r="P822">
        <v>-1</v>
      </c>
      <c r="Q822">
        <f t="shared" si="144"/>
        <v>42000</v>
      </c>
      <c r="R822">
        <f t="shared" si="145"/>
        <v>76000</v>
      </c>
      <c r="S822">
        <f t="shared" si="146"/>
        <v>59000</v>
      </c>
      <c r="T822" t="str">
        <f t="shared" si="147"/>
        <v>Sphinix Solutions</v>
      </c>
      <c r="U822" t="str">
        <f t="shared" si="148"/>
        <v>Chicago</v>
      </c>
      <c r="V822" t="str">
        <f t="shared" si="149"/>
        <v>IL</v>
      </c>
      <c r="W822">
        <f t="shared" si="150"/>
        <v>0</v>
      </c>
      <c r="X822">
        <f t="shared" si="151"/>
        <v>1</v>
      </c>
      <c r="Y822">
        <f t="shared" si="152"/>
        <v>1</v>
      </c>
      <c r="Z822">
        <f t="shared" si="153"/>
        <v>0</v>
      </c>
      <c r="AA822">
        <f t="shared" si="154"/>
        <v>0</v>
      </c>
      <c r="AB822">
        <f t="shared" si="155"/>
        <v>1</v>
      </c>
    </row>
    <row r="823" spans="1:28" ht="409.6" x14ac:dyDescent="0.2">
      <c r="A823">
        <v>821</v>
      </c>
      <c r="B823" t="s">
        <v>34</v>
      </c>
      <c r="C823" t="s">
        <v>4230</v>
      </c>
      <c r="D823" s="1" t="s">
        <v>4246</v>
      </c>
      <c r="E823">
        <v>3.2</v>
      </c>
      <c r="F823" s="1" t="s">
        <v>1435</v>
      </c>
      <c r="G823" t="s">
        <v>4220</v>
      </c>
      <c r="H823" t="s">
        <v>422</v>
      </c>
      <c r="I823" t="s">
        <v>29</v>
      </c>
      <c r="J823">
        <v>2007</v>
      </c>
      <c r="K823" t="s">
        <v>30</v>
      </c>
      <c r="L823" t="s">
        <v>147</v>
      </c>
      <c r="M823" t="s">
        <v>61</v>
      </c>
      <c r="N823" t="s">
        <v>3303</v>
      </c>
      <c r="O823">
        <v>-1</v>
      </c>
      <c r="P823">
        <v>-1</v>
      </c>
      <c r="Q823">
        <f t="shared" si="144"/>
        <v>42000</v>
      </c>
      <c r="R823">
        <f t="shared" si="145"/>
        <v>76000</v>
      </c>
      <c r="S823">
        <f t="shared" si="146"/>
        <v>59000</v>
      </c>
      <c r="T823" t="str">
        <f t="shared" si="147"/>
        <v>Net2Source</v>
      </c>
      <c r="U823" t="str">
        <f t="shared" si="148"/>
        <v>Northbroo</v>
      </c>
      <c r="V823" t="str">
        <f t="shared" si="149"/>
        <v>IL</v>
      </c>
      <c r="W823">
        <f t="shared" si="150"/>
        <v>0</v>
      </c>
      <c r="X823">
        <f t="shared" si="151"/>
        <v>1</v>
      </c>
      <c r="Y823">
        <f t="shared" si="152"/>
        <v>1</v>
      </c>
      <c r="Z823">
        <f t="shared" si="153"/>
        <v>1</v>
      </c>
      <c r="AA823">
        <f t="shared" si="154"/>
        <v>0</v>
      </c>
      <c r="AB823">
        <f t="shared" si="155"/>
        <v>1</v>
      </c>
    </row>
    <row r="824" spans="1:28" ht="409.6" x14ac:dyDescent="0.2">
      <c r="A824">
        <v>822</v>
      </c>
      <c r="B824" t="s">
        <v>1436</v>
      </c>
      <c r="C824" t="s">
        <v>4230</v>
      </c>
      <c r="D824" s="1" t="s">
        <v>4247</v>
      </c>
      <c r="E824">
        <v>4.8</v>
      </c>
      <c r="F824" s="1" t="s">
        <v>1437</v>
      </c>
      <c r="G824" t="s">
        <v>316</v>
      </c>
      <c r="H824" t="s">
        <v>106</v>
      </c>
      <c r="I824" t="s">
        <v>68</v>
      </c>
      <c r="J824">
        <v>2011</v>
      </c>
      <c r="K824" t="s">
        <v>30</v>
      </c>
      <c r="L824" t="s">
        <v>3350</v>
      </c>
      <c r="M824" t="s">
        <v>32</v>
      </c>
      <c r="N824" t="s">
        <v>3311</v>
      </c>
      <c r="O824">
        <v>-1</v>
      </c>
      <c r="P824">
        <v>-1</v>
      </c>
      <c r="Q824">
        <f t="shared" si="144"/>
        <v>42000</v>
      </c>
      <c r="R824">
        <f t="shared" si="145"/>
        <v>76000</v>
      </c>
      <c r="S824">
        <f t="shared" si="146"/>
        <v>59000</v>
      </c>
      <c r="T824" t="str">
        <f t="shared" si="147"/>
        <v>Ongig</v>
      </c>
      <c r="U824" t="str">
        <f t="shared" si="148"/>
        <v>Woodridge</v>
      </c>
      <c r="V824" t="str">
        <f t="shared" si="149"/>
        <v>IL</v>
      </c>
      <c r="W824">
        <f t="shared" si="150"/>
        <v>0</v>
      </c>
      <c r="X824">
        <f t="shared" si="151"/>
        <v>0</v>
      </c>
      <c r="Y824">
        <f t="shared" si="152"/>
        <v>1</v>
      </c>
      <c r="Z824">
        <f t="shared" si="153"/>
        <v>0</v>
      </c>
      <c r="AA824">
        <f t="shared" si="154"/>
        <v>0</v>
      </c>
      <c r="AB824">
        <f t="shared" si="155"/>
        <v>1</v>
      </c>
    </row>
    <row r="825" spans="1:28" ht="409.6" x14ac:dyDescent="0.2">
      <c r="A825">
        <v>823</v>
      </c>
      <c r="B825" t="s">
        <v>72</v>
      </c>
      <c r="C825" t="s">
        <v>4230</v>
      </c>
      <c r="D825" s="1" t="s">
        <v>4248</v>
      </c>
      <c r="E825">
        <v>2.9</v>
      </c>
      <c r="F825" s="1" t="s">
        <v>1438</v>
      </c>
      <c r="G825" t="s">
        <v>165</v>
      </c>
      <c r="H825" t="s">
        <v>165</v>
      </c>
      <c r="I825" t="s">
        <v>18</v>
      </c>
      <c r="J825">
        <v>1961</v>
      </c>
      <c r="K825" t="s">
        <v>19</v>
      </c>
      <c r="L825" t="s">
        <v>25</v>
      </c>
      <c r="M825" t="s">
        <v>26</v>
      </c>
      <c r="N825" t="s">
        <v>3305</v>
      </c>
      <c r="O825">
        <v>-1</v>
      </c>
      <c r="P825">
        <v>-1</v>
      </c>
      <c r="Q825">
        <f t="shared" si="144"/>
        <v>42000</v>
      </c>
      <c r="R825">
        <f t="shared" si="145"/>
        <v>76000</v>
      </c>
      <c r="S825">
        <f t="shared" si="146"/>
        <v>59000</v>
      </c>
      <c r="T825" t="str">
        <f t="shared" si="147"/>
        <v>HIMSS</v>
      </c>
      <c r="U825" t="str">
        <f t="shared" si="148"/>
        <v>Chicago</v>
      </c>
      <c r="V825" t="str">
        <f t="shared" si="149"/>
        <v>IL</v>
      </c>
      <c r="W825">
        <f t="shared" si="150"/>
        <v>0</v>
      </c>
      <c r="X825">
        <f t="shared" si="151"/>
        <v>0</v>
      </c>
      <c r="Y825">
        <f t="shared" si="152"/>
        <v>1</v>
      </c>
      <c r="Z825">
        <f t="shared" si="153"/>
        <v>0</v>
      </c>
      <c r="AA825">
        <f t="shared" si="154"/>
        <v>0</v>
      </c>
      <c r="AB825">
        <f t="shared" si="155"/>
        <v>1</v>
      </c>
    </row>
    <row r="826" spans="1:28" ht="409.6" x14ac:dyDescent="0.2">
      <c r="A826">
        <v>824</v>
      </c>
      <c r="B826" t="s">
        <v>1430</v>
      </c>
      <c r="C826" t="s">
        <v>4230</v>
      </c>
      <c r="D826" s="1" t="s">
        <v>4249</v>
      </c>
      <c r="E826">
        <v>3.4</v>
      </c>
      <c r="F826" s="1" t="s">
        <v>1439</v>
      </c>
      <c r="G826" t="s">
        <v>4242</v>
      </c>
      <c r="H826" t="s">
        <v>1440</v>
      </c>
      <c r="I826" t="s">
        <v>41</v>
      </c>
      <c r="J826">
        <v>-1</v>
      </c>
      <c r="K826" t="s">
        <v>56</v>
      </c>
      <c r="L826" t="s">
        <v>1441</v>
      </c>
      <c r="M826" t="s">
        <v>101</v>
      </c>
      <c r="N826" t="s">
        <v>3305</v>
      </c>
      <c r="O826">
        <v>-1</v>
      </c>
      <c r="P826">
        <v>-1</v>
      </c>
      <c r="Q826">
        <f t="shared" si="144"/>
        <v>42000</v>
      </c>
      <c r="R826">
        <f t="shared" si="145"/>
        <v>76000</v>
      </c>
      <c r="S826">
        <f t="shared" si="146"/>
        <v>59000</v>
      </c>
      <c r="T826" t="str">
        <f t="shared" si="147"/>
        <v>Flagstone Foods</v>
      </c>
      <c r="U826" t="str">
        <f t="shared" si="148"/>
        <v>Oa Broo</v>
      </c>
      <c r="V826" t="str">
        <f t="shared" si="149"/>
        <v>IL</v>
      </c>
      <c r="W826">
        <f t="shared" si="150"/>
        <v>0</v>
      </c>
      <c r="X826">
        <f t="shared" si="151"/>
        <v>1</v>
      </c>
      <c r="Y826">
        <f t="shared" si="152"/>
        <v>1</v>
      </c>
      <c r="Z826">
        <f t="shared" si="153"/>
        <v>1</v>
      </c>
      <c r="AA826">
        <f t="shared" si="154"/>
        <v>1</v>
      </c>
      <c r="AB826">
        <f t="shared" si="155"/>
        <v>1</v>
      </c>
    </row>
    <row r="827" spans="1:28" ht="409.6" x14ac:dyDescent="0.2">
      <c r="A827">
        <v>825</v>
      </c>
      <c r="B827" t="s">
        <v>1442</v>
      </c>
      <c r="C827" t="s">
        <v>4230</v>
      </c>
      <c r="D827" s="1" t="s">
        <v>4250</v>
      </c>
      <c r="E827">
        <v>4.0999999999999996</v>
      </c>
      <c r="F827" s="1" t="s">
        <v>1443</v>
      </c>
      <c r="G827" t="s">
        <v>165</v>
      </c>
      <c r="H827" t="s">
        <v>165</v>
      </c>
      <c r="I827" t="s">
        <v>3341</v>
      </c>
      <c r="J827">
        <v>1982</v>
      </c>
      <c r="K827" t="s">
        <v>354</v>
      </c>
      <c r="L827" t="s">
        <v>355</v>
      </c>
      <c r="M827" t="s">
        <v>356</v>
      </c>
      <c r="N827" t="s">
        <v>3319</v>
      </c>
      <c r="O827">
        <v>-1</v>
      </c>
      <c r="P827">
        <v>-1</v>
      </c>
      <c r="Q827">
        <f t="shared" si="144"/>
        <v>42000</v>
      </c>
      <c r="R827">
        <f t="shared" si="145"/>
        <v>76000</v>
      </c>
      <c r="S827">
        <f t="shared" si="146"/>
        <v>59000</v>
      </c>
      <c r="T827" t="str">
        <f t="shared" si="147"/>
        <v>University of Illinois at Chicago</v>
      </c>
      <c r="U827" t="str">
        <f t="shared" si="148"/>
        <v>Chicago</v>
      </c>
      <c r="V827" t="str">
        <f t="shared" si="149"/>
        <v>IL</v>
      </c>
      <c r="W827">
        <f t="shared" si="150"/>
        <v>0</v>
      </c>
      <c r="X827">
        <f t="shared" si="151"/>
        <v>0</v>
      </c>
      <c r="Y827">
        <f t="shared" si="152"/>
        <v>0</v>
      </c>
      <c r="Z827">
        <f t="shared" si="153"/>
        <v>0</v>
      </c>
      <c r="AA827">
        <f t="shared" si="154"/>
        <v>0</v>
      </c>
      <c r="AB827">
        <f t="shared" si="155"/>
        <v>1</v>
      </c>
    </row>
    <row r="828" spans="1:28" ht="34" x14ac:dyDescent="0.2">
      <c r="A828">
        <v>826</v>
      </c>
      <c r="B828" t="s">
        <v>4251</v>
      </c>
      <c r="C828" t="s">
        <v>4230</v>
      </c>
      <c r="D828" t="s">
        <v>4252</v>
      </c>
      <c r="E828">
        <v>3.7</v>
      </c>
      <c r="F828" s="1" t="s">
        <v>1444</v>
      </c>
      <c r="G828" t="s">
        <v>165</v>
      </c>
      <c r="H828" t="s">
        <v>165</v>
      </c>
      <c r="I828" t="s">
        <v>24</v>
      </c>
      <c r="J828">
        <v>1889</v>
      </c>
      <c r="K828" t="s">
        <v>56</v>
      </c>
      <c r="L828" t="s">
        <v>3358</v>
      </c>
      <c r="M828" t="s">
        <v>46</v>
      </c>
      <c r="N828" t="s">
        <v>3304</v>
      </c>
      <c r="O828">
        <v>-1</v>
      </c>
      <c r="P828">
        <v>-1</v>
      </c>
      <c r="Q828">
        <f t="shared" si="144"/>
        <v>42000</v>
      </c>
      <c r="R828">
        <f t="shared" si="145"/>
        <v>76000</v>
      </c>
      <c r="S828">
        <f t="shared" si="146"/>
        <v>59000</v>
      </c>
      <c r="T828" t="str">
        <f t="shared" si="147"/>
        <v>Northern Trust</v>
      </c>
      <c r="U828" t="str">
        <f t="shared" si="148"/>
        <v>Chicago</v>
      </c>
      <c r="V828" t="str">
        <f t="shared" si="149"/>
        <v>IL</v>
      </c>
      <c r="W828">
        <f t="shared" si="150"/>
        <v>0</v>
      </c>
      <c r="X828">
        <f t="shared" si="151"/>
        <v>0</v>
      </c>
      <c r="Y828">
        <f t="shared" si="152"/>
        <v>1</v>
      </c>
      <c r="Z828">
        <f t="shared" si="153"/>
        <v>0</v>
      </c>
      <c r="AA828">
        <f t="shared" si="154"/>
        <v>0</v>
      </c>
      <c r="AB828">
        <f t="shared" si="155"/>
        <v>1</v>
      </c>
    </row>
    <row r="829" spans="1:28" ht="409.6" x14ac:dyDescent="0.2">
      <c r="A829">
        <v>827</v>
      </c>
      <c r="B829" t="s">
        <v>4253</v>
      </c>
      <c r="C829" t="s">
        <v>4230</v>
      </c>
      <c r="D829" s="1" t="s">
        <v>4254</v>
      </c>
      <c r="E829">
        <v>5</v>
      </c>
      <c r="F829" s="1" t="s">
        <v>1445</v>
      </c>
      <c r="G829" t="s">
        <v>165</v>
      </c>
      <c r="H829" t="s">
        <v>165</v>
      </c>
      <c r="I829" t="s">
        <v>68</v>
      </c>
      <c r="J829">
        <v>-1</v>
      </c>
      <c r="K829" t="s">
        <v>30</v>
      </c>
      <c r="L829" t="s">
        <v>3331</v>
      </c>
      <c r="M829" t="s">
        <v>61</v>
      </c>
      <c r="N829" t="s">
        <v>3311</v>
      </c>
      <c r="O829">
        <v>-1</v>
      </c>
      <c r="P829">
        <v>-1</v>
      </c>
      <c r="Q829">
        <f t="shared" si="144"/>
        <v>42000</v>
      </c>
      <c r="R829">
        <f t="shared" si="145"/>
        <v>76000</v>
      </c>
      <c r="S829">
        <f t="shared" si="146"/>
        <v>59000</v>
      </c>
      <c r="T829" t="str">
        <f t="shared" si="147"/>
        <v>Foresight ROI</v>
      </c>
      <c r="U829" t="str">
        <f t="shared" si="148"/>
        <v>Chicago</v>
      </c>
      <c r="V829" t="str">
        <f t="shared" si="149"/>
        <v>IL</v>
      </c>
      <c r="W829">
        <f t="shared" si="150"/>
        <v>0</v>
      </c>
      <c r="X829">
        <f t="shared" si="151"/>
        <v>1</v>
      </c>
      <c r="Y829">
        <f t="shared" si="152"/>
        <v>1</v>
      </c>
      <c r="Z829">
        <f t="shared" si="153"/>
        <v>1</v>
      </c>
      <c r="AA829">
        <f t="shared" si="154"/>
        <v>0</v>
      </c>
      <c r="AB829">
        <f t="shared" si="155"/>
        <v>1</v>
      </c>
    </row>
    <row r="830" spans="1:28" ht="409.6" x14ac:dyDescent="0.2">
      <c r="A830">
        <v>828</v>
      </c>
      <c r="B830" t="s">
        <v>72</v>
      </c>
      <c r="C830" t="s">
        <v>4230</v>
      </c>
      <c r="D830" s="1" t="s">
        <v>4255</v>
      </c>
      <c r="E830">
        <v>4.0999999999999996</v>
      </c>
      <c r="F830" s="1" t="s">
        <v>1446</v>
      </c>
      <c r="G830" t="s">
        <v>165</v>
      </c>
      <c r="H830" t="s">
        <v>165</v>
      </c>
      <c r="I830" t="s">
        <v>18</v>
      </c>
      <c r="J830">
        <v>2001</v>
      </c>
      <c r="K830" t="s">
        <v>289</v>
      </c>
      <c r="L830" t="s">
        <v>4069</v>
      </c>
      <c r="M830" t="s">
        <v>356</v>
      </c>
      <c r="N830" t="s">
        <v>3309</v>
      </c>
      <c r="O830">
        <v>-1</v>
      </c>
      <c r="P830">
        <v>-1</v>
      </c>
      <c r="Q830">
        <f t="shared" si="144"/>
        <v>42000</v>
      </c>
      <c r="R830">
        <f t="shared" si="145"/>
        <v>76000</v>
      </c>
      <c r="S830">
        <f t="shared" si="146"/>
        <v>59000</v>
      </c>
      <c r="T830" t="str">
        <f t="shared" si="147"/>
        <v>LEARN Charter School</v>
      </c>
      <c r="U830" t="str">
        <f t="shared" si="148"/>
        <v>Chicago</v>
      </c>
      <c r="V830" t="str">
        <f t="shared" si="149"/>
        <v>IL</v>
      </c>
      <c r="W830">
        <f t="shared" si="150"/>
        <v>0</v>
      </c>
      <c r="X830">
        <f t="shared" si="151"/>
        <v>1</v>
      </c>
      <c r="Y830">
        <f t="shared" si="152"/>
        <v>0</v>
      </c>
      <c r="Z830">
        <f t="shared" si="153"/>
        <v>1</v>
      </c>
      <c r="AA830">
        <f t="shared" si="154"/>
        <v>0</v>
      </c>
      <c r="AB830">
        <f t="shared" si="155"/>
        <v>1</v>
      </c>
    </row>
    <row r="831" spans="1:28" ht="409.6" x14ac:dyDescent="0.2">
      <c r="A831">
        <v>829</v>
      </c>
      <c r="B831" t="s">
        <v>4256</v>
      </c>
      <c r="C831" t="s">
        <v>4230</v>
      </c>
      <c r="D831" s="1" t="s">
        <v>4257</v>
      </c>
      <c r="E831">
        <v>-1</v>
      </c>
      <c r="F831" t="s">
        <v>1368</v>
      </c>
      <c r="G831" t="s">
        <v>165</v>
      </c>
      <c r="H831" t="s">
        <v>165</v>
      </c>
      <c r="I831" t="s">
        <v>68</v>
      </c>
      <c r="J831">
        <v>-1</v>
      </c>
      <c r="K831" t="s">
        <v>30</v>
      </c>
      <c r="L831">
        <v>-1</v>
      </c>
      <c r="M831">
        <v>-1</v>
      </c>
      <c r="N831" t="s">
        <v>3319</v>
      </c>
      <c r="O831">
        <v>-1</v>
      </c>
      <c r="P831">
        <v>-1</v>
      </c>
      <c r="Q831">
        <f t="shared" si="144"/>
        <v>42000</v>
      </c>
      <c r="R831">
        <f t="shared" si="145"/>
        <v>76000</v>
      </c>
      <c r="S831">
        <f t="shared" si="146"/>
        <v>59000</v>
      </c>
      <c r="T831" t="str">
        <f t="shared" si="147"/>
        <v>TalentDash</v>
      </c>
      <c r="U831" t="str">
        <f t="shared" si="148"/>
        <v>Chicago</v>
      </c>
      <c r="V831" t="str">
        <f t="shared" si="149"/>
        <v>IL</v>
      </c>
      <c r="W831">
        <f t="shared" si="150"/>
        <v>0</v>
      </c>
      <c r="X831">
        <f t="shared" si="151"/>
        <v>1</v>
      </c>
      <c r="Y831">
        <f t="shared" si="152"/>
        <v>1</v>
      </c>
      <c r="Z831">
        <f t="shared" si="153"/>
        <v>1</v>
      </c>
      <c r="AA831">
        <f t="shared" si="154"/>
        <v>0</v>
      </c>
      <c r="AB831">
        <f t="shared" si="155"/>
        <v>1</v>
      </c>
    </row>
    <row r="832" spans="1:28" ht="34" x14ac:dyDescent="0.2">
      <c r="A832">
        <v>830</v>
      </c>
      <c r="B832" t="s">
        <v>1447</v>
      </c>
      <c r="C832" t="s">
        <v>4230</v>
      </c>
      <c r="D832" t="s">
        <v>4258</v>
      </c>
      <c r="E832">
        <v>2.5</v>
      </c>
      <c r="F832" s="1" t="s">
        <v>4259</v>
      </c>
      <c r="G832" t="s">
        <v>1297</v>
      </c>
      <c r="H832" t="s">
        <v>1377</v>
      </c>
      <c r="I832" t="s">
        <v>18</v>
      </c>
      <c r="J832">
        <v>2005</v>
      </c>
      <c r="K832" t="s">
        <v>56</v>
      </c>
      <c r="L832" t="s">
        <v>3358</v>
      </c>
      <c r="M832" t="s">
        <v>46</v>
      </c>
      <c r="N832" t="s">
        <v>3305</v>
      </c>
      <c r="O832">
        <v>-1</v>
      </c>
      <c r="P832">
        <v>-1</v>
      </c>
      <c r="Q832">
        <f t="shared" si="144"/>
        <v>42000</v>
      </c>
      <c r="R832">
        <f t="shared" si="145"/>
        <v>76000</v>
      </c>
      <c r="S832">
        <f t="shared" si="146"/>
        <v>59000</v>
      </c>
      <c r="T832" t="str">
        <f t="shared" si="147"/>
        <v>BanFinancial Corporation</v>
      </c>
      <c r="U832" t="str">
        <f t="shared" si="148"/>
        <v>Downers Grove</v>
      </c>
      <c r="V832" t="str">
        <f t="shared" si="149"/>
        <v>IL</v>
      </c>
      <c r="W832">
        <f t="shared" si="150"/>
        <v>0</v>
      </c>
      <c r="X832">
        <f t="shared" si="151"/>
        <v>0</v>
      </c>
      <c r="Y832">
        <f t="shared" si="152"/>
        <v>1</v>
      </c>
      <c r="Z832">
        <f t="shared" si="153"/>
        <v>0</v>
      </c>
      <c r="AA832">
        <f t="shared" si="154"/>
        <v>0</v>
      </c>
      <c r="AB832">
        <f t="shared" si="155"/>
        <v>1</v>
      </c>
    </row>
    <row r="833" spans="1:28" ht="409.6" x14ac:dyDescent="0.2">
      <c r="A833">
        <v>831</v>
      </c>
      <c r="B833" t="s">
        <v>1448</v>
      </c>
      <c r="C833" t="s">
        <v>4230</v>
      </c>
      <c r="D833" s="1" t="s">
        <v>4260</v>
      </c>
      <c r="E833">
        <v>4.5</v>
      </c>
      <c r="F833" s="1" t="s">
        <v>544</v>
      </c>
      <c r="G833" t="s">
        <v>165</v>
      </c>
      <c r="H833" t="s">
        <v>545</v>
      </c>
      <c r="I833" t="s">
        <v>41</v>
      </c>
      <c r="J833">
        <v>2008</v>
      </c>
      <c r="K833" t="s">
        <v>30</v>
      </c>
      <c r="L833" t="s">
        <v>38</v>
      </c>
      <c r="M833" t="s">
        <v>32</v>
      </c>
      <c r="N833" t="s">
        <v>3305</v>
      </c>
      <c r="O833">
        <v>-1</v>
      </c>
      <c r="P833">
        <v>-1</v>
      </c>
      <c r="Q833">
        <f t="shared" si="144"/>
        <v>42000</v>
      </c>
      <c r="R833">
        <f t="shared" si="145"/>
        <v>76000</v>
      </c>
      <c r="S833">
        <f t="shared" si="146"/>
        <v>59000</v>
      </c>
      <c r="T833" t="str">
        <f t="shared" si="147"/>
        <v>Avani Technology Solutions</v>
      </c>
      <c r="U833" t="str">
        <f t="shared" si="148"/>
        <v>Chicago</v>
      </c>
      <c r="V833" t="str">
        <f t="shared" si="149"/>
        <v>IL</v>
      </c>
      <c r="W833">
        <f t="shared" si="150"/>
        <v>0</v>
      </c>
      <c r="X833">
        <f t="shared" si="151"/>
        <v>1</v>
      </c>
      <c r="Y833">
        <f t="shared" si="152"/>
        <v>0</v>
      </c>
      <c r="Z833">
        <f t="shared" si="153"/>
        <v>1</v>
      </c>
      <c r="AA833">
        <f t="shared" si="154"/>
        <v>0</v>
      </c>
      <c r="AB833">
        <f t="shared" si="155"/>
        <v>1</v>
      </c>
    </row>
    <row r="834" spans="1:28" ht="34" x14ac:dyDescent="0.2">
      <c r="A834">
        <v>832</v>
      </c>
      <c r="B834" t="s">
        <v>4261</v>
      </c>
      <c r="C834" t="s">
        <v>4230</v>
      </c>
      <c r="D834" t="s">
        <v>4262</v>
      </c>
      <c r="E834">
        <v>3.5</v>
      </c>
      <c r="F834" s="1" t="s">
        <v>1330</v>
      </c>
      <c r="G834" t="s">
        <v>165</v>
      </c>
      <c r="H834" t="s">
        <v>165</v>
      </c>
      <c r="I834" t="s">
        <v>24</v>
      </c>
      <c r="J834">
        <v>1883</v>
      </c>
      <c r="K834" t="s">
        <v>289</v>
      </c>
      <c r="L834" t="s">
        <v>4069</v>
      </c>
      <c r="M834" t="s">
        <v>356</v>
      </c>
      <c r="N834" t="s">
        <v>3319</v>
      </c>
      <c r="O834">
        <v>-1</v>
      </c>
      <c r="P834">
        <v>-1</v>
      </c>
      <c r="Q834">
        <f t="shared" si="144"/>
        <v>42000</v>
      </c>
      <c r="R834">
        <f t="shared" si="145"/>
        <v>76000</v>
      </c>
      <c r="S834">
        <f t="shared" si="146"/>
        <v>59000</v>
      </c>
      <c r="T834" t="str">
        <f t="shared" si="147"/>
        <v>Chicago Public Schools</v>
      </c>
      <c r="U834" t="str">
        <f t="shared" si="148"/>
        <v>Chicago</v>
      </c>
      <c r="V834" t="str">
        <f t="shared" si="149"/>
        <v>IL</v>
      </c>
      <c r="W834">
        <f t="shared" si="150"/>
        <v>1</v>
      </c>
      <c r="X834">
        <f t="shared" si="151"/>
        <v>1</v>
      </c>
      <c r="Y834">
        <f t="shared" si="152"/>
        <v>1</v>
      </c>
      <c r="Z834">
        <f t="shared" si="153"/>
        <v>0</v>
      </c>
      <c r="AA834">
        <f t="shared" si="154"/>
        <v>0</v>
      </c>
      <c r="AB834">
        <f t="shared" si="155"/>
        <v>1</v>
      </c>
    </row>
    <row r="835" spans="1:28" ht="340" x14ac:dyDescent="0.2">
      <c r="A835">
        <v>833</v>
      </c>
      <c r="B835" t="s">
        <v>678</v>
      </c>
      <c r="C835" t="s">
        <v>4230</v>
      </c>
      <c r="D835" s="1" t="s">
        <v>4263</v>
      </c>
      <c r="E835">
        <v>5</v>
      </c>
      <c r="F835" s="1" t="s">
        <v>315</v>
      </c>
      <c r="G835" t="s">
        <v>165</v>
      </c>
      <c r="H835" t="s">
        <v>316</v>
      </c>
      <c r="I835" t="s">
        <v>84</v>
      </c>
      <c r="J835">
        <v>2008</v>
      </c>
      <c r="K835" t="s">
        <v>30</v>
      </c>
      <c r="L835" t="s">
        <v>38</v>
      </c>
      <c r="M835" t="s">
        <v>32</v>
      </c>
      <c r="N835" t="s">
        <v>3305</v>
      </c>
      <c r="O835">
        <v>-1</v>
      </c>
      <c r="P835">
        <v>-1</v>
      </c>
      <c r="Q835">
        <f t="shared" ref="Q835:Q898" si="156">LEFT(C835,FIND("-",C835)-1)*1000</f>
        <v>42000</v>
      </c>
      <c r="R835">
        <f t="shared" ref="R835:R898" si="157">MID(C835,FIND("-",C835)+1,LEN(C835))*1000</f>
        <v>76000</v>
      </c>
      <c r="S835">
        <f t="shared" ref="S835:S898" si="158">(Q835+R835)/2</f>
        <v>59000</v>
      </c>
      <c r="T835" t="str">
        <f t="shared" ref="T835:T898" si="159">TRIM(LEFT(F835, FIND(CHAR(10), F835&amp;CHAR(10))-1))</f>
        <v>Staffigo Technical Services, LLC</v>
      </c>
      <c r="U835" t="str">
        <f t="shared" ref="U835:U898" si="160">TRIM(LEFT(G835, FIND(",",G835)-1))</f>
        <v>Chicago</v>
      </c>
      <c r="V835" t="str">
        <f t="shared" ref="V835:V898" si="161">TRIM(MID(G835,FIND(",",G835)+1,LEN((G835))))</f>
        <v>IL</v>
      </c>
      <c r="W835">
        <f t="shared" ref="W835:W898" si="162">IF(ISNUMBER(SEARCH("python",D835)),1,0)</f>
        <v>0</v>
      </c>
      <c r="X835">
        <f t="shared" ref="X835:X898" si="163">IF(ISNUMBER(SEARCH("sql",D835)),1,0)</f>
        <v>1</v>
      </c>
      <c r="Y835">
        <f t="shared" ref="Y835:Y898" si="164">IF(ISNUMBER(SEARCH("excel",D835)),1,0)</f>
        <v>1</v>
      </c>
      <c r="Z835">
        <f t="shared" ref="Z835:Z898" si="165">IF(ISNUMBER(SEARCH("tableau",D835)),1,0)</f>
        <v>0</v>
      </c>
      <c r="AA835">
        <f t="shared" ref="AA835:AA898" si="166">IF(ISNUMBER(SEARCH("power bi",D835)),1,0)</f>
        <v>0</v>
      </c>
      <c r="AB835">
        <f t="shared" ref="AB835:AB898" si="167">IF(ISNUMBER(SEARCH("r",D835)),1,0)</f>
        <v>1</v>
      </c>
    </row>
    <row r="836" spans="1:28" ht="388" x14ac:dyDescent="0.2">
      <c r="A836">
        <v>834</v>
      </c>
      <c r="B836" t="s">
        <v>72</v>
      </c>
      <c r="C836" t="s">
        <v>4230</v>
      </c>
      <c r="D836" s="1" t="s">
        <v>4264</v>
      </c>
      <c r="E836">
        <v>-1</v>
      </c>
      <c r="F836" t="s">
        <v>1449</v>
      </c>
      <c r="G836" t="s">
        <v>165</v>
      </c>
      <c r="H836">
        <v>-1</v>
      </c>
      <c r="I836">
        <v>-1</v>
      </c>
      <c r="J836">
        <v>-1</v>
      </c>
      <c r="K836">
        <v>-1</v>
      </c>
      <c r="L836">
        <v>-1</v>
      </c>
      <c r="M836">
        <v>-1</v>
      </c>
      <c r="N836">
        <v>-1</v>
      </c>
      <c r="O836">
        <v>-1</v>
      </c>
      <c r="P836">
        <v>-1</v>
      </c>
      <c r="Q836">
        <f t="shared" si="156"/>
        <v>42000</v>
      </c>
      <c r="R836">
        <f t="shared" si="157"/>
        <v>76000</v>
      </c>
      <c r="S836">
        <f t="shared" si="158"/>
        <v>59000</v>
      </c>
      <c r="T836" t="str">
        <f t="shared" si="159"/>
        <v>Trilogy Behavioral Health</v>
      </c>
      <c r="U836" t="str">
        <f t="shared" si="160"/>
        <v>Chicago</v>
      </c>
      <c r="V836" t="str">
        <f t="shared" si="161"/>
        <v>IL</v>
      </c>
      <c r="W836">
        <f t="shared" si="162"/>
        <v>0</v>
      </c>
      <c r="X836">
        <f t="shared" si="163"/>
        <v>1</v>
      </c>
      <c r="Y836">
        <f t="shared" si="164"/>
        <v>1</v>
      </c>
      <c r="Z836">
        <f t="shared" si="165"/>
        <v>0</v>
      </c>
      <c r="AA836">
        <f t="shared" si="166"/>
        <v>0</v>
      </c>
      <c r="AB836">
        <f t="shared" si="167"/>
        <v>1</v>
      </c>
    </row>
    <row r="837" spans="1:28" ht="409.6" x14ac:dyDescent="0.2">
      <c r="A837">
        <v>835</v>
      </c>
      <c r="B837" t="s">
        <v>1414</v>
      </c>
      <c r="C837" t="s">
        <v>4230</v>
      </c>
      <c r="D837" s="1" t="s">
        <v>4265</v>
      </c>
      <c r="E837">
        <v>2.1</v>
      </c>
      <c r="F837" s="1" t="s">
        <v>1450</v>
      </c>
      <c r="G837" t="s">
        <v>165</v>
      </c>
      <c r="H837" t="s">
        <v>254</v>
      </c>
      <c r="I837" t="s">
        <v>68</v>
      </c>
      <c r="J837">
        <v>-1</v>
      </c>
      <c r="K837" t="s">
        <v>30</v>
      </c>
      <c r="L837" t="s">
        <v>3323</v>
      </c>
      <c r="M837" t="s">
        <v>46</v>
      </c>
      <c r="N837" t="s">
        <v>3311</v>
      </c>
      <c r="O837">
        <v>-1</v>
      </c>
      <c r="P837">
        <v>-1</v>
      </c>
      <c r="Q837">
        <f t="shared" si="156"/>
        <v>42000</v>
      </c>
      <c r="R837">
        <f t="shared" si="157"/>
        <v>76000</v>
      </c>
      <c r="S837">
        <f t="shared" si="158"/>
        <v>59000</v>
      </c>
      <c r="T837" t="str">
        <f t="shared" si="159"/>
        <v>Capital Management</v>
      </c>
      <c r="U837" t="str">
        <f t="shared" si="160"/>
        <v>Chicago</v>
      </c>
      <c r="V837" t="str">
        <f t="shared" si="161"/>
        <v>IL</v>
      </c>
      <c r="W837">
        <f t="shared" si="162"/>
        <v>1</v>
      </c>
      <c r="X837">
        <f t="shared" si="163"/>
        <v>1</v>
      </c>
      <c r="Y837">
        <f t="shared" si="164"/>
        <v>1</v>
      </c>
      <c r="Z837">
        <f t="shared" si="165"/>
        <v>0</v>
      </c>
      <c r="AA837">
        <f t="shared" si="166"/>
        <v>0</v>
      </c>
      <c r="AB837">
        <f t="shared" si="167"/>
        <v>1</v>
      </c>
    </row>
    <row r="838" spans="1:28" ht="409.6" x14ac:dyDescent="0.2">
      <c r="A838">
        <v>836</v>
      </c>
      <c r="B838" t="s">
        <v>1451</v>
      </c>
      <c r="C838" t="s">
        <v>4230</v>
      </c>
      <c r="D838" s="1" t="s">
        <v>4266</v>
      </c>
      <c r="E838">
        <v>-1</v>
      </c>
      <c r="F838" t="s">
        <v>3482</v>
      </c>
      <c r="G838" t="s">
        <v>165</v>
      </c>
      <c r="H838">
        <v>-1</v>
      </c>
      <c r="I838">
        <v>-1</v>
      </c>
      <c r="J838">
        <v>-1</v>
      </c>
      <c r="K838">
        <v>-1</v>
      </c>
      <c r="L838">
        <v>-1</v>
      </c>
      <c r="M838">
        <v>-1</v>
      </c>
      <c r="N838">
        <v>-1</v>
      </c>
      <c r="O838">
        <v>-1</v>
      </c>
      <c r="P838">
        <v>-1</v>
      </c>
      <c r="Q838">
        <f t="shared" si="156"/>
        <v>42000</v>
      </c>
      <c r="R838">
        <f t="shared" si="157"/>
        <v>76000</v>
      </c>
      <c r="S838">
        <f t="shared" si="158"/>
        <v>59000</v>
      </c>
      <c r="T838" t="str">
        <f t="shared" si="159"/>
        <v>Star HR Consulting LLC</v>
      </c>
      <c r="U838" t="str">
        <f t="shared" si="160"/>
        <v>Chicago</v>
      </c>
      <c r="V838" t="str">
        <f t="shared" si="161"/>
        <v>IL</v>
      </c>
      <c r="W838">
        <f t="shared" si="162"/>
        <v>1</v>
      </c>
      <c r="X838">
        <f t="shared" si="163"/>
        <v>1</v>
      </c>
      <c r="Y838">
        <f t="shared" si="164"/>
        <v>1</v>
      </c>
      <c r="Z838">
        <f t="shared" si="165"/>
        <v>1</v>
      </c>
      <c r="AA838">
        <f t="shared" si="166"/>
        <v>0</v>
      </c>
      <c r="AB838">
        <f t="shared" si="167"/>
        <v>1</v>
      </c>
    </row>
    <row r="839" spans="1:28" ht="409.6" x14ac:dyDescent="0.2">
      <c r="A839">
        <v>837</v>
      </c>
      <c r="B839" t="s">
        <v>1452</v>
      </c>
      <c r="C839" t="s">
        <v>4230</v>
      </c>
      <c r="D839" s="1" t="s">
        <v>4267</v>
      </c>
      <c r="E839">
        <v>3.3</v>
      </c>
      <c r="F839" s="1" t="s">
        <v>1453</v>
      </c>
      <c r="G839" t="s">
        <v>165</v>
      </c>
      <c r="H839" t="s">
        <v>165</v>
      </c>
      <c r="I839" t="s">
        <v>29</v>
      </c>
      <c r="J839">
        <v>1898</v>
      </c>
      <c r="K839" t="s">
        <v>30</v>
      </c>
      <c r="L839" t="s">
        <v>3323</v>
      </c>
      <c r="M839" t="s">
        <v>46</v>
      </c>
      <c r="N839" t="s">
        <v>3306</v>
      </c>
      <c r="O839">
        <v>-1</v>
      </c>
      <c r="P839">
        <v>-1</v>
      </c>
      <c r="Q839">
        <f t="shared" si="156"/>
        <v>42000</v>
      </c>
      <c r="R839">
        <f t="shared" si="157"/>
        <v>76000</v>
      </c>
      <c r="S839">
        <f t="shared" si="158"/>
        <v>59000</v>
      </c>
      <c r="T839" t="str">
        <f t="shared" si="159"/>
        <v>Nuveen</v>
      </c>
      <c r="U839" t="str">
        <f t="shared" si="160"/>
        <v>Chicago</v>
      </c>
      <c r="V839" t="str">
        <f t="shared" si="161"/>
        <v>IL</v>
      </c>
      <c r="W839">
        <f t="shared" si="162"/>
        <v>1</v>
      </c>
      <c r="X839">
        <f t="shared" si="163"/>
        <v>1</v>
      </c>
      <c r="Y839">
        <f t="shared" si="164"/>
        <v>0</v>
      </c>
      <c r="Z839">
        <f t="shared" si="165"/>
        <v>1</v>
      </c>
      <c r="AA839">
        <f t="shared" si="166"/>
        <v>0</v>
      </c>
      <c r="AB839">
        <f t="shared" si="167"/>
        <v>1</v>
      </c>
    </row>
    <row r="840" spans="1:28" ht="409.6" x14ac:dyDescent="0.2">
      <c r="A840">
        <v>838</v>
      </c>
      <c r="B840" t="s">
        <v>1454</v>
      </c>
      <c r="C840" t="s">
        <v>4268</v>
      </c>
      <c r="D840" s="1" t="s">
        <v>4269</v>
      </c>
      <c r="E840">
        <v>4.5</v>
      </c>
      <c r="F840" s="1" t="s">
        <v>1455</v>
      </c>
      <c r="G840" t="s">
        <v>165</v>
      </c>
      <c r="H840" t="s">
        <v>723</v>
      </c>
      <c r="I840" t="s">
        <v>84</v>
      </c>
      <c r="J840">
        <v>2004</v>
      </c>
      <c r="K840" t="s">
        <v>30</v>
      </c>
      <c r="L840" t="s">
        <v>85</v>
      </c>
      <c r="M840" t="s">
        <v>61</v>
      </c>
      <c r="N840" t="s">
        <v>3305</v>
      </c>
      <c r="O840" t="s">
        <v>4270</v>
      </c>
      <c r="P840" t="b">
        <v>1</v>
      </c>
      <c r="Q840">
        <f t="shared" si="156"/>
        <v>97000</v>
      </c>
      <c r="R840">
        <f t="shared" si="157"/>
        <v>129000</v>
      </c>
      <c r="S840">
        <f t="shared" si="158"/>
        <v>113000</v>
      </c>
      <c r="T840" t="str">
        <f t="shared" si="159"/>
        <v>Maine Pointe</v>
      </c>
      <c r="U840" t="str">
        <f t="shared" si="160"/>
        <v>Chicago</v>
      </c>
      <c r="V840" t="str">
        <f t="shared" si="161"/>
        <v>IL</v>
      </c>
      <c r="W840">
        <f t="shared" si="162"/>
        <v>1</v>
      </c>
      <c r="X840">
        <f t="shared" si="163"/>
        <v>0</v>
      </c>
      <c r="Y840">
        <f t="shared" si="164"/>
        <v>1</v>
      </c>
      <c r="Z840">
        <f t="shared" si="165"/>
        <v>1</v>
      </c>
      <c r="AA840">
        <f t="shared" si="166"/>
        <v>1</v>
      </c>
      <c r="AB840">
        <f t="shared" si="167"/>
        <v>1</v>
      </c>
    </row>
    <row r="841" spans="1:28" ht="404" x14ac:dyDescent="0.2">
      <c r="A841">
        <v>839</v>
      </c>
      <c r="B841" t="s">
        <v>1456</v>
      </c>
      <c r="C841" t="s">
        <v>4268</v>
      </c>
      <c r="D841" s="1" t="s">
        <v>4271</v>
      </c>
      <c r="E841">
        <v>-1</v>
      </c>
      <c r="F841" t="s">
        <v>1457</v>
      </c>
      <c r="G841" t="s">
        <v>165</v>
      </c>
      <c r="H841" t="s">
        <v>1458</v>
      </c>
      <c r="I841" t="s">
        <v>68</v>
      </c>
      <c r="J841">
        <v>-1</v>
      </c>
      <c r="K841" t="s">
        <v>30</v>
      </c>
      <c r="L841" t="s">
        <v>38</v>
      </c>
      <c r="M841" t="s">
        <v>32</v>
      </c>
      <c r="N841" t="s">
        <v>3319</v>
      </c>
      <c r="O841">
        <v>-1</v>
      </c>
      <c r="P841">
        <v>-1</v>
      </c>
      <c r="Q841">
        <f t="shared" si="156"/>
        <v>97000</v>
      </c>
      <c r="R841">
        <f t="shared" si="157"/>
        <v>129000</v>
      </c>
      <c r="S841">
        <f t="shared" si="158"/>
        <v>113000</v>
      </c>
      <c r="T841" t="str">
        <f t="shared" si="159"/>
        <v>Synchronous Solutions, Inc</v>
      </c>
      <c r="U841" t="str">
        <f t="shared" si="160"/>
        <v>Chicago</v>
      </c>
      <c r="V841" t="str">
        <f t="shared" si="161"/>
        <v>IL</v>
      </c>
      <c r="W841">
        <f t="shared" si="162"/>
        <v>0</v>
      </c>
      <c r="X841">
        <f t="shared" si="163"/>
        <v>0</v>
      </c>
      <c r="Y841">
        <f t="shared" si="164"/>
        <v>0</v>
      </c>
      <c r="Z841">
        <f t="shared" si="165"/>
        <v>0</v>
      </c>
      <c r="AA841">
        <f t="shared" si="166"/>
        <v>0</v>
      </c>
      <c r="AB841">
        <f t="shared" si="167"/>
        <v>1</v>
      </c>
    </row>
    <row r="842" spans="1:28" ht="340" x14ac:dyDescent="0.2">
      <c r="A842">
        <v>840</v>
      </c>
      <c r="B842" t="s">
        <v>1459</v>
      </c>
      <c r="C842" t="s">
        <v>4268</v>
      </c>
      <c r="D842" s="1" t="s">
        <v>4272</v>
      </c>
      <c r="E842">
        <v>2</v>
      </c>
      <c r="F842" s="1" t="s">
        <v>1460</v>
      </c>
      <c r="G842" t="s">
        <v>165</v>
      </c>
      <c r="H842" t="s">
        <v>634</v>
      </c>
      <c r="I842" t="s">
        <v>68</v>
      </c>
      <c r="J842">
        <v>-1</v>
      </c>
      <c r="K842" t="s">
        <v>30</v>
      </c>
      <c r="L842" t="s">
        <v>134</v>
      </c>
      <c r="M842" t="s">
        <v>32</v>
      </c>
      <c r="N842" t="s">
        <v>3308</v>
      </c>
      <c r="O842">
        <v>-1</v>
      </c>
      <c r="P842">
        <v>-1</v>
      </c>
      <c r="Q842">
        <f t="shared" si="156"/>
        <v>97000</v>
      </c>
      <c r="R842">
        <f t="shared" si="157"/>
        <v>129000</v>
      </c>
      <c r="S842">
        <f t="shared" si="158"/>
        <v>113000</v>
      </c>
      <c r="T842" t="str">
        <f t="shared" si="159"/>
        <v>HR Pundits</v>
      </c>
      <c r="U842" t="str">
        <f t="shared" si="160"/>
        <v>Chicago</v>
      </c>
      <c r="V842" t="str">
        <f t="shared" si="161"/>
        <v>IL</v>
      </c>
      <c r="W842">
        <f t="shared" si="162"/>
        <v>1</v>
      </c>
      <c r="X842">
        <f t="shared" si="163"/>
        <v>0</v>
      </c>
      <c r="Y842">
        <f t="shared" si="164"/>
        <v>0</v>
      </c>
      <c r="Z842">
        <f t="shared" si="165"/>
        <v>0</v>
      </c>
      <c r="AA842">
        <f t="shared" si="166"/>
        <v>0</v>
      </c>
      <c r="AB842">
        <f t="shared" si="167"/>
        <v>1</v>
      </c>
    </row>
    <row r="843" spans="1:28" x14ac:dyDescent="0.2">
      <c r="A843">
        <v>841</v>
      </c>
      <c r="B843" t="s">
        <v>1461</v>
      </c>
      <c r="C843" t="s">
        <v>4268</v>
      </c>
      <c r="D843" t="s">
        <v>4273</v>
      </c>
      <c r="E843">
        <v>-1</v>
      </c>
      <c r="F843" t="s">
        <v>1462</v>
      </c>
      <c r="G843" t="s">
        <v>165</v>
      </c>
      <c r="H843">
        <v>-1</v>
      </c>
      <c r="I843">
        <v>-1</v>
      </c>
      <c r="J843">
        <v>-1</v>
      </c>
      <c r="K843">
        <v>-1</v>
      </c>
      <c r="L843">
        <v>-1</v>
      </c>
      <c r="M843">
        <v>-1</v>
      </c>
      <c r="N843">
        <v>-1</v>
      </c>
      <c r="O843">
        <v>-1</v>
      </c>
      <c r="P843">
        <v>-1</v>
      </c>
      <c r="Q843">
        <f t="shared" si="156"/>
        <v>97000</v>
      </c>
      <c r="R843">
        <f t="shared" si="157"/>
        <v>129000</v>
      </c>
      <c r="S843">
        <f t="shared" si="158"/>
        <v>113000</v>
      </c>
      <c r="T843" t="str">
        <f t="shared" si="159"/>
        <v>University of Illinois Medical Center</v>
      </c>
      <c r="U843" t="str">
        <f t="shared" si="160"/>
        <v>Chicago</v>
      </c>
      <c r="V843" t="str">
        <f t="shared" si="161"/>
        <v>IL</v>
      </c>
      <c r="W843">
        <f t="shared" si="162"/>
        <v>1</v>
      </c>
      <c r="X843">
        <f t="shared" si="163"/>
        <v>1</v>
      </c>
      <c r="Y843">
        <f t="shared" si="164"/>
        <v>1</v>
      </c>
      <c r="Z843">
        <f t="shared" si="165"/>
        <v>0</v>
      </c>
      <c r="AA843">
        <f t="shared" si="166"/>
        <v>0</v>
      </c>
      <c r="AB843">
        <f t="shared" si="167"/>
        <v>1</v>
      </c>
    </row>
    <row r="844" spans="1:28" ht="409.6" x14ac:dyDescent="0.2">
      <c r="A844">
        <v>842</v>
      </c>
      <c r="B844" t="s">
        <v>1463</v>
      </c>
      <c r="C844" t="s">
        <v>4268</v>
      </c>
      <c r="D844" s="1" t="s">
        <v>4274</v>
      </c>
      <c r="E844">
        <v>3.9</v>
      </c>
      <c r="F844" s="1" t="s">
        <v>1464</v>
      </c>
      <c r="G844" t="s">
        <v>165</v>
      </c>
      <c r="H844" t="s">
        <v>1465</v>
      </c>
      <c r="I844" t="s">
        <v>18</v>
      </c>
      <c r="J844">
        <v>1999</v>
      </c>
      <c r="K844" t="s">
        <v>30</v>
      </c>
      <c r="L844" t="s">
        <v>38</v>
      </c>
      <c r="M844" t="s">
        <v>32</v>
      </c>
      <c r="N844" t="s">
        <v>3309</v>
      </c>
      <c r="O844">
        <v>-1</v>
      </c>
      <c r="P844">
        <v>-1</v>
      </c>
      <c r="Q844">
        <f t="shared" si="156"/>
        <v>97000</v>
      </c>
      <c r="R844">
        <f t="shared" si="157"/>
        <v>129000</v>
      </c>
      <c r="S844">
        <f t="shared" si="158"/>
        <v>113000</v>
      </c>
      <c r="T844" t="str">
        <f t="shared" si="159"/>
        <v>Softpath System LLC</v>
      </c>
      <c r="U844" t="str">
        <f t="shared" si="160"/>
        <v>Chicago</v>
      </c>
      <c r="V844" t="str">
        <f t="shared" si="161"/>
        <v>IL</v>
      </c>
      <c r="W844">
        <f t="shared" si="162"/>
        <v>1</v>
      </c>
      <c r="X844">
        <f t="shared" si="163"/>
        <v>1</v>
      </c>
      <c r="Y844">
        <f t="shared" si="164"/>
        <v>0</v>
      </c>
      <c r="Z844">
        <f t="shared" si="165"/>
        <v>0</v>
      </c>
      <c r="AA844">
        <f t="shared" si="166"/>
        <v>0</v>
      </c>
      <c r="AB844">
        <f t="shared" si="167"/>
        <v>1</v>
      </c>
    </row>
    <row r="845" spans="1:28" ht="409.6" x14ac:dyDescent="0.2">
      <c r="A845">
        <v>843</v>
      </c>
      <c r="B845" t="s">
        <v>1466</v>
      </c>
      <c r="C845" t="s">
        <v>4268</v>
      </c>
      <c r="D845" s="1" t="s">
        <v>4275</v>
      </c>
      <c r="E845">
        <v>3.3</v>
      </c>
      <c r="F845" s="1" t="s">
        <v>1467</v>
      </c>
      <c r="G845" t="s">
        <v>1468</v>
      </c>
      <c r="H845" t="s">
        <v>1469</v>
      </c>
      <c r="I845" t="s">
        <v>24</v>
      </c>
      <c r="J845">
        <v>1976</v>
      </c>
      <c r="K845" t="s">
        <v>19</v>
      </c>
      <c r="L845" t="s">
        <v>25</v>
      </c>
      <c r="M845" t="s">
        <v>26</v>
      </c>
      <c r="N845" t="s">
        <v>3312</v>
      </c>
      <c r="O845" t="s">
        <v>1470</v>
      </c>
      <c r="P845">
        <v>-1</v>
      </c>
      <c r="Q845">
        <f t="shared" si="156"/>
        <v>97000</v>
      </c>
      <c r="R845">
        <f t="shared" si="157"/>
        <v>129000</v>
      </c>
      <c r="S845">
        <f t="shared" si="158"/>
        <v>113000</v>
      </c>
      <c r="T845" t="str">
        <f t="shared" si="159"/>
        <v>Trinity Health</v>
      </c>
      <c r="U845" t="str">
        <f t="shared" si="160"/>
        <v>Maywood</v>
      </c>
      <c r="V845" t="str">
        <f t="shared" si="161"/>
        <v>IL</v>
      </c>
      <c r="W845">
        <f t="shared" si="162"/>
        <v>0</v>
      </c>
      <c r="X845">
        <f t="shared" si="163"/>
        <v>0</v>
      </c>
      <c r="Y845">
        <f t="shared" si="164"/>
        <v>1</v>
      </c>
      <c r="Z845">
        <f t="shared" si="165"/>
        <v>0</v>
      </c>
      <c r="AA845">
        <f t="shared" si="166"/>
        <v>0</v>
      </c>
      <c r="AB845">
        <f t="shared" si="167"/>
        <v>1</v>
      </c>
    </row>
    <row r="846" spans="1:28" ht="409.6" x14ac:dyDescent="0.2">
      <c r="A846">
        <v>844</v>
      </c>
      <c r="B846" t="s">
        <v>1471</v>
      </c>
      <c r="C846" t="s">
        <v>4268</v>
      </c>
      <c r="D846" s="1" t="s">
        <v>4276</v>
      </c>
      <c r="E846">
        <v>3.7</v>
      </c>
      <c r="F846" s="1" t="s">
        <v>1472</v>
      </c>
      <c r="G846" t="s">
        <v>165</v>
      </c>
      <c r="H846" t="s">
        <v>165</v>
      </c>
      <c r="I846" t="s">
        <v>24</v>
      </c>
      <c r="J846">
        <v>1928</v>
      </c>
      <c r="K846" t="s">
        <v>56</v>
      </c>
      <c r="L846" t="s">
        <v>134</v>
      </c>
      <c r="M846" t="s">
        <v>32</v>
      </c>
      <c r="N846" t="s">
        <v>3307</v>
      </c>
      <c r="O846" t="s">
        <v>1473</v>
      </c>
      <c r="P846">
        <v>-1</v>
      </c>
      <c r="Q846">
        <f t="shared" si="156"/>
        <v>97000</v>
      </c>
      <c r="R846">
        <f t="shared" si="157"/>
        <v>129000</v>
      </c>
      <c r="S846">
        <f t="shared" si="158"/>
        <v>113000</v>
      </c>
      <c r="T846" t="str">
        <f t="shared" si="159"/>
        <v>Motorola Solutions</v>
      </c>
      <c r="U846" t="str">
        <f t="shared" si="160"/>
        <v>Chicago</v>
      </c>
      <c r="V846" t="str">
        <f t="shared" si="161"/>
        <v>IL</v>
      </c>
      <c r="W846">
        <f t="shared" si="162"/>
        <v>0</v>
      </c>
      <c r="X846">
        <f t="shared" si="163"/>
        <v>0</v>
      </c>
      <c r="Y846">
        <f t="shared" si="164"/>
        <v>0</v>
      </c>
      <c r="Z846">
        <f t="shared" si="165"/>
        <v>1</v>
      </c>
      <c r="AA846">
        <f t="shared" si="166"/>
        <v>0</v>
      </c>
      <c r="AB846">
        <f t="shared" si="167"/>
        <v>1</v>
      </c>
    </row>
    <row r="847" spans="1:28" ht="409.6" x14ac:dyDescent="0.2">
      <c r="A847">
        <v>845</v>
      </c>
      <c r="B847" t="s">
        <v>1474</v>
      </c>
      <c r="C847" t="s">
        <v>4268</v>
      </c>
      <c r="D847" s="1" t="s">
        <v>4277</v>
      </c>
      <c r="E847">
        <v>3.4</v>
      </c>
      <c r="F847" s="1" t="s">
        <v>1475</v>
      </c>
      <c r="G847" t="s">
        <v>1476</v>
      </c>
      <c r="H847" t="s">
        <v>1476</v>
      </c>
      <c r="I847" t="s">
        <v>24</v>
      </c>
      <c r="J847">
        <v>1966</v>
      </c>
      <c r="K847" t="s">
        <v>30</v>
      </c>
      <c r="L847" t="s">
        <v>1477</v>
      </c>
      <c r="M847" t="s">
        <v>764</v>
      </c>
      <c r="N847" t="s">
        <v>3310</v>
      </c>
      <c r="O847">
        <v>-1</v>
      </c>
      <c r="P847">
        <v>-1</v>
      </c>
      <c r="Q847">
        <f t="shared" si="156"/>
        <v>97000</v>
      </c>
      <c r="R847">
        <f t="shared" si="157"/>
        <v>129000</v>
      </c>
      <c r="S847">
        <f t="shared" si="158"/>
        <v>113000</v>
      </c>
      <c r="T847" t="str">
        <f t="shared" si="159"/>
        <v>Medline Industries</v>
      </c>
      <c r="U847" t="str">
        <f t="shared" si="160"/>
        <v>Northfield</v>
      </c>
      <c r="V847" t="str">
        <f t="shared" si="161"/>
        <v>IL</v>
      </c>
      <c r="W847">
        <f t="shared" si="162"/>
        <v>0</v>
      </c>
      <c r="X847">
        <f t="shared" si="163"/>
        <v>0</v>
      </c>
      <c r="Y847">
        <f t="shared" si="164"/>
        <v>0</v>
      </c>
      <c r="Z847">
        <f t="shared" si="165"/>
        <v>0</v>
      </c>
      <c r="AA847">
        <f t="shared" si="166"/>
        <v>0</v>
      </c>
      <c r="AB847">
        <f t="shared" si="167"/>
        <v>1</v>
      </c>
    </row>
    <row r="848" spans="1:28" ht="409.6" x14ac:dyDescent="0.2">
      <c r="A848">
        <v>846</v>
      </c>
      <c r="B848" t="s">
        <v>473</v>
      </c>
      <c r="C848" t="s">
        <v>4268</v>
      </c>
      <c r="D848" s="1" t="s">
        <v>4278</v>
      </c>
      <c r="E848">
        <v>3.8</v>
      </c>
      <c r="F848" s="1" t="s">
        <v>299</v>
      </c>
      <c r="G848" t="s">
        <v>165</v>
      </c>
      <c r="H848" t="s">
        <v>197</v>
      </c>
      <c r="I848" t="s">
        <v>24</v>
      </c>
      <c r="J848">
        <v>1967</v>
      </c>
      <c r="K848" t="s">
        <v>56</v>
      </c>
      <c r="L848" t="s">
        <v>3350</v>
      </c>
      <c r="M848" t="s">
        <v>32</v>
      </c>
      <c r="N848" t="s">
        <v>3310</v>
      </c>
      <c r="O848" t="s">
        <v>300</v>
      </c>
      <c r="P848">
        <v>-1</v>
      </c>
      <c r="Q848">
        <f t="shared" si="156"/>
        <v>97000</v>
      </c>
      <c r="R848">
        <f t="shared" si="157"/>
        <v>129000</v>
      </c>
      <c r="S848">
        <f t="shared" si="158"/>
        <v>113000</v>
      </c>
      <c r="T848" t="str">
        <f t="shared" si="159"/>
        <v>Capgemini</v>
      </c>
      <c r="U848" t="str">
        <f t="shared" si="160"/>
        <v>Chicago</v>
      </c>
      <c r="V848" t="str">
        <f t="shared" si="161"/>
        <v>IL</v>
      </c>
      <c r="W848">
        <f t="shared" si="162"/>
        <v>0</v>
      </c>
      <c r="X848">
        <f t="shared" si="163"/>
        <v>1</v>
      </c>
      <c r="Y848">
        <f t="shared" si="164"/>
        <v>0</v>
      </c>
      <c r="Z848">
        <f t="shared" si="165"/>
        <v>1</v>
      </c>
      <c r="AA848">
        <f t="shared" si="166"/>
        <v>1</v>
      </c>
      <c r="AB848">
        <f t="shared" si="167"/>
        <v>1</v>
      </c>
    </row>
    <row r="849" spans="1:28" ht="388" x14ac:dyDescent="0.2">
      <c r="A849">
        <v>847</v>
      </c>
      <c r="B849" t="s">
        <v>1478</v>
      </c>
      <c r="C849" t="s">
        <v>4268</v>
      </c>
      <c r="D849" s="1" t="s">
        <v>4279</v>
      </c>
      <c r="E849">
        <v>3.2</v>
      </c>
      <c r="F849" s="1" t="s">
        <v>1367</v>
      </c>
      <c r="G849" t="s">
        <v>165</v>
      </c>
      <c r="H849" t="s">
        <v>165</v>
      </c>
      <c r="I849" t="s">
        <v>41</v>
      </c>
      <c r="J849">
        <v>2015</v>
      </c>
      <c r="K849" t="s">
        <v>30</v>
      </c>
      <c r="L849" t="s">
        <v>304</v>
      </c>
      <c r="M849" t="s">
        <v>304</v>
      </c>
      <c r="N849" t="s">
        <v>3319</v>
      </c>
      <c r="O849">
        <v>-1</v>
      </c>
      <c r="P849" t="b">
        <v>1</v>
      </c>
      <c r="Q849">
        <f t="shared" si="156"/>
        <v>97000</v>
      </c>
      <c r="R849">
        <f t="shared" si="157"/>
        <v>129000</v>
      </c>
      <c r="S849">
        <f t="shared" si="158"/>
        <v>113000</v>
      </c>
      <c r="T849" t="str">
        <f t="shared" si="159"/>
        <v>Tempus Labs</v>
      </c>
      <c r="U849" t="str">
        <f t="shared" si="160"/>
        <v>Chicago</v>
      </c>
      <c r="V849" t="str">
        <f t="shared" si="161"/>
        <v>IL</v>
      </c>
      <c r="W849">
        <f t="shared" si="162"/>
        <v>1</v>
      </c>
      <c r="X849">
        <f t="shared" si="163"/>
        <v>1</v>
      </c>
      <c r="Y849">
        <f t="shared" si="164"/>
        <v>0</v>
      </c>
      <c r="Z849">
        <f t="shared" si="165"/>
        <v>0</v>
      </c>
      <c r="AA849">
        <f t="shared" si="166"/>
        <v>0</v>
      </c>
      <c r="AB849">
        <f t="shared" si="167"/>
        <v>1</v>
      </c>
    </row>
    <row r="850" spans="1:28" ht="34" x14ac:dyDescent="0.2">
      <c r="A850">
        <v>848</v>
      </c>
      <c r="B850" t="s">
        <v>1479</v>
      </c>
      <c r="C850" t="s">
        <v>4268</v>
      </c>
      <c r="D850" s="1" t="s">
        <v>1480</v>
      </c>
      <c r="E850">
        <v>3.2</v>
      </c>
      <c r="F850" s="1" t="s">
        <v>1481</v>
      </c>
      <c r="G850" t="s">
        <v>1482</v>
      </c>
      <c r="H850" t="s">
        <v>1482</v>
      </c>
      <c r="I850" t="s">
        <v>55</v>
      </c>
      <c r="J850">
        <v>1913</v>
      </c>
      <c r="K850" t="s">
        <v>37</v>
      </c>
      <c r="L850" t="s">
        <v>834</v>
      </c>
      <c r="M850" t="s">
        <v>764</v>
      </c>
      <c r="N850" t="s">
        <v>3304</v>
      </c>
      <c r="O850">
        <v>-1</v>
      </c>
      <c r="P850">
        <v>-1</v>
      </c>
      <c r="Q850">
        <f t="shared" si="156"/>
        <v>97000</v>
      </c>
      <c r="R850">
        <f t="shared" si="157"/>
        <v>129000</v>
      </c>
      <c r="S850">
        <f t="shared" si="158"/>
        <v>113000</v>
      </c>
      <c r="T850" t="str">
        <f t="shared" si="159"/>
        <v>Signode</v>
      </c>
      <c r="U850" t="str">
        <f t="shared" si="160"/>
        <v>Glenview</v>
      </c>
      <c r="V850" t="str">
        <f t="shared" si="161"/>
        <v>IL</v>
      </c>
      <c r="W850">
        <f t="shared" si="162"/>
        <v>0</v>
      </c>
      <c r="X850">
        <f t="shared" si="163"/>
        <v>0</v>
      </c>
      <c r="Y850">
        <f t="shared" si="164"/>
        <v>0</v>
      </c>
      <c r="Z850">
        <f t="shared" si="165"/>
        <v>0</v>
      </c>
      <c r="AA850">
        <f t="shared" si="166"/>
        <v>0</v>
      </c>
      <c r="AB850">
        <f t="shared" si="167"/>
        <v>1</v>
      </c>
    </row>
    <row r="851" spans="1:28" ht="409.6" x14ac:dyDescent="0.2">
      <c r="A851">
        <v>849</v>
      </c>
      <c r="B851" t="s">
        <v>1483</v>
      </c>
      <c r="C851" t="s">
        <v>4268</v>
      </c>
      <c r="D851" s="1" t="s">
        <v>4280</v>
      </c>
      <c r="E851">
        <v>3.3</v>
      </c>
      <c r="F851" s="1" t="s">
        <v>446</v>
      </c>
      <c r="G851" t="s">
        <v>165</v>
      </c>
      <c r="H851" t="s">
        <v>447</v>
      </c>
      <c r="I851" t="s">
        <v>68</v>
      </c>
      <c r="J851">
        <v>-1</v>
      </c>
      <c r="K851" t="s">
        <v>30</v>
      </c>
      <c r="L851" t="s">
        <v>85</v>
      </c>
      <c r="M851" t="s">
        <v>61</v>
      </c>
      <c r="N851" t="s">
        <v>3311</v>
      </c>
      <c r="O851">
        <v>-1</v>
      </c>
      <c r="P851">
        <v>-1</v>
      </c>
      <c r="Q851">
        <f t="shared" si="156"/>
        <v>97000</v>
      </c>
      <c r="R851">
        <f t="shared" si="157"/>
        <v>129000</v>
      </c>
      <c r="S851">
        <f t="shared" si="158"/>
        <v>113000</v>
      </c>
      <c r="T851" t="str">
        <f t="shared" si="159"/>
        <v>Cedent Consulting</v>
      </c>
      <c r="U851" t="str">
        <f t="shared" si="160"/>
        <v>Chicago</v>
      </c>
      <c r="V851" t="str">
        <f t="shared" si="161"/>
        <v>IL</v>
      </c>
      <c r="W851">
        <f t="shared" si="162"/>
        <v>1</v>
      </c>
      <c r="X851">
        <f t="shared" si="163"/>
        <v>1</v>
      </c>
      <c r="Y851">
        <f t="shared" si="164"/>
        <v>0</v>
      </c>
      <c r="Z851">
        <f t="shared" si="165"/>
        <v>0</v>
      </c>
      <c r="AA851">
        <f t="shared" si="166"/>
        <v>0</v>
      </c>
      <c r="AB851">
        <f t="shared" si="167"/>
        <v>1</v>
      </c>
    </row>
    <row r="852" spans="1:28" ht="409.6" x14ac:dyDescent="0.2">
      <c r="A852">
        <v>850</v>
      </c>
      <c r="B852" t="s">
        <v>1484</v>
      </c>
      <c r="C852" t="s">
        <v>4268</v>
      </c>
      <c r="D852" s="1" t="s">
        <v>4281</v>
      </c>
      <c r="E852">
        <v>1.7</v>
      </c>
      <c r="F852" s="1" t="s">
        <v>1485</v>
      </c>
      <c r="G852" t="s">
        <v>165</v>
      </c>
      <c r="H852" t="s">
        <v>1486</v>
      </c>
      <c r="I852" t="s">
        <v>55</v>
      </c>
      <c r="J852">
        <v>-1</v>
      </c>
      <c r="K852" t="s">
        <v>30</v>
      </c>
      <c r="L852" t="s">
        <v>25</v>
      </c>
      <c r="M852" t="s">
        <v>26</v>
      </c>
      <c r="N852" t="s">
        <v>3319</v>
      </c>
      <c r="O852">
        <v>-1</v>
      </c>
      <c r="P852">
        <v>-1</v>
      </c>
      <c r="Q852">
        <f t="shared" si="156"/>
        <v>97000</v>
      </c>
      <c r="R852">
        <f t="shared" si="157"/>
        <v>129000</v>
      </c>
      <c r="S852">
        <f t="shared" si="158"/>
        <v>113000</v>
      </c>
      <c r="T852" t="str">
        <f t="shared" si="159"/>
        <v>UI Health</v>
      </c>
      <c r="U852" t="str">
        <f t="shared" si="160"/>
        <v>Chicago</v>
      </c>
      <c r="V852" t="str">
        <f t="shared" si="161"/>
        <v>IL</v>
      </c>
      <c r="W852">
        <f t="shared" si="162"/>
        <v>1</v>
      </c>
      <c r="X852">
        <f t="shared" si="163"/>
        <v>1</v>
      </c>
      <c r="Y852">
        <f t="shared" si="164"/>
        <v>1</v>
      </c>
      <c r="Z852">
        <f t="shared" si="165"/>
        <v>0</v>
      </c>
      <c r="AA852">
        <f t="shared" si="166"/>
        <v>0</v>
      </c>
      <c r="AB852">
        <f t="shared" si="167"/>
        <v>1</v>
      </c>
    </row>
    <row r="853" spans="1:28" ht="34" x14ac:dyDescent="0.2">
      <c r="A853">
        <v>851</v>
      </c>
      <c r="B853" t="s">
        <v>1487</v>
      </c>
      <c r="C853" t="s">
        <v>4268</v>
      </c>
      <c r="D853" t="s">
        <v>4282</v>
      </c>
      <c r="E853">
        <v>3.5</v>
      </c>
      <c r="F853" s="1" t="s">
        <v>295</v>
      </c>
      <c r="G853" t="s">
        <v>165</v>
      </c>
      <c r="H853" t="s">
        <v>3427</v>
      </c>
      <c r="I853" t="s">
        <v>24</v>
      </c>
      <c r="J853">
        <v>1948</v>
      </c>
      <c r="K853" t="s">
        <v>56</v>
      </c>
      <c r="L853" t="s">
        <v>147</v>
      </c>
      <c r="M853" t="s">
        <v>61</v>
      </c>
      <c r="N853" t="s">
        <v>3304</v>
      </c>
      <c r="O853" t="s">
        <v>296</v>
      </c>
      <c r="P853">
        <v>-1</v>
      </c>
      <c r="Q853">
        <f t="shared" si="156"/>
        <v>97000</v>
      </c>
      <c r="R853">
        <f t="shared" si="157"/>
        <v>129000</v>
      </c>
      <c r="S853">
        <f t="shared" si="158"/>
        <v>113000</v>
      </c>
      <c r="T853" t="str">
        <f t="shared" si="159"/>
        <v>Robert Half</v>
      </c>
      <c r="U853" t="str">
        <f t="shared" si="160"/>
        <v>Chicago</v>
      </c>
      <c r="V853" t="str">
        <f t="shared" si="161"/>
        <v>IL</v>
      </c>
      <c r="W853">
        <f t="shared" si="162"/>
        <v>0</v>
      </c>
      <c r="X853">
        <f t="shared" si="163"/>
        <v>1</v>
      </c>
      <c r="Y853">
        <f t="shared" si="164"/>
        <v>1</v>
      </c>
      <c r="Z853">
        <f t="shared" si="165"/>
        <v>0</v>
      </c>
      <c r="AA853">
        <f t="shared" si="166"/>
        <v>0</v>
      </c>
      <c r="AB853">
        <f t="shared" si="167"/>
        <v>1</v>
      </c>
    </row>
    <row r="854" spans="1:28" ht="409.6" x14ac:dyDescent="0.2">
      <c r="A854">
        <v>852</v>
      </c>
      <c r="B854" t="s">
        <v>4283</v>
      </c>
      <c r="C854" t="s">
        <v>4268</v>
      </c>
      <c r="D854" s="1" t="s">
        <v>4284</v>
      </c>
      <c r="E854">
        <v>5</v>
      </c>
      <c r="F854" s="1" t="s">
        <v>1488</v>
      </c>
      <c r="G854" t="s">
        <v>165</v>
      </c>
      <c r="H854" t="s">
        <v>254</v>
      </c>
      <c r="I854" t="s">
        <v>84</v>
      </c>
      <c r="J854">
        <v>2018</v>
      </c>
      <c r="K854" t="s">
        <v>30</v>
      </c>
      <c r="L854" t="s">
        <v>147</v>
      </c>
      <c r="M854" t="s">
        <v>61</v>
      </c>
      <c r="N854" t="s">
        <v>3309</v>
      </c>
      <c r="O854">
        <v>-1</v>
      </c>
      <c r="P854">
        <v>-1</v>
      </c>
      <c r="Q854">
        <f t="shared" si="156"/>
        <v>97000</v>
      </c>
      <c r="R854">
        <f t="shared" si="157"/>
        <v>129000</v>
      </c>
      <c r="S854">
        <f t="shared" si="158"/>
        <v>113000</v>
      </c>
      <c r="T854" t="str">
        <f t="shared" si="159"/>
        <v>Jobot</v>
      </c>
      <c r="U854" t="str">
        <f t="shared" si="160"/>
        <v>Chicago</v>
      </c>
      <c r="V854" t="str">
        <f t="shared" si="161"/>
        <v>IL</v>
      </c>
      <c r="W854">
        <f t="shared" si="162"/>
        <v>0</v>
      </c>
      <c r="X854">
        <f t="shared" si="163"/>
        <v>1</v>
      </c>
      <c r="Y854">
        <f t="shared" si="164"/>
        <v>1</v>
      </c>
      <c r="Z854">
        <f t="shared" si="165"/>
        <v>1</v>
      </c>
      <c r="AA854">
        <f t="shared" si="166"/>
        <v>0</v>
      </c>
      <c r="AB854">
        <f t="shared" si="167"/>
        <v>1</v>
      </c>
    </row>
    <row r="855" spans="1:28" ht="34" x14ac:dyDescent="0.2">
      <c r="A855">
        <v>853</v>
      </c>
      <c r="B855" t="s">
        <v>1489</v>
      </c>
      <c r="C855" t="s">
        <v>4268</v>
      </c>
      <c r="D855" t="s">
        <v>4285</v>
      </c>
      <c r="E855">
        <v>4.3</v>
      </c>
      <c r="F855" s="1" t="s">
        <v>1490</v>
      </c>
      <c r="G855" t="s">
        <v>165</v>
      </c>
      <c r="H855" t="s">
        <v>3325</v>
      </c>
      <c r="I855" t="s">
        <v>84</v>
      </c>
      <c r="J855">
        <v>1995</v>
      </c>
      <c r="K855" t="s">
        <v>30</v>
      </c>
      <c r="L855" t="s">
        <v>147</v>
      </c>
      <c r="M855" t="s">
        <v>61</v>
      </c>
      <c r="N855" t="s">
        <v>3305</v>
      </c>
      <c r="O855">
        <v>-1</v>
      </c>
      <c r="P855">
        <v>-1</v>
      </c>
      <c r="Q855">
        <f t="shared" si="156"/>
        <v>97000</v>
      </c>
      <c r="R855">
        <f t="shared" si="157"/>
        <v>129000</v>
      </c>
      <c r="S855">
        <f t="shared" si="158"/>
        <v>113000</v>
      </c>
      <c r="T855" t="str">
        <f t="shared" si="159"/>
        <v>Square One Resources</v>
      </c>
      <c r="U855" t="str">
        <f t="shared" si="160"/>
        <v>Chicago</v>
      </c>
      <c r="V855" t="str">
        <f t="shared" si="161"/>
        <v>IL</v>
      </c>
      <c r="W855">
        <f t="shared" si="162"/>
        <v>0</v>
      </c>
      <c r="X855">
        <f t="shared" si="163"/>
        <v>0</v>
      </c>
      <c r="Y855">
        <f t="shared" si="164"/>
        <v>0</v>
      </c>
      <c r="Z855">
        <f t="shared" si="165"/>
        <v>0</v>
      </c>
      <c r="AA855">
        <f t="shared" si="166"/>
        <v>0</v>
      </c>
      <c r="AB855">
        <f t="shared" si="167"/>
        <v>1</v>
      </c>
    </row>
    <row r="856" spans="1:28" ht="409.6" x14ac:dyDescent="0.2">
      <c r="A856">
        <v>854</v>
      </c>
      <c r="B856" t="s">
        <v>4286</v>
      </c>
      <c r="C856" t="s">
        <v>4268</v>
      </c>
      <c r="D856" s="1" t="s">
        <v>4287</v>
      </c>
      <c r="E856">
        <v>4.5999999999999996</v>
      </c>
      <c r="F856" s="1" t="s">
        <v>1491</v>
      </c>
      <c r="G856" t="s">
        <v>165</v>
      </c>
      <c r="H856" t="s">
        <v>1492</v>
      </c>
      <c r="I856" t="s">
        <v>68</v>
      </c>
      <c r="J856">
        <v>2012</v>
      </c>
      <c r="K856" t="s">
        <v>30</v>
      </c>
      <c r="L856" t="s">
        <v>147</v>
      </c>
      <c r="M856" t="s">
        <v>61</v>
      </c>
      <c r="N856" t="s">
        <v>3308</v>
      </c>
      <c r="O856">
        <v>-1</v>
      </c>
      <c r="P856" t="b">
        <v>1</v>
      </c>
      <c r="Q856">
        <f t="shared" si="156"/>
        <v>97000</v>
      </c>
      <c r="R856">
        <f t="shared" si="157"/>
        <v>129000</v>
      </c>
      <c r="S856">
        <f t="shared" si="158"/>
        <v>113000</v>
      </c>
      <c r="T856" t="str">
        <f t="shared" si="159"/>
        <v>Esquire Recruiting</v>
      </c>
      <c r="U856" t="str">
        <f t="shared" si="160"/>
        <v>Chicago</v>
      </c>
      <c r="V856" t="str">
        <f t="shared" si="161"/>
        <v>IL</v>
      </c>
      <c r="W856">
        <f t="shared" si="162"/>
        <v>0</v>
      </c>
      <c r="X856">
        <f t="shared" si="163"/>
        <v>0</v>
      </c>
      <c r="Y856">
        <f t="shared" si="164"/>
        <v>1</v>
      </c>
      <c r="Z856">
        <f t="shared" si="165"/>
        <v>0</v>
      </c>
      <c r="AA856">
        <f t="shared" si="166"/>
        <v>0</v>
      </c>
      <c r="AB856">
        <f t="shared" si="167"/>
        <v>1</v>
      </c>
    </row>
    <row r="857" spans="1:28" ht="409.6" x14ac:dyDescent="0.2">
      <c r="A857">
        <v>855</v>
      </c>
      <c r="B857" t="s">
        <v>1493</v>
      </c>
      <c r="C857" t="s">
        <v>4268</v>
      </c>
      <c r="D857" s="1" t="s">
        <v>4288</v>
      </c>
      <c r="E857">
        <v>-1</v>
      </c>
      <c r="F857" t="s">
        <v>4289</v>
      </c>
      <c r="G857" t="s">
        <v>165</v>
      </c>
      <c r="H857" t="s">
        <v>165</v>
      </c>
      <c r="I857" t="s">
        <v>68</v>
      </c>
      <c r="J857">
        <v>2010</v>
      </c>
      <c r="K857" t="s">
        <v>30</v>
      </c>
      <c r="L857" t="s">
        <v>1307</v>
      </c>
      <c r="M857" t="s">
        <v>1308</v>
      </c>
      <c r="N857" t="s">
        <v>3319</v>
      </c>
      <c r="O857">
        <v>-1</v>
      </c>
      <c r="P857">
        <v>-1</v>
      </c>
      <c r="Q857">
        <f t="shared" si="156"/>
        <v>97000</v>
      </c>
      <c r="R857">
        <f t="shared" si="157"/>
        <v>129000</v>
      </c>
      <c r="S857">
        <f t="shared" si="158"/>
        <v>113000</v>
      </c>
      <c r="T857" t="str">
        <f t="shared" si="159"/>
        <v>Source Alliance Networ LLC</v>
      </c>
      <c r="U857" t="str">
        <f t="shared" si="160"/>
        <v>Chicago</v>
      </c>
      <c r="V857" t="str">
        <f t="shared" si="161"/>
        <v>IL</v>
      </c>
      <c r="W857">
        <f t="shared" si="162"/>
        <v>0</v>
      </c>
      <c r="X857">
        <f t="shared" si="163"/>
        <v>0</v>
      </c>
      <c r="Y857">
        <f t="shared" si="164"/>
        <v>1</v>
      </c>
      <c r="Z857">
        <f t="shared" si="165"/>
        <v>0</v>
      </c>
      <c r="AA857">
        <f t="shared" si="166"/>
        <v>0</v>
      </c>
      <c r="AB857">
        <f t="shared" si="167"/>
        <v>1</v>
      </c>
    </row>
    <row r="858" spans="1:28" ht="409.6" x14ac:dyDescent="0.2">
      <c r="A858">
        <v>856</v>
      </c>
      <c r="B858" t="s">
        <v>601</v>
      </c>
      <c r="C858" t="s">
        <v>4268</v>
      </c>
      <c r="D858" s="1" t="s">
        <v>4290</v>
      </c>
      <c r="E858">
        <v>3</v>
      </c>
      <c r="F858" s="1" t="s">
        <v>1494</v>
      </c>
      <c r="G858" t="s">
        <v>1389</v>
      </c>
      <c r="H858" t="s">
        <v>1389</v>
      </c>
      <c r="I858" t="s">
        <v>24</v>
      </c>
      <c r="J858">
        <v>1901</v>
      </c>
      <c r="K858" t="s">
        <v>56</v>
      </c>
      <c r="L858" t="s">
        <v>1495</v>
      </c>
      <c r="M858" t="s">
        <v>265</v>
      </c>
      <c r="N858" t="s">
        <v>3310</v>
      </c>
      <c r="O858" t="s">
        <v>1496</v>
      </c>
      <c r="P858">
        <v>-1</v>
      </c>
      <c r="Q858">
        <f t="shared" si="156"/>
        <v>97000</v>
      </c>
      <c r="R858">
        <f t="shared" si="157"/>
        <v>129000</v>
      </c>
      <c r="S858">
        <f t="shared" si="158"/>
        <v>113000</v>
      </c>
      <c r="T858" t="str">
        <f t="shared" si="159"/>
        <v>Walgreens</v>
      </c>
      <c r="U858" t="str">
        <f t="shared" si="160"/>
        <v>Deerfield</v>
      </c>
      <c r="V858" t="str">
        <f t="shared" si="161"/>
        <v>IL</v>
      </c>
      <c r="W858">
        <f t="shared" si="162"/>
        <v>0</v>
      </c>
      <c r="X858">
        <f t="shared" si="163"/>
        <v>1</v>
      </c>
      <c r="Y858">
        <f t="shared" si="164"/>
        <v>1</v>
      </c>
      <c r="Z858">
        <f t="shared" si="165"/>
        <v>0</v>
      </c>
      <c r="AA858">
        <f t="shared" si="166"/>
        <v>0</v>
      </c>
      <c r="AB858">
        <f t="shared" si="167"/>
        <v>1</v>
      </c>
    </row>
    <row r="859" spans="1:28" ht="34" x14ac:dyDescent="0.2">
      <c r="A859">
        <v>857</v>
      </c>
      <c r="B859" t="s">
        <v>1497</v>
      </c>
      <c r="C859" t="s">
        <v>4268</v>
      </c>
      <c r="D859" t="s">
        <v>4291</v>
      </c>
      <c r="E859">
        <v>3.3</v>
      </c>
      <c r="F859" s="1" t="s">
        <v>1321</v>
      </c>
      <c r="G859" t="s">
        <v>165</v>
      </c>
      <c r="H859" t="s">
        <v>115</v>
      </c>
      <c r="I859" t="s">
        <v>84</v>
      </c>
      <c r="J859">
        <v>1999</v>
      </c>
      <c r="K859" t="s">
        <v>30</v>
      </c>
      <c r="L859" t="s">
        <v>1052</v>
      </c>
      <c r="M859" t="s">
        <v>46</v>
      </c>
      <c r="N859" t="s">
        <v>3306</v>
      </c>
      <c r="O859">
        <v>-1</v>
      </c>
      <c r="P859">
        <v>-1</v>
      </c>
      <c r="Q859">
        <f t="shared" si="156"/>
        <v>97000</v>
      </c>
      <c r="R859">
        <f t="shared" si="157"/>
        <v>129000</v>
      </c>
      <c r="S859">
        <f t="shared" si="158"/>
        <v>113000</v>
      </c>
      <c r="T859" t="str">
        <f t="shared" si="159"/>
        <v>Tempus</v>
      </c>
      <c r="U859" t="str">
        <f t="shared" si="160"/>
        <v>Chicago</v>
      </c>
      <c r="V859" t="str">
        <f t="shared" si="161"/>
        <v>IL</v>
      </c>
      <c r="W859">
        <f t="shared" si="162"/>
        <v>1</v>
      </c>
      <c r="X859">
        <f t="shared" si="163"/>
        <v>1</v>
      </c>
      <c r="Y859">
        <f t="shared" si="164"/>
        <v>0</v>
      </c>
      <c r="Z859">
        <f t="shared" si="165"/>
        <v>0</v>
      </c>
      <c r="AA859">
        <f t="shared" si="166"/>
        <v>0</v>
      </c>
      <c r="AB859">
        <f t="shared" si="167"/>
        <v>1</v>
      </c>
    </row>
    <row r="860" spans="1:28" ht="34" x14ac:dyDescent="0.2">
      <c r="A860">
        <v>858</v>
      </c>
      <c r="B860" t="s">
        <v>1498</v>
      </c>
      <c r="C860" t="s">
        <v>4268</v>
      </c>
      <c r="D860" t="s">
        <v>4292</v>
      </c>
      <c r="E860">
        <v>3</v>
      </c>
      <c r="F860" s="1" t="s">
        <v>1499</v>
      </c>
      <c r="G860" t="s">
        <v>4293</v>
      </c>
      <c r="H860" t="s">
        <v>4293</v>
      </c>
      <c r="I860" t="s">
        <v>18</v>
      </c>
      <c r="J860">
        <v>1916</v>
      </c>
      <c r="K860" t="s">
        <v>30</v>
      </c>
      <c r="L860" t="s">
        <v>1500</v>
      </c>
      <c r="M860" t="s">
        <v>61</v>
      </c>
      <c r="N860" t="s">
        <v>3308</v>
      </c>
      <c r="O860">
        <v>-1</v>
      </c>
      <c r="P860">
        <v>-1</v>
      </c>
      <c r="Q860">
        <f t="shared" si="156"/>
        <v>97000</v>
      </c>
      <c r="R860">
        <f t="shared" si="157"/>
        <v>129000</v>
      </c>
      <c r="S860">
        <f t="shared" si="158"/>
        <v>113000</v>
      </c>
      <c r="T860" t="str">
        <f t="shared" si="159"/>
        <v>Steiner Electric Co</v>
      </c>
      <c r="U860" t="str">
        <f t="shared" si="160"/>
        <v>El Grove Village</v>
      </c>
      <c r="V860" t="str">
        <f t="shared" si="161"/>
        <v>IL</v>
      </c>
      <c r="W860">
        <f t="shared" si="162"/>
        <v>0</v>
      </c>
      <c r="X860">
        <f t="shared" si="163"/>
        <v>1</v>
      </c>
      <c r="Y860">
        <f t="shared" si="164"/>
        <v>1</v>
      </c>
      <c r="Z860">
        <f t="shared" si="165"/>
        <v>0</v>
      </c>
      <c r="AA860">
        <f t="shared" si="166"/>
        <v>0</v>
      </c>
      <c r="AB860">
        <f t="shared" si="167"/>
        <v>1</v>
      </c>
    </row>
    <row r="861" spans="1:28" ht="306" x14ac:dyDescent="0.2">
      <c r="A861">
        <v>859</v>
      </c>
      <c r="B861" t="s">
        <v>1501</v>
      </c>
      <c r="C861" t="s">
        <v>4268</v>
      </c>
      <c r="D861" s="1" t="s">
        <v>4294</v>
      </c>
      <c r="E861">
        <v>-1</v>
      </c>
      <c r="F861" t="s">
        <v>1502</v>
      </c>
      <c r="G861" t="s">
        <v>165</v>
      </c>
      <c r="H861">
        <v>-1</v>
      </c>
      <c r="I861">
        <v>-1</v>
      </c>
      <c r="J861">
        <v>-1</v>
      </c>
      <c r="K861">
        <v>-1</v>
      </c>
      <c r="L861">
        <v>-1</v>
      </c>
      <c r="M861">
        <v>-1</v>
      </c>
      <c r="N861">
        <v>-1</v>
      </c>
      <c r="O861">
        <v>-1</v>
      </c>
      <c r="P861">
        <v>-1</v>
      </c>
      <c r="Q861">
        <f t="shared" si="156"/>
        <v>97000</v>
      </c>
      <c r="R861">
        <f t="shared" si="157"/>
        <v>129000</v>
      </c>
      <c r="S861">
        <f t="shared" si="158"/>
        <v>113000</v>
      </c>
      <c r="T861" t="str">
        <f t="shared" si="159"/>
        <v>Hotel Compete</v>
      </c>
      <c r="U861" t="str">
        <f t="shared" si="160"/>
        <v>Chicago</v>
      </c>
      <c r="V861" t="str">
        <f t="shared" si="161"/>
        <v>IL</v>
      </c>
      <c r="W861">
        <f t="shared" si="162"/>
        <v>1</v>
      </c>
      <c r="X861">
        <f t="shared" si="163"/>
        <v>1</v>
      </c>
      <c r="Y861">
        <f t="shared" si="164"/>
        <v>0</v>
      </c>
      <c r="Z861">
        <f t="shared" si="165"/>
        <v>0</v>
      </c>
      <c r="AA861">
        <f t="shared" si="166"/>
        <v>0</v>
      </c>
      <c r="AB861">
        <f t="shared" si="167"/>
        <v>1</v>
      </c>
    </row>
    <row r="862" spans="1:28" ht="409.6" x14ac:dyDescent="0.2">
      <c r="A862">
        <v>860</v>
      </c>
      <c r="B862" t="s">
        <v>1503</v>
      </c>
      <c r="C862" t="s">
        <v>4268</v>
      </c>
      <c r="D862" s="1" t="s">
        <v>4295</v>
      </c>
      <c r="E862">
        <v>5</v>
      </c>
      <c r="F862" s="1" t="s">
        <v>1504</v>
      </c>
      <c r="G862" t="s">
        <v>165</v>
      </c>
      <c r="H862" t="s">
        <v>165</v>
      </c>
      <c r="I862" t="s">
        <v>84</v>
      </c>
      <c r="J862">
        <v>-1</v>
      </c>
      <c r="K862" t="s">
        <v>56</v>
      </c>
      <c r="L862" t="s">
        <v>304</v>
      </c>
      <c r="M862" t="s">
        <v>304</v>
      </c>
      <c r="N862" t="s">
        <v>3319</v>
      </c>
      <c r="O862">
        <v>-1</v>
      </c>
      <c r="P862">
        <v>-1</v>
      </c>
      <c r="Q862">
        <f t="shared" si="156"/>
        <v>97000</v>
      </c>
      <c r="R862">
        <f t="shared" si="157"/>
        <v>129000</v>
      </c>
      <c r="S862">
        <f t="shared" si="158"/>
        <v>113000</v>
      </c>
      <c r="T862" t="str">
        <f t="shared" si="159"/>
        <v>Xeris Pharmaceuticals, Inc.</v>
      </c>
      <c r="U862" t="str">
        <f t="shared" si="160"/>
        <v>Chicago</v>
      </c>
      <c r="V862" t="str">
        <f t="shared" si="161"/>
        <v>IL</v>
      </c>
      <c r="W862">
        <f t="shared" si="162"/>
        <v>0</v>
      </c>
      <c r="X862">
        <f t="shared" si="163"/>
        <v>0</v>
      </c>
      <c r="Y862">
        <f t="shared" si="164"/>
        <v>1</v>
      </c>
      <c r="Z862">
        <f t="shared" si="165"/>
        <v>0</v>
      </c>
      <c r="AA862">
        <f t="shared" si="166"/>
        <v>0</v>
      </c>
      <c r="AB862">
        <f t="shared" si="167"/>
        <v>1</v>
      </c>
    </row>
    <row r="863" spans="1:28" ht="409.6" x14ac:dyDescent="0.2">
      <c r="A863">
        <v>861</v>
      </c>
      <c r="B863" t="s">
        <v>1505</v>
      </c>
      <c r="C863" t="s">
        <v>4268</v>
      </c>
      <c r="D863" s="1" t="s">
        <v>4296</v>
      </c>
      <c r="E863">
        <v>4</v>
      </c>
      <c r="F863" s="1" t="s">
        <v>1506</v>
      </c>
      <c r="G863" t="s">
        <v>634</v>
      </c>
      <c r="H863" t="s">
        <v>117</v>
      </c>
      <c r="I863" t="s">
        <v>68</v>
      </c>
      <c r="J863">
        <v>-1</v>
      </c>
      <c r="K863" t="s">
        <v>30</v>
      </c>
      <c r="L863">
        <v>-1</v>
      </c>
      <c r="M863">
        <v>-1</v>
      </c>
      <c r="N863" t="s">
        <v>3319</v>
      </c>
      <c r="O863">
        <v>-1</v>
      </c>
      <c r="P863">
        <v>-1</v>
      </c>
      <c r="Q863">
        <f t="shared" si="156"/>
        <v>97000</v>
      </c>
      <c r="R863">
        <f t="shared" si="157"/>
        <v>129000</v>
      </c>
      <c r="S863">
        <f t="shared" si="158"/>
        <v>113000</v>
      </c>
      <c r="T863" t="str">
        <f t="shared" si="159"/>
        <v>Sahara Management Inc.</v>
      </c>
      <c r="U863" t="str">
        <f t="shared" si="160"/>
        <v>Rolling Meadows</v>
      </c>
      <c r="V863" t="str">
        <f t="shared" si="161"/>
        <v>IL</v>
      </c>
      <c r="W863">
        <f t="shared" si="162"/>
        <v>0</v>
      </c>
      <c r="X863">
        <f t="shared" si="163"/>
        <v>0</v>
      </c>
      <c r="Y863">
        <f t="shared" si="164"/>
        <v>1</v>
      </c>
      <c r="Z863">
        <f t="shared" si="165"/>
        <v>0</v>
      </c>
      <c r="AA863">
        <f t="shared" si="166"/>
        <v>0</v>
      </c>
      <c r="AB863">
        <f t="shared" si="167"/>
        <v>1</v>
      </c>
    </row>
    <row r="864" spans="1:28" ht="306" x14ac:dyDescent="0.2">
      <c r="A864">
        <v>862</v>
      </c>
      <c r="B864" t="s">
        <v>473</v>
      </c>
      <c r="C864" t="s">
        <v>4268</v>
      </c>
      <c r="D864" s="1" t="s">
        <v>4297</v>
      </c>
      <c r="E864">
        <v>2.2000000000000002</v>
      </c>
      <c r="F864" s="1" t="s">
        <v>1507</v>
      </c>
      <c r="G864" t="s">
        <v>165</v>
      </c>
      <c r="H864" t="s">
        <v>190</v>
      </c>
      <c r="I864" t="s">
        <v>29</v>
      </c>
      <c r="J864">
        <v>-1</v>
      </c>
      <c r="K864" t="s">
        <v>56</v>
      </c>
      <c r="L864">
        <v>-1</v>
      </c>
      <c r="M864">
        <v>-1</v>
      </c>
      <c r="N864" t="s">
        <v>3319</v>
      </c>
      <c r="O864">
        <v>-1</v>
      </c>
      <c r="P864">
        <v>-1</v>
      </c>
      <c r="Q864">
        <f t="shared" si="156"/>
        <v>97000</v>
      </c>
      <c r="R864">
        <f t="shared" si="157"/>
        <v>129000</v>
      </c>
      <c r="S864">
        <f t="shared" si="158"/>
        <v>113000</v>
      </c>
      <c r="T864" t="str">
        <f t="shared" si="159"/>
        <v>IlliniCare Health Plan</v>
      </c>
      <c r="U864" t="str">
        <f t="shared" si="160"/>
        <v>Chicago</v>
      </c>
      <c r="V864" t="str">
        <f t="shared" si="161"/>
        <v>IL</v>
      </c>
      <c r="W864">
        <f t="shared" si="162"/>
        <v>0</v>
      </c>
      <c r="X864">
        <f t="shared" si="163"/>
        <v>1</v>
      </c>
      <c r="Y864">
        <f t="shared" si="164"/>
        <v>1</v>
      </c>
      <c r="Z864">
        <f t="shared" si="165"/>
        <v>0</v>
      </c>
      <c r="AA864">
        <f t="shared" si="166"/>
        <v>0</v>
      </c>
      <c r="AB864">
        <f t="shared" si="167"/>
        <v>1</v>
      </c>
    </row>
    <row r="865" spans="1:28" ht="409.6" x14ac:dyDescent="0.2">
      <c r="A865">
        <v>863</v>
      </c>
      <c r="B865" t="s">
        <v>708</v>
      </c>
      <c r="C865" t="s">
        <v>4268</v>
      </c>
      <c r="D865" s="1" t="s">
        <v>4298</v>
      </c>
      <c r="E865">
        <v>-1</v>
      </c>
      <c r="F865" t="s">
        <v>4299</v>
      </c>
      <c r="G865" t="s">
        <v>165</v>
      </c>
      <c r="H865" t="s">
        <v>165</v>
      </c>
      <c r="I865" t="s">
        <v>3341</v>
      </c>
      <c r="J865">
        <v>-1</v>
      </c>
      <c r="K865" t="s">
        <v>56</v>
      </c>
      <c r="L865">
        <v>-1</v>
      </c>
      <c r="M865">
        <v>-1</v>
      </c>
      <c r="N865" t="s">
        <v>3319</v>
      </c>
      <c r="O865">
        <v>-1</v>
      </c>
      <c r="P865">
        <v>-1</v>
      </c>
      <c r="Q865">
        <f t="shared" si="156"/>
        <v>97000</v>
      </c>
      <c r="R865">
        <f t="shared" si="157"/>
        <v>129000</v>
      </c>
      <c r="S865">
        <f t="shared" si="158"/>
        <v>113000</v>
      </c>
      <c r="T865" t="str">
        <f t="shared" si="159"/>
        <v>Medical Home Networ</v>
      </c>
      <c r="U865" t="str">
        <f t="shared" si="160"/>
        <v>Chicago</v>
      </c>
      <c r="V865" t="str">
        <f t="shared" si="161"/>
        <v>IL</v>
      </c>
      <c r="W865">
        <f t="shared" si="162"/>
        <v>0</v>
      </c>
      <c r="X865">
        <f t="shared" si="163"/>
        <v>1</v>
      </c>
      <c r="Y865">
        <f t="shared" si="164"/>
        <v>0</v>
      </c>
      <c r="Z865">
        <f t="shared" si="165"/>
        <v>0</v>
      </c>
      <c r="AA865">
        <f t="shared" si="166"/>
        <v>0</v>
      </c>
      <c r="AB865">
        <f t="shared" si="167"/>
        <v>1</v>
      </c>
    </row>
    <row r="866" spans="1:28" ht="34" x14ac:dyDescent="0.2">
      <c r="A866">
        <v>864</v>
      </c>
      <c r="B866" t="s">
        <v>1508</v>
      </c>
      <c r="C866" t="s">
        <v>4268</v>
      </c>
      <c r="D866" t="s">
        <v>6131</v>
      </c>
      <c r="E866">
        <v>2.7</v>
      </c>
      <c r="F866" s="1" t="s">
        <v>1381</v>
      </c>
      <c r="G866" t="s">
        <v>165</v>
      </c>
      <c r="H866" t="s">
        <v>1382</v>
      </c>
      <c r="I866" t="s">
        <v>29</v>
      </c>
      <c r="J866">
        <v>1998</v>
      </c>
      <c r="K866" t="s">
        <v>30</v>
      </c>
      <c r="L866" t="s">
        <v>147</v>
      </c>
      <c r="M866" t="s">
        <v>61</v>
      </c>
      <c r="N866" t="s">
        <v>3303</v>
      </c>
      <c r="O866">
        <v>-1</v>
      </c>
      <c r="P866">
        <v>-1</v>
      </c>
      <c r="Q866">
        <f t="shared" si="156"/>
        <v>97000</v>
      </c>
      <c r="R866">
        <f t="shared" si="157"/>
        <v>129000</v>
      </c>
      <c r="S866">
        <f t="shared" si="158"/>
        <v>113000</v>
      </c>
      <c r="T866" t="str">
        <f t="shared" si="159"/>
        <v>TechUSA</v>
      </c>
      <c r="U866" t="str">
        <f t="shared" si="160"/>
        <v>Chicago</v>
      </c>
      <c r="V866" t="str">
        <f t="shared" si="161"/>
        <v>IL</v>
      </c>
      <c r="W866">
        <f t="shared" si="162"/>
        <v>0</v>
      </c>
      <c r="X866">
        <f t="shared" si="163"/>
        <v>1</v>
      </c>
      <c r="Y866">
        <f t="shared" si="164"/>
        <v>0</v>
      </c>
      <c r="Z866">
        <f t="shared" si="165"/>
        <v>0</v>
      </c>
      <c r="AA866">
        <f t="shared" si="166"/>
        <v>0</v>
      </c>
      <c r="AB866">
        <f t="shared" si="167"/>
        <v>1</v>
      </c>
    </row>
    <row r="867" spans="1:28" ht="409.6" x14ac:dyDescent="0.2">
      <c r="A867">
        <v>865</v>
      </c>
      <c r="B867" t="s">
        <v>1509</v>
      </c>
      <c r="C867" t="s">
        <v>4268</v>
      </c>
      <c r="D867" s="1" t="s">
        <v>4300</v>
      </c>
      <c r="E867">
        <v>3.2</v>
      </c>
      <c r="F867" s="1" t="s">
        <v>1510</v>
      </c>
      <c r="G867" t="s">
        <v>165</v>
      </c>
      <c r="H867" t="s">
        <v>165</v>
      </c>
      <c r="I867" t="s">
        <v>18</v>
      </c>
      <c r="J867">
        <v>1857</v>
      </c>
      <c r="K867" t="s">
        <v>30</v>
      </c>
      <c r="L867" t="s">
        <v>1511</v>
      </c>
      <c r="M867" t="s">
        <v>61</v>
      </c>
      <c r="N867" t="s">
        <v>3305</v>
      </c>
      <c r="O867">
        <v>-1</v>
      </c>
      <c r="P867">
        <v>-1</v>
      </c>
      <c r="Q867">
        <f t="shared" si="156"/>
        <v>97000</v>
      </c>
      <c r="R867">
        <f t="shared" si="157"/>
        <v>129000</v>
      </c>
      <c r="S867">
        <f t="shared" si="158"/>
        <v>113000</v>
      </c>
      <c r="T867" t="str">
        <f t="shared" si="159"/>
        <v>Metropolitan Family Services</v>
      </c>
      <c r="U867" t="str">
        <f t="shared" si="160"/>
        <v>Chicago</v>
      </c>
      <c r="V867" t="str">
        <f t="shared" si="161"/>
        <v>IL</v>
      </c>
      <c r="W867">
        <f t="shared" si="162"/>
        <v>0</v>
      </c>
      <c r="X867">
        <f t="shared" si="163"/>
        <v>0</v>
      </c>
      <c r="Y867">
        <f t="shared" si="164"/>
        <v>1</v>
      </c>
      <c r="Z867">
        <f t="shared" si="165"/>
        <v>1</v>
      </c>
      <c r="AA867">
        <f t="shared" si="166"/>
        <v>0</v>
      </c>
      <c r="AB867">
        <f t="shared" si="167"/>
        <v>1</v>
      </c>
    </row>
    <row r="868" spans="1:28" ht="372" x14ac:dyDescent="0.2">
      <c r="A868">
        <v>866</v>
      </c>
      <c r="B868" t="s">
        <v>1512</v>
      </c>
      <c r="C868" t="s">
        <v>4268</v>
      </c>
      <c r="D868" s="1" t="s">
        <v>4301</v>
      </c>
      <c r="E868">
        <v>3.5</v>
      </c>
      <c r="F868" s="1" t="s">
        <v>1354</v>
      </c>
      <c r="G868" t="s">
        <v>165</v>
      </c>
      <c r="H868" t="s">
        <v>106</v>
      </c>
      <c r="I868" t="s">
        <v>29</v>
      </c>
      <c r="J868">
        <v>2013</v>
      </c>
      <c r="K868" t="s">
        <v>30</v>
      </c>
      <c r="L868" t="s">
        <v>1355</v>
      </c>
      <c r="M868" t="s">
        <v>1308</v>
      </c>
      <c r="N868" t="s">
        <v>3313</v>
      </c>
      <c r="O868">
        <v>-1</v>
      </c>
      <c r="P868">
        <v>-1</v>
      </c>
      <c r="Q868">
        <f t="shared" si="156"/>
        <v>97000</v>
      </c>
      <c r="R868">
        <f t="shared" si="157"/>
        <v>129000</v>
      </c>
      <c r="S868">
        <f t="shared" si="158"/>
        <v>113000</v>
      </c>
      <c r="T868" t="str">
        <f t="shared" si="159"/>
        <v>Flexport</v>
      </c>
      <c r="U868" t="str">
        <f t="shared" si="160"/>
        <v>Chicago</v>
      </c>
      <c r="V868" t="str">
        <f t="shared" si="161"/>
        <v>IL</v>
      </c>
      <c r="W868">
        <f t="shared" si="162"/>
        <v>1</v>
      </c>
      <c r="X868">
        <f t="shared" si="163"/>
        <v>1</v>
      </c>
      <c r="Y868">
        <f t="shared" si="164"/>
        <v>1</v>
      </c>
      <c r="Z868">
        <f t="shared" si="165"/>
        <v>0</v>
      </c>
      <c r="AA868">
        <f t="shared" si="166"/>
        <v>0</v>
      </c>
      <c r="AB868">
        <f t="shared" si="167"/>
        <v>1</v>
      </c>
    </row>
    <row r="869" spans="1:28" ht="409.6" x14ac:dyDescent="0.2">
      <c r="A869">
        <v>867</v>
      </c>
      <c r="B869" t="s">
        <v>4302</v>
      </c>
      <c r="C869" t="s">
        <v>4268</v>
      </c>
      <c r="D869" s="1" t="s">
        <v>4303</v>
      </c>
      <c r="E869">
        <v>-1</v>
      </c>
      <c r="F869" t="s">
        <v>4304</v>
      </c>
      <c r="G869" t="s">
        <v>165</v>
      </c>
      <c r="H869">
        <v>-1</v>
      </c>
      <c r="I869">
        <v>-1</v>
      </c>
      <c r="J869">
        <v>-1</v>
      </c>
      <c r="K869">
        <v>-1</v>
      </c>
      <c r="L869">
        <v>-1</v>
      </c>
      <c r="M869">
        <v>-1</v>
      </c>
      <c r="N869">
        <v>-1</v>
      </c>
      <c r="O869">
        <v>-1</v>
      </c>
      <c r="P869">
        <v>-1</v>
      </c>
      <c r="Q869">
        <f t="shared" si="156"/>
        <v>97000</v>
      </c>
      <c r="R869">
        <f t="shared" si="157"/>
        <v>129000</v>
      </c>
      <c r="S869">
        <f t="shared" si="158"/>
        <v>113000</v>
      </c>
      <c r="T869" t="str">
        <f t="shared" si="159"/>
        <v>byte Systems LLC.</v>
      </c>
      <c r="U869" t="str">
        <f t="shared" si="160"/>
        <v>Chicago</v>
      </c>
      <c r="V869" t="str">
        <f t="shared" si="161"/>
        <v>IL</v>
      </c>
      <c r="W869">
        <f t="shared" si="162"/>
        <v>0</v>
      </c>
      <c r="X869">
        <f t="shared" si="163"/>
        <v>0</v>
      </c>
      <c r="Y869">
        <f t="shared" si="164"/>
        <v>0</v>
      </c>
      <c r="Z869">
        <f t="shared" si="165"/>
        <v>0</v>
      </c>
      <c r="AA869">
        <f t="shared" si="166"/>
        <v>0</v>
      </c>
      <c r="AB869">
        <f t="shared" si="167"/>
        <v>1</v>
      </c>
    </row>
    <row r="870" spans="1:28" ht="34" x14ac:dyDescent="0.2">
      <c r="A870">
        <v>868</v>
      </c>
      <c r="B870" t="s">
        <v>1513</v>
      </c>
      <c r="C870" t="s">
        <v>4305</v>
      </c>
      <c r="D870" t="s">
        <v>4306</v>
      </c>
      <c r="E870">
        <v>2.7</v>
      </c>
      <c r="F870" s="1" t="s">
        <v>1381</v>
      </c>
      <c r="G870" t="s">
        <v>165</v>
      </c>
      <c r="H870" t="s">
        <v>1382</v>
      </c>
      <c r="I870" t="s">
        <v>29</v>
      </c>
      <c r="J870">
        <v>1998</v>
      </c>
      <c r="K870" t="s">
        <v>30</v>
      </c>
      <c r="L870" t="s">
        <v>147</v>
      </c>
      <c r="M870" t="s">
        <v>61</v>
      </c>
      <c r="N870" t="s">
        <v>3303</v>
      </c>
      <c r="O870">
        <v>-1</v>
      </c>
      <c r="P870">
        <v>-1</v>
      </c>
      <c r="Q870">
        <f t="shared" si="156"/>
        <v>68000</v>
      </c>
      <c r="R870">
        <f t="shared" si="157"/>
        <v>87000</v>
      </c>
      <c r="S870">
        <f t="shared" si="158"/>
        <v>77500</v>
      </c>
      <c r="T870" t="str">
        <f t="shared" si="159"/>
        <v>TechUSA</v>
      </c>
      <c r="U870" t="str">
        <f t="shared" si="160"/>
        <v>Chicago</v>
      </c>
      <c r="V870" t="str">
        <f t="shared" si="161"/>
        <v>IL</v>
      </c>
      <c r="W870">
        <f t="shared" si="162"/>
        <v>0</v>
      </c>
      <c r="X870">
        <f t="shared" si="163"/>
        <v>1</v>
      </c>
      <c r="Y870">
        <f t="shared" si="164"/>
        <v>1</v>
      </c>
      <c r="Z870">
        <f t="shared" si="165"/>
        <v>0</v>
      </c>
      <c r="AA870">
        <f t="shared" si="166"/>
        <v>0</v>
      </c>
      <c r="AB870">
        <f t="shared" si="167"/>
        <v>1</v>
      </c>
    </row>
    <row r="871" spans="1:28" ht="409.6" x14ac:dyDescent="0.2">
      <c r="A871">
        <v>869</v>
      </c>
      <c r="B871" t="s">
        <v>1514</v>
      </c>
      <c r="C871" t="s">
        <v>4305</v>
      </c>
      <c r="D871" s="1" t="s">
        <v>4307</v>
      </c>
      <c r="E871">
        <v>-1</v>
      </c>
      <c r="F871" t="s">
        <v>4304</v>
      </c>
      <c r="G871" t="s">
        <v>165</v>
      </c>
      <c r="H871">
        <v>-1</v>
      </c>
      <c r="I871">
        <v>-1</v>
      </c>
      <c r="J871">
        <v>-1</v>
      </c>
      <c r="K871">
        <v>-1</v>
      </c>
      <c r="L871">
        <v>-1</v>
      </c>
      <c r="M871">
        <v>-1</v>
      </c>
      <c r="N871">
        <v>-1</v>
      </c>
      <c r="O871">
        <v>-1</v>
      </c>
      <c r="P871">
        <v>-1</v>
      </c>
      <c r="Q871">
        <f t="shared" si="156"/>
        <v>68000</v>
      </c>
      <c r="R871">
        <f t="shared" si="157"/>
        <v>87000</v>
      </c>
      <c r="S871">
        <f t="shared" si="158"/>
        <v>77500</v>
      </c>
      <c r="T871" t="str">
        <f t="shared" si="159"/>
        <v>byte Systems LLC.</v>
      </c>
      <c r="U871" t="str">
        <f t="shared" si="160"/>
        <v>Chicago</v>
      </c>
      <c r="V871" t="str">
        <f t="shared" si="161"/>
        <v>IL</v>
      </c>
      <c r="W871">
        <f t="shared" si="162"/>
        <v>1</v>
      </c>
      <c r="X871">
        <f t="shared" si="163"/>
        <v>1</v>
      </c>
      <c r="Y871">
        <f t="shared" si="164"/>
        <v>0</v>
      </c>
      <c r="Z871">
        <f t="shared" si="165"/>
        <v>0</v>
      </c>
      <c r="AA871">
        <f t="shared" si="166"/>
        <v>0</v>
      </c>
      <c r="AB871">
        <f t="shared" si="167"/>
        <v>1</v>
      </c>
    </row>
    <row r="872" spans="1:28" ht="409.6" x14ac:dyDescent="0.2">
      <c r="A872">
        <v>870</v>
      </c>
      <c r="B872" t="s">
        <v>1461</v>
      </c>
      <c r="C872" t="s">
        <v>4305</v>
      </c>
      <c r="D872" s="1" t="s">
        <v>4308</v>
      </c>
      <c r="E872">
        <v>3.3</v>
      </c>
      <c r="F872" s="1" t="s">
        <v>1515</v>
      </c>
      <c r="G872" t="s">
        <v>165</v>
      </c>
      <c r="H872" t="s">
        <v>165</v>
      </c>
      <c r="I872" t="s">
        <v>29</v>
      </c>
      <c r="J872">
        <v>1859</v>
      </c>
      <c r="K872" t="s">
        <v>354</v>
      </c>
      <c r="L872" t="s">
        <v>25</v>
      </c>
      <c r="M872" t="s">
        <v>26</v>
      </c>
      <c r="N872" t="s">
        <v>3319</v>
      </c>
      <c r="O872">
        <v>-1</v>
      </c>
      <c r="P872">
        <v>-1</v>
      </c>
      <c r="Q872">
        <f t="shared" si="156"/>
        <v>68000</v>
      </c>
      <c r="R872">
        <f t="shared" si="157"/>
        <v>87000</v>
      </c>
      <c r="S872">
        <f t="shared" si="158"/>
        <v>77500</v>
      </c>
      <c r="T872" t="str">
        <f t="shared" si="159"/>
        <v>University of Illinois Hospital &amp; Health Sciences System</v>
      </c>
      <c r="U872" t="str">
        <f t="shared" si="160"/>
        <v>Chicago</v>
      </c>
      <c r="V872" t="str">
        <f t="shared" si="161"/>
        <v>IL</v>
      </c>
      <c r="W872">
        <f t="shared" si="162"/>
        <v>1</v>
      </c>
      <c r="X872">
        <f t="shared" si="163"/>
        <v>1</v>
      </c>
      <c r="Y872">
        <f t="shared" si="164"/>
        <v>1</v>
      </c>
      <c r="Z872">
        <f t="shared" si="165"/>
        <v>0</v>
      </c>
      <c r="AA872">
        <f t="shared" si="166"/>
        <v>0</v>
      </c>
      <c r="AB872">
        <f t="shared" si="167"/>
        <v>1</v>
      </c>
    </row>
    <row r="873" spans="1:28" ht="409.6" x14ac:dyDescent="0.2">
      <c r="A873">
        <v>871</v>
      </c>
      <c r="B873" t="s">
        <v>473</v>
      </c>
      <c r="C873" t="s">
        <v>4305</v>
      </c>
      <c r="D873" s="1" t="s">
        <v>4309</v>
      </c>
      <c r="E873">
        <v>3.3</v>
      </c>
      <c r="F873" s="1" t="s">
        <v>1516</v>
      </c>
      <c r="G873" t="s">
        <v>165</v>
      </c>
      <c r="H873" t="s">
        <v>190</v>
      </c>
      <c r="I873" t="s">
        <v>24</v>
      </c>
      <c r="J873">
        <v>1984</v>
      </c>
      <c r="K873" t="s">
        <v>56</v>
      </c>
      <c r="L873" t="s">
        <v>51</v>
      </c>
      <c r="M873" t="s">
        <v>52</v>
      </c>
      <c r="N873" t="s">
        <v>3310</v>
      </c>
      <c r="O873">
        <v>-1</v>
      </c>
      <c r="P873">
        <v>-1</v>
      </c>
      <c r="Q873">
        <f t="shared" si="156"/>
        <v>68000</v>
      </c>
      <c r="R873">
        <f t="shared" si="157"/>
        <v>87000</v>
      </c>
      <c r="S873">
        <f t="shared" si="158"/>
        <v>77500</v>
      </c>
      <c r="T873" t="str">
        <f t="shared" si="159"/>
        <v>Centene Corporation</v>
      </c>
      <c r="U873" t="str">
        <f t="shared" si="160"/>
        <v>Chicago</v>
      </c>
      <c r="V873" t="str">
        <f t="shared" si="161"/>
        <v>IL</v>
      </c>
      <c r="W873">
        <f t="shared" si="162"/>
        <v>0</v>
      </c>
      <c r="X873">
        <f t="shared" si="163"/>
        <v>1</v>
      </c>
      <c r="Y873">
        <f t="shared" si="164"/>
        <v>1</v>
      </c>
      <c r="Z873">
        <f t="shared" si="165"/>
        <v>0</v>
      </c>
      <c r="AA873">
        <f t="shared" si="166"/>
        <v>0</v>
      </c>
      <c r="AB873">
        <f t="shared" si="167"/>
        <v>1</v>
      </c>
    </row>
    <row r="874" spans="1:28" ht="409.6" x14ac:dyDescent="0.2">
      <c r="A874">
        <v>872</v>
      </c>
      <c r="B874" t="s">
        <v>1517</v>
      </c>
      <c r="C874" t="s">
        <v>4305</v>
      </c>
      <c r="D874" s="1" t="s">
        <v>4310</v>
      </c>
      <c r="E874">
        <v>4.0999999999999996</v>
      </c>
      <c r="F874" s="1" t="s">
        <v>1443</v>
      </c>
      <c r="G874" t="s">
        <v>165</v>
      </c>
      <c r="H874" t="s">
        <v>165</v>
      </c>
      <c r="I874" t="s">
        <v>3341</v>
      </c>
      <c r="J874">
        <v>1982</v>
      </c>
      <c r="K874" t="s">
        <v>354</v>
      </c>
      <c r="L874" t="s">
        <v>355</v>
      </c>
      <c r="M874" t="s">
        <v>356</v>
      </c>
      <c r="N874" t="s">
        <v>3319</v>
      </c>
      <c r="O874">
        <v>-1</v>
      </c>
      <c r="P874">
        <v>-1</v>
      </c>
      <c r="Q874">
        <f t="shared" si="156"/>
        <v>68000</v>
      </c>
      <c r="R874">
        <f t="shared" si="157"/>
        <v>87000</v>
      </c>
      <c r="S874">
        <f t="shared" si="158"/>
        <v>77500</v>
      </c>
      <c r="T874" t="str">
        <f t="shared" si="159"/>
        <v>University of Illinois at Chicago</v>
      </c>
      <c r="U874" t="str">
        <f t="shared" si="160"/>
        <v>Chicago</v>
      </c>
      <c r="V874" t="str">
        <f t="shared" si="161"/>
        <v>IL</v>
      </c>
      <c r="W874">
        <f t="shared" si="162"/>
        <v>1</v>
      </c>
      <c r="X874">
        <f t="shared" si="163"/>
        <v>1</v>
      </c>
      <c r="Y874">
        <f t="shared" si="164"/>
        <v>1</v>
      </c>
      <c r="Z874">
        <f t="shared" si="165"/>
        <v>0</v>
      </c>
      <c r="AA874">
        <f t="shared" si="166"/>
        <v>0</v>
      </c>
      <c r="AB874">
        <f t="shared" si="167"/>
        <v>1</v>
      </c>
    </row>
    <row r="875" spans="1:28" ht="356" x14ac:dyDescent="0.2">
      <c r="A875">
        <v>873</v>
      </c>
      <c r="B875" t="s">
        <v>1518</v>
      </c>
      <c r="C875" t="s">
        <v>4305</v>
      </c>
      <c r="D875" s="1" t="s">
        <v>4311</v>
      </c>
      <c r="E875">
        <v>2.8</v>
      </c>
      <c r="F875" s="1" t="s">
        <v>1519</v>
      </c>
      <c r="G875" t="s">
        <v>165</v>
      </c>
      <c r="H875" t="s">
        <v>109</v>
      </c>
      <c r="I875" t="s">
        <v>68</v>
      </c>
      <c r="J875">
        <v>2013</v>
      </c>
      <c r="K875" t="s">
        <v>30</v>
      </c>
      <c r="L875" t="s">
        <v>3331</v>
      </c>
      <c r="M875" t="s">
        <v>61</v>
      </c>
      <c r="N875" t="s">
        <v>3319</v>
      </c>
      <c r="O875">
        <v>-1</v>
      </c>
      <c r="P875">
        <v>-1</v>
      </c>
      <c r="Q875">
        <f t="shared" si="156"/>
        <v>68000</v>
      </c>
      <c r="R875">
        <f t="shared" si="157"/>
        <v>87000</v>
      </c>
      <c r="S875">
        <f t="shared" si="158"/>
        <v>77500</v>
      </c>
      <c r="T875" t="str">
        <f t="shared" si="159"/>
        <v>RiverPoint</v>
      </c>
      <c r="U875" t="str">
        <f t="shared" si="160"/>
        <v>Chicago</v>
      </c>
      <c r="V875" t="str">
        <f t="shared" si="161"/>
        <v>IL</v>
      </c>
      <c r="W875">
        <f t="shared" si="162"/>
        <v>0</v>
      </c>
      <c r="X875">
        <f t="shared" si="163"/>
        <v>0</v>
      </c>
      <c r="Y875">
        <f t="shared" si="164"/>
        <v>0</v>
      </c>
      <c r="Z875">
        <f t="shared" si="165"/>
        <v>0</v>
      </c>
      <c r="AA875">
        <f t="shared" si="166"/>
        <v>0</v>
      </c>
      <c r="AB875">
        <f t="shared" si="167"/>
        <v>1</v>
      </c>
    </row>
    <row r="876" spans="1:28" ht="409.6" x14ac:dyDescent="0.2">
      <c r="A876">
        <v>874</v>
      </c>
      <c r="B876" t="s">
        <v>1520</v>
      </c>
      <c r="C876" t="s">
        <v>4305</v>
      </c>
      <c r="D876" s="1" t="s">
        <v>4312</v>
      </c>
      <c r="E876">
        <v>-1</v>
      </c>
      <c r="F876" t="s">
        <v>4304</v>
      </c>
      <c r="G876" t="s">
        <v>165</v>
      </c>
      <c r="H876">
        <v>-1</v>
      </c>
      <c r="I876">
        <v>-1</v>
      </c>
      <c r="J876">
        <v>-1</v>
      </c>
      <c r="K876">
        <v>-1</v>
      </c>
      <c r="L876">
        <v>-1</v>
      </c>
      <c r="M876">
        <v>-1</v>
      </c>
      <c r="N876">
        <v>-1</v>
      </c>
      <c r="O876">
        <v>-1</v>
      </c>
      <c r="P876">
        <v>-1</v>
      </c>
      <c r="Q876">
        <f t="shared" si="156"/>
        <v>68000</v>
      </c>
      <c r="R876">
        <f t="shared" si="157"/>
        <v>87000</v>
      </c>
      <c r="S876">
        <f t="shared" si="158"/>
        <v>77500</v>
      </c>
      <c r="T876" t="str">
        <f t="shared" si="159"/>
        <v>byte Systems LLC.</v>
      </c>
      <c r="U876" t="str">
        <f t="shared" si="160"/>
        <v>Chicago</v>
      </c>
      <c r="V876" t="str">
        <f t="shared" si="161"/>
        <v>IL</v>
      </c>
      <c r="W876">
        <f t="shared" si="162"/>
        <v>1</v>
      </c>
      <c r="X876">
        <f t="shared" si="163"/>
        <v>1</v>
      </c>
      <c r="Y876">
        <f t="shared" si="164"/>
        <v>0</v>
      </c>
      <c r="Z876">
        <f t="shared" si="165"/>
        <v>0</v>
      </c>
      <c r="AA876">
        <f t="shared" si="166"/>
        <v>0</v>
      </c>
      <c r="AB876">
        <f t="shared" si="167"/>
        <v>1</v>
      </c>
    </row>
    <row r="877" spans="1:28" ht="409.6" x14ac:dyDescent="0.2">
      <c r="A877">
        <v>875</v>
      </c>
      <c r="B877" t="s">
        <v>4256</v>
      </c>
      <c r="C877" t="s">
        <v>4305</v>
      </c>
      <c r="D877" s="1" t="s">
        <v>4313</v>
      </c>
      <c r="E877">
        <v>-1</v>
      </c>
      <c r="F877" t="s">
        <v>1368</v>
      </c>
      <c r="G877" t="s">
        <v>165</v>
      </c>
      <c r="H877" t="s">
        <v>351</v>
      </c>
      <c r="I877" t="s">
        <v>68</v>
      </c>
      <c r="J877">
        <v>2014</v>
      </c>
      <c r="K877" t="s">
        <v>30</v>
      </c>
      <c r="L877" t="s">
        <v>3350</v>
      </c>
      <c r="M877" t="s">
        <v>32</v>
      </c>
      <c r="N877" t="s">
        <v>3319</v>
      </c>
      <c r="O877">
        <v>-1</v>
      </c>
      <c r="P877">
        <v>-1</v>
      </c>
      <c r="Q877">
        <f t="shared" si="156"/>
        <v>68000</v>
      </c>
      <c r="R877">
        <f t="shared" si="157"/>
        <v>87000</v>
      </c>
      <c r="S877">
        <f t="shared" si="158"/>
        <v>77500</v>
      </c>
      <c r="T877" t="str">
        <f t="shared" si="159"/>
        <v>TalentDash</v>
      </c>
      <c r="U877" t="str">
        <f t="shared" si="160"/>
        <v>Chicago</v>
      </c>
      <c r="V877" t="str">
        <f t="shared" si="161"/>
        <v>IL</v>
      </c>
      <c r="W877">
        <f t="shared" si="162"/>
        <v>0</v>
      </c>
      <c r="X877">
        <f t="shared" si="163"/>
        <v>1</v>
      </c>
      <c r="Y877">
        <f t="shared" si="164"/>
        <v>1</v>
      </c>
      <c r="Z877">
        <f t="shared" si="165"/>
        <v>1</v>
      </c>
      <c r="AA877">
        <f t="shared" si="166"/>
        <v>0</v>
      </c>
      <c r="AB877">
        <f t="shared" si="167"/>
        <v>1</v>
      </c>
    </row>
    <row r="878" spans="1:28" ht="409.6" x14ac:dyDescent="0.2">
      <c r="A878">
        <v>876</v>
      </c>
      <c r="B878" t="s">
        <v>1521</v>
      </c>
      <c r="C878" t="s">
        <v>4305</v>
      </c>
      <c r="D878" s="1" t="s">
        <v>4314</v>
      </c>
      <c r="E878">
        <v>3.9</v>
      </c>
      <c r="F878" s="1" t="s">
        <v>1522</v>
      </c>
      <c r="G878" t="s">
        <v>165</v>
      </c>
      <c r="H878" t="s">
        <v>1523</v>
      </c>
      <c r="I878" t="s">
        <v>29</v>
      </c>
      <c r="J878">
        <v>-1</v>
      </c>
      <c r="K878" t="s">
        <v>56</v>
      </c>
      <c r="L878" t="s">
        <v>264</v>
      </c>
      <c r="M878" t="s">
        <v>265</v>
      </c>
      <c r="N878" t="s">
        <v>3319</v>
      </c>
      <c r="O878">
        <v>-1</v>
      </c>
      <c r="P878">
        <v>-1</v>
      </c>
      <c r="Q878">
        <f t="shared" si="156"/>
        <v>68000</v>
      </c>
      <c r="R878">
        <f t="shared" si="157"/>
        <v>87000</v>
      </c>
      <c r="S878">
        <f t="shared" si="158"/>
        <v>77500</v>
      </c>
      <c r="T878" t="str">
        <f t="shared" si="159"/>
        <v>Retail Business Services, LLC</v>
      </c>
      <c r="U878" t="str">
        <f t="shared" si="160"/>
        <v>Chicago</v>
      </c>
      <c r="V878" t="str">
        <f t="shared" si="161"/>
        <v>IL</v>
      </c>
      <c r="W878">
        <f t="shared" si="162"/>
        <v>1</v>
      </c>
      <c r="X878">
        <f t="shared" si="163"/>
        <v>1</v>
      </c>
      <c r="Y878">
        <f t="shared" si="164"/>
        <v>1</v>
      </c>
      <c r="Z878">
        <f t="shared" si="165"/>
        <v>0</v>
      </c>
      <c r="AA878">
        <f t="shared" si="166"/>
        <v>0</v>
      </c>
      <c r="AB878">
        <f t="shared" si="167"/>
        <v>1</v>
      </c>
    </row>
    <row r="879" spans="1:28" ht="409.6" x14ac:dyDescent="0.2">
      <c r="A879">
        <v>877</v>
      </c>
      <c r="B879" t="s">
        <v>1524</v>
      </c>
      <c r="C879" t="s">
        <v>4305</v>
      </c>
      <c r="D879" s="1" t="s">
        <v>4315</v>
      </c>
      <c r="E879">
        <v>3.7</v>
      </c>
      <c r="F879" s="1" t="s">
        <v>421</v>
      </c>
      <c r="G879" t="s">
        <v>165</v>
      </c>
      <c r="H879" t="s">
        <v>422</v>
      </c>
      <c r="I879" t="s">
        <v>29</v>
      </c>
      <c r="J879">
        <v>1997</v>
      </c>
      <c r="K879" t="s">
        <v>30</v>
      </c>
      <c r="L879" t="s">
        <v>38</v>
      </c>
      <c r="M879" t="s">
        <v>32</v>
      </c>
      <c r="N879" t="s">
        <v>3309</v>
      </c>
      <c r="O879">
        <v>-1</v>
      </c>
      <c r="P879" t="b">
        <v>1</v>
      </c>
      <c r="Q879">
        <f t="shared" si="156"/>
        <v>68000</v>
      </c>
      <c r="R879">
        <f t="shared" si="157"/>
        <v>87000</v>
      </c>
      <c r="S879">
        <f t="shared" si="158"/>
        <v>77500</v>
      </c>
      <c r="T879" t="str">
        <f t="shared" si="159"/>
        <v>22nd Century Technologies</v>
      </c>
      <c r="U879" t="str">
        <f t="shared" si="160"/>
        <v>Chicago</v>
      </c>
      <c r="V879" t="str">
        <f t="shared" si="161"/>
        <v>IL</v>
      </c>
      <c r="W879">
        <f t="shared" si="162"/>
        <v>0</v>
      </c>
      <c r="X879">
        <f t="shared" si="163"/>
        <v>0</v>
      </c>
      <c r="Y879">
        <f t="shared" si="164"/>
        <v>1</v>
      </c>
      <c r="Z879">
        <f t="shared" si="165"/>
        <v>0</v>
      </c>
      <c r="AA879">
        <f t="shared" si="166"/>
        <v>0</v>
      </c>
      <c r="AB879">
        <f t="shared" si="167"/>
        <v>1</v>
      </c>
    </row>
    <row r="880" spans="1:28" ht="340" x14ac:dyDescent="0.2">
      <c r="A880">
        <v>878</v>
      </c>
      <c r="B880" t="s">
        <v>1518</v>
      </c>
      <c r="C880" t="s">
        <v>4305</v>
      </c>
      <c r="D880" s="1" t="s">
        <v>4316</v>
      </c>
      <c r="E880">
        <v>3.8</v>
      </c>
      <c r="F880" s="1" t="s">
        <v>1525</v>
      </c>
      <c r="G880" t="s">
        <v>165</v>
      </c>
      <c r="H880" t="s">
        <v>1413</v>
      </c>
      <c r="I880" t="s">
        <v>68</v>
      </c>
      <c r="J880">
        <v>1988</v>
      </c>
      <c r="K880" t="s">
        <v>30</v>
      </c>
      <c r="L880" t="s">
        <v>239</v>
      </c>
      <c r="M880" t="s">
        <v>181</v>
      </c>
      <c r="N880" t="s">
        <v>3314</v>
      </c>
      <c r="O880">
        <v>-1</v>
      </c>
      <c r="P880">
        <v>-1</v>
      </c>
      <c r="Q880">
        <f t="shared" si="156"/>
        <v>68000</v>
      </c>
      <c r="R880">
        <f t="shared" si="157"/>
        <v>87000</v>
      </c>
      <c r="S880">
        <f t="shared" si="158"/>
        <v>77500</v>
      </c>
      <c r="T880" t="str">
        <f t="shared" si="159"/>
        <v>RiverPoint</v>
      </c>
      <c r="U880" t="str">
        <f t="shared" si="160"/>
        <v>Chicago</v>
      </c>
      <c r="V880" t="str">
        <f t="shared" si="161"/>
        <v>IL</v>
      </c>
      <c r="W880">
        <f t="shared" si="162"/>
        <v>0</v>
      </c>
      <c r="X880">
        <f t="shared" si="163"/>
        <v>0</v>
      </c>
      <c r="Y880">
        <f t="shared" si="164"/>
        <v>0</v>
      </c>
      <c r="Z880">
        <f t="shared" si="165"/>
        <v>0</v>
      </c>
      <c r="AA880">
        <f t="shared" si="166"/>
        <v>0</v>
      </c>
      <c r="AB880">
        <f t="shared" si="167"/>
        <v>1</v>
      </c>
    </row>
    <row r="881" spans="1:28" ht="306" x14ac:dyDescent="0.2">
      <c r="A881">
        <v>879</v>
      </c>
      <c r="B881" t="s">
        <v>1434</v>
      </c>
      <c r="C881" t="s">
        <v>4305</v>
      </c>
      <c r="D881" s="1" t="s">
        <v>4317</v>
      </c>
      <c r="E881">
        <v>4</v>
      </c>
      <c r="F881" s="1" t="s">
        <v>237</v>
      </c>
      <c r="G881" t="s">
        <v>1526</v>
      </c>
      <c r="H881" t="s">
        <v>238</v>
      </c>
      <c r="I881" t="s">
        <v>68</v>
      </c>
      <c r="J881">
        <v>-1</v>
      </c>
      <c r="K881" t="s">
        <v>30</v>
      </c>
      <c r="L881" t="s">
        <v>239</v>
      </c>
      <c r="M881" t="s">
        <v>181</v>
      </c>
      <c r="N881" t="s">
        <v>3311</v>
      </c>
      <c r="O881">
        <v>-1</v>
      </c>
      <c r="P881">
        <v>-1</v>
      </c>
      <c r="Q881">
        <f t="shared" si="156"/>
        <v>68000</v>
      </c>
      <c r="R881">
        <f t="shared" si="157"/>
        <v>87000</v>
      </c>
      <c r="S881">
        <f t="shared" si="158"/>
        <v>77500</v>
      </c>
      <c r="T881" t="str">
        <f t="shared" si="159"/>
        <v>Lorven Technologies Inc</v>
      </c>
      <c r="U881" t="str">
        <f t="shared" si="160"/>
        <v>Arlington Heights</v>
      </c>
      <c r="V881" t="str">
        <f t="shared" si="161"/>
        <v>IL</v>
      </c>
      <c r="W881">
        <f t="shared" si="162"/>
        <v>0</v>
      </c>
      <c r="X881">
        <f t="shared" si="163"/>
        <v>1</v>
      </c>
      <c r="Y881">
        <f t="shared" si="164"/>
        <v>0</v>
      </c>
      <c r="Z881">
        <f t="shared" si="165"/>
        <v>0</v>
      </c>
      <c r="AA881">
        <f t="shared" si="166"/>
        <v>0</v>
      </c>
      <c r="AB881">
        <f t="shared" si="167"/>
        <v>1</v>
      </c>
    </row>
    <row r="882" spans="1:28" ht="409.6" x14ac:dyDescent="0.2">
      <c r="A882">
        <v>880</v>
      </c>
      <c r="B882" t="s">
        <v>1527</v>
      </c>
      <c r="C882" t="s">
        <v>4305</v>
      </c>
      <c r="D882" s="1" t="s">
        <v>4318</v>
      </c>
      <c r="E882">
        <v>3</v>
      </c>
      <c r="F882" s="1" t="s">
        <v>1494</v>
      </c>
      <c r="G882" t="s">
        <v>1389</v>
      </c>
      <c r="H882" t="s">
        <v>1389</v>
      </c>
      <c r="I882" t="s">
        <v>24</v>
      </c>
      <c r="J882">
        <v>1901</v>
      </c>
      <c r="K882" t="s">
        <v>56</v>
      </c>
      <c r="L882" t="s">
        <v>1495</v>
      </c>
      <c r="M882" t="s">
        <v>265</v>
      </c>
      <c r="N882" t="s">
        <v>3310</v>
      </c>
      <c r="O882" t="s">
        <v>1496</v>
      </c>
      <c r="P882">
        <v>-1</v>
      </c>
      <c r="Q882">
        <f t="shared" si="156"/>
        <v>68000</v>
      </c>
      <c r="R882">
        <f t="shared" si="157"/>
        <v>87000</v>
      </c>
      <c r="S882">
        <f t="shared" si="158"/>
        <v>77500</v>
      </c>
      <c r="T882" t="str">
        <f t="shared" si="159"/>
        <v>Walgreens</v>
      </c>
      <c r="U882" t="str">
        <f t="shared" si="160"/>
        <v>Deerfield</v>
      </c>
      <c r="V882" t="str">
        <f t="shared" si="161"/>
        <v>IL</v>
      </c>
      <c r="W882">
        <f t="shared" si="162"/>
        <v>0</v>
      </c>
      <c r="X882">
        <f t="shared" si="163"/>
        <v>0</v>
      </c>
      <c r="Y882">
        <f t="shared" si="164"/>
        <v>0</v>
      </c>
      <c r="Z882">
        <f t="shared" si="165"/>
        <v>0</v>
      </c>
      <c r="AA882">
        <f t="shared" si="166"/>
        <v>0</v>
      </c>
      <c r="AB882">
        <f t="shared" si="167"/>
        <v>1</v>
      </c>
    </row>
    <row r="883" spans="1:28" ht="323" x14ac:dyDescent="0.2">
      <c r="A883">
        <v>881</v>
      </c>
      <c r="B883" t="s">
        <v>1528</v>
      </c>
      <c r="C883" t="s">
        <v>4305</v>
      </c>
      <c r="D883" s="1" t="s">
        <v>4319</v>
      </c>
      <c r="E883">
        <v>-1</v>
      </c>
      <c r="F883" t="s">
        <v>1529</v>
      </c>
      <c r="G883" t="s">
        <v>165</v>
      </c>
      <c r="H883">
        <v>-1</v>
      </c>
      <c r="I883">
        <v>-1</v>
      </c>
      <c r="J883">
        <v>-1</v>
      </c>
      <c r="K883">
        <v>-1</v>
      </c>
      <c r="L883">
        <v>-1</v>
      </c>
      <c r="M883">
        <v>-1</v>
      </c>
      <c r="N883">
        <v>-1</v>
      </c>
      <c r="O883">
        <v>-1</v>
      </c>
      <c r="P883">
        <v>-1</v>
      </c>
      <c r="Q883">
        <f t="shared" si="156"/>
        <v>68000</v>
      </c>
      <c r="R883">
        <f t="shared" si="157"/>
        <v>87000</v>
      </c>
      <c r="S883">
        <f t="shared" si="158"/>
        <v>77500</v>
      </c>
      <c r="T883" t="str">
        <f t="shared" si="159"/>
        <v>Carnegie Soft</v>
      </c>
      <c r="U883" t="str">
        <f t="shared" si="160"/>
        <v>Chicago</v>
      </c>
      <c r="V883" t="str">
        <f t="shared" si="161"/>
        <v>IL</v>
      </c>
      <c r="W883">
        <f t="shared" si="162"/>
        <v>0</v>
      </c>
      <c r="X883">
        <f t="shared" si="163"/>
        <v>0</v>
      </c>
      <c r="Y883">
        <f t="shared" si="164"/>
        <v>1</v>
      </c>
      <c r="Z883">
        <f t="shared" si="165"/>
        <v>0</v>
      </c>
      <c r="AA883">
        <f t="shared" si="166"/>
        <v>0</v>
      </c>
      <c r="AB883">
        <f t="shared" si="167"/>
        <v>1</v>
      </c>
    </row>
    <row r="884" spans="1:28" ht="409.6" x14ac:dyDescent="0.2">
      <c r="A884">
        <v>882</v>
      </c>
      <c r="B884" t="s">
        <v>1530</v>
      </c>
      <c r="C884" t="s">
        <v>4305</v>
      </c>
      <c r="D884" s="1" t="s">
        <v>4320</v>
      </c>
      <c r="E884">
        <v>3.4</v>
      </c>
      <c r="F884" s="1" t="s">
        <v>1531</v>
      </c>
      <c r="G884" t="s">
        <v>1297</v>
      </c>
      <c r="H884" t="s">
        <v>109</v>
      </c>
      <c r="I884" t="s">
        <v>24</v>
      </c>
      <c r="J884">
        <v>1845</v>
      </c>
      <c r="K884" t="s">
        <v>56</v>
      </c>
      <c r="L884" t="s">
        <v>3358</v>
      </c>
      <c r="M884" t="s">
        <v>46</v>
      </c>
      <c r="N884" t="s">
        <v>3310</v>
      </c>
      <c r="O884" t="s">
        <v>4122</v>
      </c>
      <c r="P884">
        <v>-1</v>
      </c>
      <c r="Q884">
        <f t="shared" si="156"/>
        <v>68000</v>
      </c>
      <c r="R884">
        <f t="shared" si="157"/>
        <v>87000</v>
      </c>
      <c r="S884">
        <f t="shared" si="158"/>
        <v>77500</v>
      </c>
      <c r="T884" t="str">
        <f t="shared" si="159"/>
        <v>PNC Financial Services Group</v>
      </c>
      <c r="U884" t="str">
        <f t="shared" si="160"/>
        <v>Downers Grove</v>
      </c>
      <c r="V884" t="str">
        <f t="shared" si="161"/>
        <v>IL</v>
      </c>
      <c r="W884">
        <f t="shared" si="162"/>
        <v>0</v>
      </c>
      <c r="X884">
        <f t="shared" si="163"/>
        <v>0</v>
      </c>
      <c r="Y884">
        <f t="shared" si="164"/>
        <v>0</v>
      </c>
      <c r="Z884">
        <f t="shared" si="165"/>
        <v>0</v>
      </c>
      <c r="AA884">
        <f t="shared" si="166"/>
        <v>0</v>
      </c>
      <c r="AB884">
        <f t="shared" si="167"/>
        <v>1</v>
      </c>
    </row>
    <row r="885" spans="1:28" ht="68" x14ac:dyDescent="0.2">
      <c r="A885">
        <v>883</v>
      </c>
      <c r="B885" t="s">
        <v>1532</v>
      </c>
      <c r="C885" t="s">
        <v>4305</v>
      </c>
      <c r="D885" s="1" t="s">
        <v>4321</v>
      </c>
      <c r="E885">
        <v>4</v>
      </c>
      <c r="F885" s="1" t="s">
        <v>237</v>
      </c>
      <c r="G885" t="s">
        <v>165</v>
      </c>
      <c r="H885" t="s">
        <v>238</v>
      </c>
      <c r="I885" t="s">
        <v>68</v>
      </c>
      <c r="J885">
        <v>-1</v>
      </c>
      <c r="K885" t="s">
        <v>30</v>
      </c>
      <c r="L885" t="s">
        <v>239</v>
      </c>
      <c r="M885" t="s">
        <v>181</v>
      </c>
      <c r="N885" t="s">
        <v>3311</v>
      </c>
      <c r="O885">
        <v>-1</v>
      </c>
      <c r="P885">
        <v>-1</v>
      </c>
      <c r="Q885">
        <f t="shared" si="156"/>
        <v>68000</v>
      </c>
      <c r="R885">
        <f t="shared" si="157"/>
        <v>87000</v>
      </c>
      <c r="S885">
        <f t="shared" si="158"/>
        <v>77500</v>
      </c>
      <c r="T885" t="str">
        <f t="shared" si="159"/>
        <v>Lorven Technologies Inc</v>
      </c>
      <c r="U885" t="str">
        <f t="shared" si="160"/>
        <v>Chicago</v>
      </c>
      <c r="V885" t="str">
        <f t="shared" si="161"/>
        <v>IL</v>
      </c>
      <c r="W885">
        <f t="shared" si="162"/>
        <v>0</v>
      </c>
      <c r="X885">
        <f t="shared" si="163"/>
        <v>0</v>
      </c>
      <c r="Y885">
        <f t="shared" si="164"/>
        <v>0</v>
      </c>
      <c r="Z885">
        <f t="shared" si="165"/>
        <v>0</v>
      </c>
      <c r="AA885">
        <f t="shared" si="166"/>
        <v>0</v>
      </c>
      <c r="AB885">
        <f t="shared" si="167"/>
        <v>1</v>
      </c>
    </row>
    <row r="886" spans="1:28" ht="409.6" x14ac:dyDescent="0.2">
      <c r="A886">
        <v>884</v>
      </c>
      <c r="B886" t="s">
        <v>34</v>
      </c>
      <c r="C886" t="s">
        <v>4322</v>
      </c>
      <c r="D886" s="1" t="s">
        <v>4323</v>
      </c>
      <c r="E886">
        <v>4.0999999999999996</v>
      </c>
      <c r="F886" s="1" t="s">
        <v>1533</v>
      </c>
      <c r="G886" t="s">
        <v>1054</v>
      </c>
      <c r="H886" t="s">
        <v>1054</v>
      </c>
      <c r="I886" t="s">
        <v>18</v>
      </c>
      <c r="J886">
        <v>1984</v>
      </c>
      <c r="K886" t="s">
        <v>30</v>
      </c>
      <c r="L886" t="s">
        <v>1500</v>
      </c>
      <c r="M886" t="s">
        <v>61</v>
      </c>
      <c r="N886" t="s">
        <v>3306</v>
      </c>
      <c r="O886" t="s">
        <v>1534</v>
      </c>
      <c r="P886">
        <v>-1</v>
      </c>
      <c r="Q886">
        <f t="shared" si="156"/>
        <v>29000</v>
      </c>
      <c r="R886">
        <f t="shared" si="157"/>
        <v>38000</v>
      </c>
      <c r="S886">
        <f t="shared" si="158"/>
        <v>33500</v>
      </c>
      <c r="T886" t="str">
        <f t="shared" si="159"/>
        <v>N.F. Smith &amp; Associates</v>
      </c>
      <c r="U886" t="str">
        <f t="shared" si="160"/>
        <v>Houston</v>
      </c>
      <c r="V886" t="str">
        <f t="shared" si="161"/>
        <v>TX</v>
      </c>
      <c r="W886">
        <f t="shared" si="162"/>
        <v>0</v>
      </c>
      <c r="X886">
        <f t="shared" si="163"/>
        <v>1</v>
      </c>
      <c r="Y886">
        <f t="shared" si="164"/>
        <v>1</v>
      </c>
      <c r="Z886">
        <f t="shared" si="165"/>
        <v>0</v>
      </c>
      <c r="AA886">
        <f t="shared" si="166"/>
        <v>0</v>
      </c>
      <c r="AB886">
        <f t="shared" si="167"/>
        <v>1</v>
      </c>
    </row>
    <row r="887" spans="1:28" ht="34" x14ac:dyDescent="0.2">
      <c r="A887">
        <v>885</v>
      </c>
      <c r="B887" t="s">
        <v>1067</v>
      </c>
      <c r="C887" t="s">
        <v>4322</v>
      </c>
      <c r="D887" t="s">
        <v>4324</v>
      </c>
      <c r="E887">
        <v>2.8</v>
      </c>
      <c r="F887" s="1" t="s">
        <v>1535</v>
      </c>
      <c r="G887" t="s">
        <v>1054</v>
      </c>
      <c r="H887" t="s">
        <v>1054</v>
      </c>
      <c r="I887" t="s">
        <v>18</v>
      </c>
      <c r="J887">
        <v>2005</v>
      </c>
      <c r="K887" t="s">
        <v>30</v>
      </c>
      <c r="L887" t="s">
        <v>3323</v>
      </c>
      <c r="M887" t="s">
        <v>46</v>
      </c>
      <c r="N887" t="s">
        <v>3312</v>
      </c>
      <c r="O887">
        <v>-1</v>
      </c>
      <c r="P887">
        <v>-1</v>
      </c>
      <c r="Q887">
        <f t="shared" si="156"/>
        <v>29000</v>
      </c>
      <c r="R887">
        <f t="shared" si="157"/>
        <v>38000</v>
      </c>
      <c r="S887">
        <f t="shared" si="158"/>
        <v>33500</v>
      </c>
      <c r="T887" t="str">
        <f t="shared" si="159"/>
        <v>Virtus Partners LLC</v>
      </c>
      <c r="U887" t="str">
        <f t="shared" si="160"/>
        <v>Houston</v>
      </c>
      <c r="V887" t="str">
        <f t="shared" si="161"/>
        <v>TX</v>
      </c>
      <c r="W887">
        <f t="shared" si="162"/>
        <v>0</v>
      </c>
      <c r="X887">
        <f t="shared" si="163"/>
        <v>0</v>
      </c>
      <c r="Y887">
        <f t="shared" si="164"/>
        <v>1</v>
      </c>
      <c r="Z887">
        <f t="shared" si="165"/>
        <v>0</v>
      </c>
      <c r="AA887">
        <f t="shared" si="166"/>
        <v>0</v>
      </c>
      <c r="AB887">
        <f t="shared" si="167"/>
        <v>1</v>
      </c>
    </row>
    <row r="888" spans="1:28" ht="34" x14ac:dyDescent="0.2">
      <c r="A888">
        <v>886</v>
      </c>
      <c r="B888" t="s">
        <v>34</v>
      </c>
      <c r="C888" t="s">
        <v>4322</v>
      </c>
      <c r="D888" t="s">
        <v>4325</v>
      </c>
      <c r="E888">
        <v>3</v>
      </c>
      <c r="F888" s="1" t="s">
        <v>1536</v>
      </c>
      <c r="G888" t="s">
        <v>1054</v>
      </c>
      <c r="H888" t="s">
        <v>1537</v>
      </c>
      <c r="I888" t="s">
        <v>68</v>
      </c>
      <c r="J888">
        <v>-1</v>
      </c>
      <c r="K888" t="s">
        <v>962</v>
      </c>
      <c r="L888" t="s">
        <v>180</v>
      </c>
      <c r="M888" t="s">
        <v>181</v>
      </c>
      <c r="N888" t="s">
        <v>3308</v>
      </c>
      <c r="O888">
        <v>-1</v>
      </c>
      <c r="P888">
        <v>-1</v>
      </c>
      <c r="Q888">
        <f t="shared" si="156"/>
        <v>29000</v>
      </c>
      <c r="R888">
        <f t="shared" si="157"/>
        <v>38000</v>
      </c>
      <c r="S888">
        <f t="shared" si="158"/>
        <v>33500</v>
      </c>
      <c r="T888" t="str">
        <f t="shared" si="159"/>
        <v>Smith and Associates</v>
      </c>
      <c r="U888" t="str">
        <f t="shared" si="160"/>
        <v>Houston</v>
      </c>
      <c r="V888" t="str">
        <f t="shared" si="161"/>
        <v>TX</v>
      </c>
      <c r="W888">
        <f t="shared" si="162"/>
        <v>0</v>
      </c>
      <c r="X888">
        <f t="shared" si="163"/>
        <v>1</v>
      </c>
      <c r="Y888">
        <f t="shared" si="164"/>
        <v>1</v>
      </c>
      <c r="Z888">
        <f t="shared" si="165"/>
        <v>0</v>
      </c>
      <c r="AA888">
        <f t="shared" si="166"/>
        <v>0</v>
      </c>
      <c r="AB888">
        <f t="shared" si="167"/>
        <v>1</v>
      </c>
    </row>
    <row r="889" spans="1:28" ht="409.6" x14ac:dyDescent="0.2">
      <c r="A889">
        <v>887</v>
      </c>
      <c r="B889" t="s">
        <v>34</v>
      </c>
      <c r="C889" t="s">
        <v>4322</v>
      </c>
      <c r="D889" s="1" t="s">
        <v>4326</v>
      </c>
      <c r="E889">
        <v>3.5</v>
      </c>
      <c r="F889" s="1" t="s">
        <v>98</v>
      </c>
      <c r="G889" t="s">
        <v>1054</v>
      </c>
      <c r="H889" t="s">
        <v>99</v>
      </c>
      <c r="I889" t="s">
        <v>18</v>
      </c>
      <c r="J889">
        <v>-1</v>
      </c>
      <c r="K889" t="s">
        <v>30</v>
      </c>
      <c r="L889" t="s">
        <v>100</v>
      </c>
      <c r="M889" t="s">
        <v>101</v>
      </c>
      <c r="N889" t="s">
        <v>3308</v>
      </c>
      <c r="O889">
        <v>-1</v>
      </c>
      <c r="P889">
        <v>-1</v>
      </c>
      <c r="Q889">
        <f t="shared" si="156"/>
        <v>29000</v>
      </c>
      <c r="R889">
        <f t="shared" si="157"/>
        <v>38000</v>
      </c>
      <c r="S889">
        <f t="shared" si="158"/>
        <v>33500</v>
      </c>
      <c r="T889" t="str">
        <f t="shared" si="159"/>
        <v>Andiamo</v>
      </c>
      <c r="U889" t="str">
        <f t="shared" si="160"/>
        <v>Houston</v>
      </c>
      <c r="V889" t="str">
        <f t="shared" si="161"/>
        <v>TX</v>
      </c>
      <c r="W889">
        <f t="shared" si="162"/>
        <v>1</v>
      </c>
      <c r="X889">
        <f t="shared" si="163"/>
        <v>1</v>
      </c>
      <c r="Y889">
        <f t="shared" si="164"/>
        <v>0</v>
      </c>
      <c r="Z889">
        <f t="shared" si="165"/>
        <v>0</v>
      </c>
      <c r="AA889">
        <f t="shared" si="166"/>
        <v>0</v>
      </c>
      <c r="AB889">
        <f t="shared" si="167"/>
        <v>1</v>
      </c>
    </row>
    <row r="890" spans="1:28" ht="34" x14ac:dyDescent="0.2">
      <c r="A890">
        <v>888</v>
      </c>
      <c r="B890" t="s">
        <v>364</v>
      </c>
      <c r="C890" t="s">
        <v>4322</v>
      </c>
      <c r="D890" t="s">
        <v>4327</v>
      </c>
      <c r="E890">
        <v>3.6</v>
      </c>
      <c r="F890" s="1" t="s">
        <v>1538</v>
      </c>
      <c r="G890" t="s">
        <v>1054</v>
      </c>
      <c r="H890" t="s">
        <v>1054</v>
      </c>
      <c r="I890" t="s">
        <v>29</v>
      </c>
      <c r="J890">
        <v>1994</v>
      </c>
      <c r="K890" t="s">
        <v>56</v>
      </c>
      <c r="L890" t="s">
        <v>912</v>
      </c>
      <c r="M890" t="s">
        <v>913</v>
      </c>
      <c r="N890" t="s">
        <v>3304</v>
      </c>
      <c r="O890" t="s">
        <v>1539</v>
      </c>
      <c r="P890">
        <v>-1</v>
      </c>
      <c r="Q890">
        <f t="shared" si="156"/>
        <v>29000</v>
      </c>
      <c r="R890">
        <f t="shared" si="157"/>
        <v>38000</v>
      </c>
      <c r="S890">
        <f t="shared" si="158"/>
        <v>33500</v>
      </c>
      <c r="T890" t="str">
        <f t="shared" si="159"/>
        <v>Crown Castle USA Inc</v>
      </c>
      <c r="U890" t="str">
        <f t="shared" si="160"/>
        <v>Houston</v>
      </c>
      <c r="V890" t="str">
        <f t="shared" si="161"/>
        <v>TX</v>
      </c>
      <c r="W890">
        <f t="shared" si="162"/>
        <v>0</v>
      </c>
      <c r="X890">
        <f t="shared" si="163"/>
        <v>1</v>
      </c>
      <c r="Y890">
        <f t="shared" si="164"/>
        <v>1</v>
      </c>
      <c r="Z890">
        <f t="shared" si="165"/>
        <v>1</v>
      </c>
      <c r="AA890">
        <f t="shared" si="166"/>
        <v>0</v>
      </c>
      <c r="AB890">
        <f t="shared" si="167"/>
        <v>1</v>
      </c>
    </row>
    <row r="891" spans="1:28" ht="409.6" x14ac:dyDescent="0.2">
      <c r="A891">
        <v>889</v>
      </c>
      <c r="B891" t="s">
        <v>526</v>
      </c>
      <c r="C891" t="s">
        <v>4322</v>
      </c>
      <c r="D891" s="1" t="s">
        <v>4328</v>
      </c>
      <c r="E891">
        <v>2.7</v>
      </c>
      <c r="F891" s="1" t="s">
        <v>1540</v>
      </c>
      <c r="G891" t="s">
        <v>1541</v>
      </c>
      <c r="H891" t="s">
        <v>1541</v>
      </c>
      <c r="I891" t="s">
        <v>84</v>
      </c>
      <c r="J891">
        <v>2007</v>
      </c>
      <c r="K891" t="s">
        <v>30</v>
      </c>
      <c r="L891" t="s">
        <v>763</v>
      </c>
      <c r="M891" t="s">
        <v>764</v>
      </c>
      <c r="N891" t="s">
        <v>3319</v>
      </c>
      <c r="O891">
        <v>-1</v>
      </c>
      <c r="P891">
        <v>-1</v>
      </c>
      <c r="Q891">
        <f t="shared" si="156"/>
        <v>29000</v>
      </c>
      <c r="R891">
        <f t="shared" si="157"/>
        <v>38000</v>
      </c>
      <c r="S891">
        <f t="shared" si="158"/>
        <v>33500</v>
      </c>
      <c r="T891" t="str">
        <f t="shared" si="159"/>
        <v>Luminess Cosmetics</v>
      </c>
      <c r="U891" t="str">
        <f t="shared" si="160"/>
        <v>Stafford</v>
      </c>
      <c r="V891" t="str">
        <f t="shared" si="161"/>
        <v>TX</v>
      </c>
      <c r="W891">
        <f t="shared" si="162"/>
        <v>0</v>
      </c>
      <c r="X891">
        <f t="shared" si="163"/>
        <v>1</v>
      </c>
      <c r="Y891">
        <f t="shared" si="164"/>
        <v>1</v>
      </c>
      <c r="Z891">
        <f t="shared" si="165"/>
        <v>1</v>
      </c>
      <c r="AA891">
        <f t="shared" si="166"/>
        <v>0</v>
      </c>
      <c r="AB891">
        <f t="shared" si="167"/>
        <v>1</v>
      </c>
    </row>
    <row r="892" spans="1:28" ht="409.6" x14ac:dyDescent="0.2">
      <c r="A892">
        <v>890</v>
      </c>
      <c r="B892" t="s">
        <v>1542</v>
      </c>
      <c r="C892" t="s">
        <v>4322</v>
      </c>
      <c r="D892" s="1" t="s">
        <v>4329</v>
      </c>
      <c r="E892">
        <v>3.9</v>
      </c>
      <c r="F892" s="1" t="s">
        <v>1311</v>
      </c>
      <c r="G892" t="s">
        <v>1054</v>
      </c>
      <c r="H892" t="s">
        <v>17</v>
      </c>
      <c r="I892" t="s">
        <v>84</v>
      </c>
      <c r="J892">
        <v>2000</v>
      </c>
      <c r="K892" t="s">
        <v>30</v>
      </c>
      <c r="L892" t="s">
        <v>147</v>
      </c>
      <c r="M892" t="s">
        <v>61</v>
      </c>
      <c r="N892" t="s">
        <v>3303</v>
      </c>
      <c r="O892" t="s">
        <v>1312</v>
      </c>
      <c r="P892">
        <v>-1</v>
      </c>
      <c r="Q892">
        <f t="shared" si="156"/>
        <v>29000</v>
      </c>
      <c r="R892">
        <f t="shared" si="157"/>
        <v>38000</v>
      </c>
      <c r="S892">
        <f t="shared" si="158"/>
        <v>33500</v>
      </c>
      <c r="T892" t="str">
        <f t="shared" si="159"/>
        <v>Mondo</v>
      </c>
      <c r="U892" t="str">
        <f t="shared" si="160"/>
        <v>Houston</v>
      </c>
      <c r="V892" t="str">
        <f t="shared" si="161"/>
        <v>TX</v>
      </c>
      <c r="W892">
        <f t="shared" si="162"/>
        <v>0</v>
      </c>
      <c r="X892">
        <f t="shared" si="163"/>
        <v>0</v>
      </c>
      <c r="Y892">
        <f t="shared" si="164"/>
        <v>0</v>
      </c>
      <c r="Z892">
        <f t="shared" si="165"/>
        <v>0</v>
      </c>
      <c r="AA892">
        <f t="shared" si="166"/>
        <v>0</v>
      </c>
      <c r="AB892">
        <f t="shared" si="167"/>
        <v>1</v>
      </c>
    </row>
    <row r="893" spans="1:28" ht="409.6" x14ac:dyDescent="0.2">
      <c r="A893">
        <v>891</v>
      </c>
      <c r="B893" t="s">
        <v>34</v>
      </c>
      <c r="C893" t="s">
        <v>4322</v>
      </c>
      <c r="D893" s="1" t="s">
        <v>4330</v>
      </c>
      <c r="E893">
        <v>3.9</v>
      </c>
      <c r="F893" s="1" t="s">
        <v>1543</v>
      </c>
      <c r="G893" t="s">
        <v>1054</v>
      </c>
      <c r="H893" t="s">
        <v>1054</v>
      </c>
      <c r="I893" t="s">
        <v>18</v>
      </c>
      <c r="J893">
        <v>1997</v>
      </c>
      <c r="K893" t="s">
        <v>30</v>
      </c>
      <c r="L893" t="s">
        <v>134</v>
      </c>
      <c r="M893" t="s">
        <v>32</v>
      </c>
      <c r="N893" t="s">
        <v>3319</v>
      </c>
      <c r="O893">
        <v>-1</v>
      </c>
      <c r="P893">
        <v>-1</v>
      </c>
      <c r="Q893">
        <f t="shared" si="156"/>
        <v>29000</v>
      </c>
      <c r="R893">
        <f t="shared" si="157"/>
        <v>38000</v>
      </c>
      <c r="S893">
        <f t="shared" si="158"/>
        <v>33500</v>
      </c>
      <c r="T893" t="str">
        <f t="shared" si="159"/>
        <v>cPanel</v>
      </c>
      <c r="U893" t="str">
        <f t="shared" si="160"/>
        <v>Houston</v>
      </c>
      <c r="V893" t="str">
        <f t="shared" si="161"/>
        <v>TX</v>
      </c>
      <c r="W893">
        <f t="shared" si="162"/>
        <v>0</v>
      </c>
      <c r="X893">
        <f t="shared" si="163"/>
        <v>1</v>
      </c>
      <c r="Y893">
        <f t="shared" si="164"/>
        <v>0</v>
      </c>
      <c r="Z893">
        <f t="shared" si="165"/>
        <v>0</v>
      </c>
      <c r="AA893">
        <f t="shared" si="166"/>
        <v>0</v>
      </c>
      <c r="AB893">
        <f t="shared" si="167"/>
        <v>1</v>
      </c>
    </row>
    <row r="894" spans="1:28" ht="409.6" x14ac:dyDescent="0.2">
      <c r="A894">
        <v>892</v>
      </c>
      <c r="B894" t="s">
        <v>1544</v>
      </c>
      <c r="C894" t="s">
        <v>4322</v>
      </c>
      <c r="D894" s="1" t="s">
        <v>4331</v>
      </c>
      <c r="E894">
        <v>3.4</v>
      </c>
      <c r="F894" s="1" t="s">
        <v>1545</v>
      </c>
      <c r="G894" t="s">
        <v>1054</v>
      </c>
      <c r="H894" t="s">
        <v>1054</v>
      </c>
      <c r="I894" t="s">
        <v>55</v>
      </c>
      <c r="J894">
        <v>1966</v>
      </c>
      <c r="K894" t="s">
        <v>218</v>
      </c>
      <c r="L894" t="s">
        <v>25</v>
      </c>
      <c r="M894" t="s">
        <v>26</v>
      </c>
      <c r="N894" t="s">
        <v>3303</v>
      </c>
      <c r="O894">
        <v>-1</v>
      </c>
      <c r="P894">
        <v>-1</v>
      </c>
      <c r="Q894">
        <f t="shared" si="156"/>
        <v>29000</v>
      </c>
      <c r="R894">
        <f t="shared" si="157"/>
        <v>38000</v>
      </c>
      <c r="S894">
        <f t="shared" si="158"/>
        <v>33500</v>
      </c>
      <c r="T894" t="str">
        <f t="shared" si="159"/>
        <v>Harris County</v>
      </c>
      <c r="U894" t="str">
        <f t="shared" si="160"/>
        <v>Houston</v>
      </c>
      <c r="V894" t="str">
        <f t="shared" si="161"/>
        <v>TX</v>
      </c>
      <c r="W894">
        <f t="shared" si="162"/>
        <v>0</v>
      </c>
      <c r="X894">
        <f t="shared" si="163"/>
        <v>1</v>
      </c>
      <c r="Y894">
        <f t="shared" si="164"/>
        <v>1</v>
      </c>
      <c r="Z894">
        <f t="shared" si="165"/>
        <v>0</v>
      </c>
      <c r="AA894">
        <f t="shared" si="166"/>
        <v>0</v>
      </c>
      <c r="AB894">
        <f t="shared" si="167"/>
        <v>1</v>
      </c>
    </row>
    <row r="895" spans="1:28" ht="409.6" x14ac:dyDescent="0.2">
      <c r="A895">
        <v>893</v>
      </c>
      <c r="B895" t="s">
        <v>1546</v>
      </c>
      <c r="C895" t="s">
        <v>4322</v>
      </c>
      <c r="D895" s="1" t="s">
        <v>6132</v>
      </c>
      <c r="E895">
        <v>-1</v>
      </c>
      <c r="F895" t="s">
        <v>1547</v>
      </c>
      <c r="G895" t="s">
        <v>1054</v>
      </c>
      <c r="H895" t="s">
        <v>17</v>
      </c>
      <c r="I895" t="s">
        <v>3341</v>
      </c>
      <c r="J895">
        <v>-1</v>
      </c>
      <c r="K895" t="s">
        <v>30</v>
      </c>
      <c r="L895" t="s">
        <v>186</v>
      </c>
      <c r="M895" t="s">
        <v>186</v>
      </c>
      <c r="N895" t="s">
        <v>3319</v>
      </c>
      <c r="O895">
        <v>-1</v>
      </c>
      <c r="P895">
        <v>-1</v>
      </c>
      <c r="Q895">
        <f t="shared" si="156"/>
        <v>29000</v>
      </c>
      <c r="R895">
        <f t="shared" si="157"/>
        <v>38000</v>
      </c>
      <c r="S895">
        <f t="shared" si="158"/>
        <v>33500</v>
      </c>
      <c r="T895" t="str">
        <f t="shared" si="159"/>
        <v>Entera</v>
      </c>
      <c r="U895" t="str">
        <f t="shared" si="160"/>
        <v>Houston</v>
      </c>
      <c r="V895" t="str">
        <f t="shared" si="161"/>
        <v>TX</v>
      </c>
      <c r="W895">
        <f t="shared" si="162"/>
        <v>1</v>
      </c>
      <c r="X895">
        <f t="shared" si="163"/>
        <v>1</v>
      </c>
      <c r="Y895">
        <f t="shared" si="164"/>
        <v>0</v>
      </c>
      <c r="Z895">
        <f t="shared" si="165"/>
        <v>1</v>
      </c>
      <c r="AA895">
        <f t="shared" si="166"/>
        <v>0</v>
      </c>
      <c r="AB895">
        <f t="shared" si="167"/>
        <v>1</v>
      </c>
    </row>
    <row r="896" spans="1:28" ht="409.6" x14ac:dyDescent="0.2">
      <c r="A896">
        <v>894</v>
      </c>
      <c r="B896" t="s">
        <v>1422</v>
      </c>
      <c r="C896" t="s">
        <v>4322</v>
      </c>
      <c r="D896" s="1" t="s">
        <v>4332</v>
      </c>
      <c r="E896">
        <v>4.8</v>
      </c>
      <c r="F896" s="1" t="s">
        <v>1423</v>
      </c>
      <c r="G896" t="s">
        <v>1054</v>
      </c>
      <c r="H896" t="s">
        <v>1054</v>
      </c>
      <c r="I896" t="s">
        <v>68</v>
      </c>
      <c r="J896">
        <v>2014</v>
      </c>
      <c r="K896" t="s">
        <v>30</v>
      </c>
      <c r="L896" t="s">
        <v>147</v>
      </c>
      <c r="M896" t="s">
        <v>61</v>
      </c>
      <c r="N896" t="s">
        <v>3319</v>
      </c>
      <c r="O896">
        <v>-1</v>
      </c>
      <c r="P896">
        <v>-1</v>
      </c>
      <c r="Q896">
        <f t="shared" si="156"/>
        <v>29000</v>
      </c>
      <c r="R896">
        <f t="shared" si="157"/>
        <v>38000</v>
      </c>
      <c r="S896">
        <f t="shared" si="158"/>
        <v>33500</v>
      </c>
      <c r="T896" t="str">
        <f t="shared" si="159"/>
        <v>Genesys Talent</v>
      </c>
      <c r="U896" t="str">
        <f t="shared" si="160"/>
        <v>Houston</v>
      </c>
      <c r="V896" t="str">
        <f t="shared" si="161"/>
        <v>TX</v>
      </c>
      <c r="W896">
        <f t="shared" si="162"/>
        <v>0</v>
      </c>
      <c r="X896">
        <f t="shared" si="163"/>
        <v>1</v>
      </c>
      <c r="Y896">
        <f t="shared" si="164"/>
        <v>1</v>
      </c>
      <c r="Z896">
        <f t="shared" si="165"/>
        <v>0</v>
      </c>
      <c r="AA896">
        <f t="shared" si="166"/>
        <v>0</v>
      </c>
      <c r="AB896">
        <f t="shared" si="167"/>
        <v>1</v>
      </c>
    </row>
    <row r="897" spans="1:28" ht="409.6" x14ac:dyDescent="0.2">
      <c r="A897">
        <v>895</v>
      </c>
      <c r="B897" t="s">
        <v>34</v>
      </c>
      <c r="C897" t="s">
        <v>4322</v>
      </c>
      <c r="D897" s="1" t="s">
        <v>4333</v>
      </c>
      <c r="E897">
        <v>3.1</v>
      </c>
      <c r="F897" s="1" t="s">
        <v>1548</v>
      </c>
      <c r="G897" t="s">
        <v>1054</v>
      </c>
      <c r="H897" t="s">
        <v>1549</v>
      </c>
      <c r="I897" t="s">
        <v>41</v>
      </c>
      <c r="J897">
        <v>1962</v>
      </c>
      <c r="K897" t="s">
        <v>30</v>
      </c>
      <c r="L897" t="s">
        <v>239</v>
      </c>
      <c r="M897" t="s">
        <v>181</v>
      </c>
      <c r="N897" t="s">
        <v>3305</v>
      </c>
      <c r="O897" t="s">
        <v>4334</v>
      </c>
      <c r="P897">
        <v>-1</v>
      </c>
      <c r="Q897">
        <f t="shared" si="156"/>
        <v>29000</v>
      </c>
      <c r="R897">
        <f t="shared" si="157"/>
        <v>38000</v>
      </c>
      <c r="S897">
        <f t="shared" si="158"/>
        <v>33500</v>
      </c>
      <c r="T897" t="str">
        <f t="shared" si="159"/>
        <v>Horne LLP</v>
      </c>
      <c r="U897" t="str">
        <f t="shared" si="160"/>
        <v>Houston</v>
      </c>
      <c r="V897" t="str">
        <f t="shared" si="161"/>
        <v>TX</v>
      </c>
      <c r="W897">
        <f t="shared" si="162"/>
        <v>0</v>
      </c>
      <c r="X897">
        <f t="shared" si="163"/>
        <v>1</v>
      </c>
      <c r="Y897">
        <f t="shared" si="164"/>
        <v>0</v>
      </c>
      <c r="Z897">
        <f t="shared" si="165"/>
        <v>1</v>
      </c>
      <c r="AA897">
        <f t="shared" si="166"/>
        <v>1</v>
      </c>
      <c r="AB897">
        <f t="shared" si="167"/>
        <v>1</v>
      </c>
    </row>
    <row r="898" spans="1:28" ht="51" x14ac:dyDescent="0.2">
      <c r="A898">
        <v>896</v>
      </c>
      <c r="B898" t="s">
        <v>1550</v>
      </c>
      <c r="C898" t="s">
        <v>4322</v>
      </c>
      <c r="D898" t="s">
        <v>4335</v>
      </c>
      <c r="E898">
        <v>3.2</v>
      </c>
      <c r="F898" s="1" t="s">
        <v>6077</v>
      </c>
      <c r="G898" t="s">
        <v>1054</v>
      </c>
      <c r="H898" t="s">
        <v>17</v>
      </c>
      <c r="I898" t="s">
        <v>24</v>
      </c>
      <c r="J898">
        <v>1784</v>
      </c>
      <c r="K898" t="s">
        <v>56</v>
      </c>
      <c r="L898" t="s">
        <v>3323</v>
      </c>
      <c r="M898" t="s">
        <v>46</v>
      </c>
      <c r="N898" t="s">
        <v>3310</v>
      </c>
      <c r="O898" t="s">
        <v>3572</v>
      </c>
      <c r="P898">
        <v>-1</v>
      </c>
      <c r="Q898">
        <f t="shared" si="156"/>
        <v>29000</v>
      </c>
      <c r="R898">
        <f t="shared" si="157"/>
        <v>38000</v>
      </c>
      <c r="S898">
        <f t="shared" si="158"/>
        <v>33500</v>
      </c>
      <c r="T898" t="str">
        <f t="shared" si="159"/>
        <v>The Ban of New York Mellon</v>
      </c>
      <c r="U898" t="str">
        <f t="shared" si="160"/>
        <v>Houston</v>
      </c>
      <c r="V898" t="str">
        <f t="shared" si="161"/>
        <v>TX</v>
      </c>
      <c r="W898">
        <f t="shared" si="162"/>
        <v>0</v>
      </c>
      <c r="X898">
        <f t="shared" si="163"/>
        <v>0</v>
      </c>
      <c r="Y898">
        <f t="shared" si="164"/>
        <v>0</v>
      </c>
      <c r="Z898">
        <f t="shared" si="165"/>
        <v>0</v>
      </c>
      <c r="AA898">
        <f t="shared" si="166"/>
        <v>0</v>
      </c>
      <c r="AB898">
        <f t="shared" si="167"/>
        <v>1</v>
      </c>
    </row>
    <row r="899" spans="1:28" ht="409.6" x14ac:dyDescent="0.2">
      <c r="A899">
        <v>897</v>
      </c>
      <c r="B899" t="s">
        <v>34</v>
      </c>
      <c r="C899" t="s">
        <v>4322</v>
      </c>
      <c r="D899" s="1" t="s">
        <v>4336</v>
      </c>
      <c r="E899">
        <v>4</v>
      </c>
      <c r="F899" s="1" t="s">
        <v>1551</v>
      </c>
      <c r="G899" t="s">
        <v>1054</v>
      </c>
      <c r="H899" t="s">
        <v>1054</v>
      </c>
      <c r="I899" t="s">
        <v>84</v>
      </c>
      <c r="J899">
        <v>1955</v>
      </c>
      <c r="K899" t="s">
        <v>30</v>
      </c>
      <c r="L899" t="s">
        <v>1500</v>
      </c>
      <c r="M899" t="s">
        <v>61</v>
      </c>
      <c r="N899" t="s">
        <v>3303</v>
      </c>
      <c r="O899" t="s">
        <v>1552</v>
      </c>
      <c r="P899">
        <v>-1</v>
      </c>
      <c r="Q899">
        <f t="shared" ref="Q899:Q962" si="168">LEFT(C899,FIND("-",C899)-1)*1000</f>
        <v>29000</v>
      </c>
      <c r="R899">
        <f t="shared" ref="R899:R962" si="169">MID(C899,FIND("-",C899)+1,LEN(C899))*1000</f>
        <v>38000</v>
      </c>
      <c r="S899">
        <f t="shared" ref="S899:S962" si="170">(Q899+R899)/2</f>
        <v>33500</v>
      </c>
      <c r="T899" t="str">
        <f t="shared" ref="T899:T962" si="171">TRIM(LEFT(F899, FIND(CHAR(10), F899&amp;CHAR(10))-1))</f>
        <v>McLane Global</v>
      </c>
      <c r="U899" t="str">
        <f t="shared" ref="U899:U962" si="172">TRIM(LEFT(G899, FIND(",",G899)-1))</f>
        <v>Houston</v>
      </c>
      <c r="V899" t="str">
        <f t="shared" ref="V899:V962" si="173">TRIM(MID(G899,FIND(",",G899)+1,LEN((G899))))</f>
        <v>TX</v>
      </c>
      <c r="W899">
        <f t="shared" ref="W899:W962" si="174">IF(ISNUMBER(SEARCH("python",D899)),1,0)</f>
        <v>0</v>
      </c>
      <c r="X899">
        <f t="shared" ref="X899:X962" si="175">IF(ISNUMBER(SEARCH("sql",D899)),1,0)</f>
        <v>1</v>
      </c>
      <c r="Y899">
        <f t="shared" ref="Y899:Y962" si="176">IF(ISNUMBER(SEARCH("excel",D899)),1,0)</f>
        <v>0</v>
      </c>
      <c r="Z899">
        <f t="shared" ref="Z899:Z962" si="177">IF(ISNUMBER(SEARCH("tableau",D899)),1,0)</f>
        <v>0</v>
      </c>
      <c r="AA899">
        <f t="shared" ref="AA899:AA962" si="178">IF(ISNUMBER(SEARCH("power bi",D899)),1,0)</f>
        <v>1</v>
      </c>
      <c r="AB899">
        <f t="shared" ref="AB899:AB962" si="179">IF(ISNUMBER(SEARCH("r",D899)),1,0)</f>
        <v>1</v>
      </c>
    </row>
    <row r="900" spans="1:28" x14ac:dyDescent="0.2">
      <c r="A900">
        <v>898</v>
      </c>
      <c r="B900" t="s">
        <v>34</v>
      </c>
      <c r="C900" t="s">
        <v>4322</v>
      </c>
      <c r="D900" t="s">
        <v>4337</v>
      </c>
      <c r="E900">
        <v>-1</v>
      </c>
      <c r="F900" t="s">
        <v>1553</v>
      </c>
      <c r="G900" t="s">
        <v>1054</v>
      </c>
      <c r="H900">
        <v>-1</v>
      </c>
      <c r="I900">
        <v>-1</v>
      </c>
      <c r="J900">
        <v>-1</v>
      </c>
      <c r="K900">
        <v>-1</v>
      </c>
      <c r="L900">
        <v>-1</v>
      </c>
      <c r="M900">
        <v>-1</v>
      </c>
      <c r="N900">
        <v>-1</v>
      </c>
      <c r="O900">
        <v>-1</v>
      </c>
      <c r="P900">
        <v>-1</v>
      </c>
      <c r="Q900">
        <f t="shared" si="168"/>
        <v>29000</v>
      </c>
      <c r="R900">
        <f t="shared" si="169"/>
        <v>38000</v>
      </c>
      <c r="S900">
        <f t="shared" si="170"/>
        <v>33500</v>
      </c>
      <c r="T900" t="str">
        <f t="shared" si="171"/>
        <v>H-GAC</v>
      </c>
      <c r="U900" t="str">
        <f t="shared" si="172"/>
        <v>Houston</v>
      </c>
      <c r="V900" t="str">
        <f t="shared" si="173"/>
        <v>TX</v>
      </c>
      <c r="W900">
        <f t="shared" si="174"/>
        <v>0</v>
      </c>
      <c r="X900">
        <f t="shared" si="175"/>
        <v>1</v>
      </c>
      <c r="Y900">
        <f t="shared" si="176"/>
        <v>1</v>
      </c>
      <c r="Z900">
        <f t="shared" si="177"/>
        <v>0</v>
      </c>
      <c r="AA900">
        <f t="shared" si="178"/>
        <v>0</v>
      </c>
      <c r="AB900">
        <f t="shared" si="179"/>
        <v>1</v>
      </c>
    </row>
    <row r="901" spans="1:28" ht="409.6" x14ac:dyDescent="0.2">
      <c r="A901">
        <v>899</v>
      </c>
      <c r="B901" t="s">
        <v>1554</v>
      </c>
      <c r="C901" t="s">
        <v>4322</v>
      </c>
      <c r="D901" s="1" t="s">
        <v>4338</v>
      </c>
      <c r="E901">
        <v>3.6</v>
      </c>
      <c r="F901" s="1" t="s">
        <v>4339</v>
      </c>
      <c r="G901" t="s">
        <v>1555</v>
      </c>
      <c r="H901" t="s">
        <v>1555</v>
      </c>
      <c r="I901" t="s">
        <v>29</v>
      </c>
      <c r="J901">
        <v>1949</v>
      </c>
      <c r="K901" t="s">
        <v>1334</v>
      </c>
      <c r="L901" t="s">
        <v>25</v>
      </c>
      <c r="M901" t="s">
        <v>26</v>
      </c>
      <c r="N901" t="s">
        <v>3303</v>
      </c>
      <c r="O901">
        <v>-1</v>
      </c>
      <c r="P901">
        <v>-1</v>
      </c>
      <c r="Q901">
        <f t="shared" si="168"/>
        <v>29000</v>
      </c>
      <c r="R901">
        <f t="shared" si="169"/>
        <v>38000</v>
      </c>
      <c r="S901">
        <f t="shared" si="170"/>
        <v>33500</v>
      </c>
      <c r="T901" t="str">
        <f t="shared" si="171"/>
        <v>elsey-Seybold Medical Group</v>
      </c>
      <c r="U901" t="str">
        <f t="shared" si="172"/>
        <v>Pearland</v>
      </c>
      <c r="V901" t="str">
        <f t="shared" si="173"/>
        <v>TX</v>
      </c>
      <c r="W901">
        <f t="shared" si="174"/>
        <v>0</v>
      </c>
      <c r="X901">
        <f t="shared" si="175"/>
        <v>1</v>
      </c>
      <c r="Y901">
        <f t="shared" si="176"/>
        <v>1</v>
      </c>
      <c r="Z901">
        <f t="shared" si="177"/>
        <v>0</v>
      </c>
      <c r="AA901">
        <f t="shared" si="178"/>
        <v>0</v>
      </c>
      <c r="AB901">
        <f t="shared" si="179"/>
        <v>1</v>
      </c>
    </row>
    <row r="902" spans="1:28" ht="102" x14ac:dyDescent="0.2">
      <c r="A902">
        <v>900</v>
      </c>
      <c r="B902" t="s">
        <v>34</v>
      </c>
      <c r="C902" t="s">
        <v>4322</v>
      </c>
      <c r="D902" s="1" t="s">
        <v>4340</v>
      </c>
      <c r="E902">
        <v>4.3</v>
      </c>
      <c r="F902" s="1" t="s">
        <v>1556</v>
      </c>
      <c r="G902" t="s">
        <v>1541</v>
      </c>
      <c r="H902" t="s">
        <v>1541</v>
      </c>
      <c r="I902" t="s">
        <v>68</v>
      </c>
      <c r="J902">
        <v>2012</v>
      </c>
      <c r="K902" t="s">
        <v>30</v>
      </c>
      <c r="L902" t="s">
        <v>38</v>
      </c>
      <c r="M902" t="s">
        <v>32</v>
      </c>
      <c r="N902" t="s">
        <v>3308</v>
      </c>
      <c r="O902">
        <v>-1</v>
      </c>
      <c r="P902">
        <v>-1</v>
      </c>
      <c r="Q902">
        <f t="shared" si="168"/>
        <v>29000</v>
      </c>
      <c r="R902">
        <f t="shared" si="169"/>
        <v>38000</v>
      </c>
      <c r="S902">
        <f t="shared" si="170"/>
        <v>33500</v>
      </c>
      <c r="T902" t="str">
        <f t="shared" si="171"/>
        <v>Pareto Systems</v>
      </c>
      <c r="U902" t="str">
        <f t="shared" si="172"/>
        <v>Stafford</v>
      </c>
      <c r="V902" t="str">
        <f t="shared" si="173"/>
        <v>TX</v>
      </c>
      <c r="W902">
        <f t="shared" si="174"/>
        <v>0</v>
      </c>
      <c r="X902">
        <f t="shared" si="175"/>
        <v>1</v>
      </c>
      <c r="Y902">
        <f t="shared" si="176"/>
        <v>0</v>
      </c>
      <c r="Z902">
        <f t="shared" si="177"/>
        <v>0</v>
      </c>
      <c r="AA902">
        <f t="shared" si="178"/>
        <v>1</v>
      </c>
      <c r="AB902">
        <f t="shared" si="179"/>
        <v>1</v>
      </c>
    </row>
    <row r="903" spans="1:28" ht="34" x14ac:dyDescent="0.2">
      <c r="A903">
        <v>901</v>
      </c>
      <c r="B903" t="s">
        <v>1557</v>
      </c>
      <c r="C903" t="s">
        <v>4322</v>
      </c>
      <c r="D903" t="s">
        <v>4341</v>
      </c>
      <c r="E903">
        <v>4.0999999999999996</v>
      </c>
      <c r="F903" s="1" t="s">
        <v>1558</v>
      </c>
      <c r="G903" t="s">
        <v>1054</v>
      </c>
      <c r="H903" t="s">
        <v>1559</v>
      </c>
      <c r="I903" t="s">
        <v>18</v>
      </c>
      <c r="J903">
        <v>2003</v>
      </c>
      <c r="K903" t="s">
        <v>30</v>
      </c>
      <c r="L903" t="s">
        <v>85</v>
      </c>
      <c r="M903" t="s">
        <v>61</v>
      </c>
      <c r="N903" t="s">
        <v>3311</v>
      </c>
      <c r="O903">
        <v>-1</v>
      </c>
      <c r="P903">
        <v>-1</v>
      </c>
      <c r="Q903">
        <f t="shared" si="168"/>
        <v>29000</v>
      </c>
      <c r="R903">
        <f t="shared" si="169"/>
        <v>38000</v>
      </c>
      <c r="S903">
        <f t="shared" si="170"/>
        <v>33500</v>
      </c>
      <c r="T903" t="str">
        <f t="shared" si="171"/>
        <v>Arthur Lawrence</v>
      </c>
      <c r="U903" t="str">
        <f t="shared" si="172"/>
        <v>Houston</v>
      </c>
      <c r="V903" t="str">
        <f t="shared" si="173"/>
        <v>TX</v>
      </c>
      <c r="W903">
        <f t="shared" si="174"/>
        <v>0</v>
      </c>
      <c r="X903">
        <f t="shared" si="175"/>
        <v>0</v>
      </c>
      <c r="Y903">
        <f t="shared" si="176"/>
        <v>0</v>
      </c>
      <c r="Z903">
        <f t="shared" si="177"/>
        <v>0</v>
      </c>
      <c r="AA903">
        <f t="shared" si="178"/>
        <v>0</v>
      </c>
      <c r="AB903">
        <f t="shared" si="179"/>
        <v>1</v>
      </c>
    </row>
    <row r="904" spans="1:28" ht="409.6" x14ac:dyDescent="0.2">
      <c r="A904">
        <v>902</v>
      </c>
      <c r="B904" t="s">
        <v>34</v>
      </c>
      <c r="C904" t="s">
        <v>4322</v>
      </c>
      <c r="D904" s="1" t="s">
        <v>4342</v>
      </c>
      <c r="E904">
        <v>-1</v>
      </c>
      <c r="F904" t="s">
        <v>1560</v>
      </c>
      <c r="G904" t="s">
        <v>1054</v>
      </c>
      <c r="H904">
        <v>-1</v>
      </c>
      <c r="I904">
        <v>-1</v>
      </c>
      <c r="J904">
        <v>-1</v>
      </c>
      <c r="K904">
        <v>-1</v>
      </c>
      <c r="L904">
        <v>-1</v>
      </c>
      <c r="M904">
        <v>-1</v>
      </c>
      <c r="N904">
        <v>-1</v>
      </c>
      <c r="O904">
        <v>-1</v>
      </c>
      <c r="P904">
        <v>-1</v>
      </c>
      <c r="Q904">
        <f t="shared" si="168"/>
        <v>29000</v>
      </c>
      <c r="R904">
        <f t="shared" si="169"/>
        <v>38000</v>
      </c>
      <c r="S904">
        <f t="shared" si="170"/>
        <v>33500</v>
      </c>
      <c r="T904" t="str">
        <f t="shared" si="171"/>
        <v>Houston Exponential</v>
      </c>
      <c r="U904" t="str">
        <f t="shared" si="172"/>
        <v>Houston</v>
      </c>
      <c r="V904" t="str">
        <f t="shared" si="173"/>
        <v>TX</v>
      </c>
      <c r="W904">
        <f t="shared" si="174"/>
        <v>0</v>
      </c>
      <c r="X904">
        <f t="shared" si="175"/>
        <v>0</v>
      </c>
      <c r="Y904">
        <f t="shared" si="176"/>
        <v>1</v>
      </c>
      <c r="Z904">
        <f t="shared" si="177"/>
        <v>0</v>
      </c>
      <c r="AA904">
        <f t="shared" si="178"/>
        <v>1</v>
      </c>
      <c r="AB904">
        <f t="shared" si="179"/>
        <v>1</v>
      </c>
    </row>
    <row r="905" spans="1:28" ht="409.6" x14ac:dyDescent="0.2">
      <c r="A905">
        <v>903</v>
      </c>
      <c r="B905" t="s">
        <v>34</v>
      </c>
      <c r="C905" t="s">
        <v>4322</v>
      </c>
      <c r="D905" s="1" t="s">
        <v>4343</v>
      </c>
      <c r="E905">
        <v>2.5</v>
      </c>
      <c r="F905" s="1" t="s">
        <v>1561</v>
      </c>
      <c r="G905" t="s">
        <v>1054</v>
      </c>
      <c r="H905" t="s">
        <v>1054</v>
      </c>
      <c r="I905" t="s">
        <v>84</v>
      </c>
      <c r="J905">
        <v>1966</v>
      </c>
      <c r="K905" t="s">
        <v>218</v>
      </c>
      <c r="L905" t="s">
        <v>796</v>
      </c>
      <c r="M905" t="s">
        <v>218</v>
      </c>
      <c r="N905" t="s">
        <v>3303</v>
      </c>
      <c r="O905">
        <v>-1</v>
      </c>
      <c r="P905">
        <v>-1</v>
      </c>
      <c r="Q905">
        <f t="shared" si="168"/>
        <v>29000</v>
      </c>
      <c r="R905">
        <f t="shared" si="169"/>
        <v>38000</v>
      </c>
      <c r="S905">
        <f t="shared" si="170"/>
        <v>33500</v>
      </c>
      <c r="T905" t="str">
        <f t="shared" si="171"/>
        <v>Houston-Galveston Area Council</v>
      </c>
      <c r="U905" t="str">
        <f t="shared" si="172"/>
        <v>Houston</v>
      </c>
      <c r="V905" t="str">
        <f t="shared" si="173"/>
        <v>TX</v>
      </c>
      <c r="W905">
        <f t="shared" si="174"/>
        <v>0</v>
      </c>
      <c r="X905">
        <f t="shared" si="175"/>
        <v>1</v>
      </c>
      <c r="Y905">
        <f t="shared" si="176"/>
        <v>1</v>
      </c>
      <c r="Z905">
        <f t="shared" si="177"/>
        <v>0</v>
      </c>
      <c r="AA905">
        <f t="shared" si="178"/>
        <v>0</v>
      </c>
      <c r="AB905">
        <f t="shared" si="179"/>
        <v>1</v>
      </c>
    </row>
    <row r="906" spans="1:28" ht="409.6" x14ac:dyDescent="0.2">
      <c r="A906">
        <v>904</v>
      </c>
      <c r="B906" t="s">
        <v>1562</v>
      </c>
      <c r="C906" t="s">
        <v>4322</v>
      </c>
      <c r="D906" s="1" t="s">
        <v>4344</v>
      </c>
      <c r="E906">
        <v>3.7</v>
      </c>
      <c r="F906" s="1" t="s">
        <v>1563</v>
      </c>
      <c r="G906" t="s">
        <v>1054</v>
      </c>
      <c r="H906" t="s">
        <v>1564</v>
      </c>
      <c r="I906" t="s">
        <v>18</v>
      </c>
      <c r="J906">
        <v>-1</v>
      </c>
      <c r="K906" t="s">
        <v>30</v>
      </c>
      <c r="L906" t="s">
        <v>1565</v>
      </c>
      <c r="M906" t="s">
        <v>630</v>
      </c>
      <c r="N906" t="s">
        <v>3303</v>
      </c>
      <c r="O906" t="s">
        <v>1566</v>
      </c>
      <c r="P906">
        <v>-1</v>
      </c>
      <c r="Q906">
        <f t="shared" si="168"/>
        <v>29000</v>
      </c>
      <c r="R906">
        <f t="shared" si="169"/>
        <v>38000</v>
      </c>
      <c r="S906">
        <f t="shared" si="170"/>
        <v>33500</v>
      </c>
      <c r="T906" t="str">
        <f t="shared" si="171"/>
        <v>Rosen</v>
      </c>
      <c r="U906" t="str">
        <f t="shared" si="172"/>
        <v>Houston</v>
      </c>
      <c r="V906" t="str">
        <f t="shared" si="173"/>
        <v>TX</v>
      </c>
      <c r="W906">
        <f t="shared" si="174"/>
        <v>0</v>
      </c>
      <c r="X906">
        <f t="shared" si="175"/>
        <v>0</v>
      </c>
      <c r="Y906">
        <f t="shared" si="176"/>
        <v>1</v>
      </c>
      <c r="Z906">
        <f t="shared" si="177"/>
        <v>0</v>
      </c>
      <c r="AA906">
        <f t="shared" si="178"/>
        <v>0</v>
      </c>
      <c r="AB906">
        <f t="shared" si="179"/>
        <v>1</v>
      </c>
    </row>
    <row r="907" spans="1:28" ht="409.6" x14ac:dyDescent="0.2">
      <c r="A907">
        <v>905</v>
      </c>
      <c r="B907" t="s">
        <v>1567</v>
      </c>
      <c r="C907" t="s">
        <v>4322</v>
      </c>
      <c r="D907" s="1" t="s">
        <v>4345</v>
      </c>
      <c r="E907">
        <v>-1</v>
      </c>
      <c r="F907" t="s">
        <v>1568</v>
      </c>
      <c r="G907" t="s">
        <v>1054</v>
      </c>
      <c r="H907" t="s">
        <v>1054</v>
      </c>
      <c r="I907" t="s">
        <v>3341</v>
      </c>
      <c r="J907">
        <v>-1</v>
      </c>
      <c r="K907" t="s">
        <v>56</v>
      </c>
      <c r="L907">
        <v>-1</v>
      </c>
      <c r="M907">
        <v>-1</v>
      </c>
      <c r="N907" t="s">
        <v>3319</v>
      </c>
      <c r="O907">
        <v>-1</v>
      </c>
      <c r="P907">
        <v>-1</v>
      </c>
      <c r="Q907">
        <f t="shared" si="168"/>
        <v>29000</v>
      </c>
      <c r="R907">
        <f t="shared" si="169"/>
        <v>38000</v>
      </c>
      <c r="S907">
        <f t="shared" si="170"/>
        <v>33500</v>
      </c>
      <c r="T907" t="str">
        <f t="shared" si="171"/>
        <v>Imperastaff, LLC</v>
      </c>
      <c r="U907" t="str">
        <f t="shared" si="172"/>
        <v>Houston</v>
      </c>
      <c r="V907" t="str">
        <f t="shared" si="173"/>
        <v>TX</v>
      </c>
      <c r="W907">
        <f t="shared" si="174"/>
        <v>0</v>
      </c>
      <c r="X907">
        <f t="shared" si="175"/>
        <v>1</v>
      </c>
      <c r="Y907">
        <f t="shared" si="176"/>
        <v>1</v>
      </c>
      <c r="Z907">
        <f t="shared" si="177"/>
        <v>1</v>
      </c>
      <c r="AA907">
        <f t="shared" si="178"/>
        <v>1</v>
      </c>
      <c r="AB907">
        <f t="shared" si="179"/>
        <v>1</v>
      </c>
    </row>
    <row r="908" spans="1:28" ht="85" x14ac:dyDescent="0.2">
      <c r="A908">
        <v>906</v>
      </c>
      <c r="B908" t="s">
        <v>1569</v>
      </c>
      <c r="C908" t="s">
        <v>4322</v>
      </c>
      <c r="D908" s="1" t="s">
        <v>1570</v>
      </c>
      <c r="E908">
        <v>3.7</v>
      </c>
      <c r="F908" s="1" t="s">
        <v>1571</v>
      </c>
      <c r="G908" t="s">
        <v>1054</v>
      </c>
      <c r="H908" t="s">
        <v>223</v>
      </c>
      <c r="I908" t="s">
        <v>29</v>
      </c>
      <c r="J908">
        <v>-1</v>
      </c>
      <c r="K908" t="s">
        <v>37</v>
      </c>
      <c r="L908" t="s">
        <v>147</v>
      </c>
      <c r="M908" t="s">
        <v>61</v>
      </c>
      <c r="N908" t="s">
        <v>3319</v>
      </c>
      <c r="O908">
        <v>-1</v>
      </c>
      <c r="P908">
        <v>-1</v>
      </c>
      <c r="Q908">
        <f t="shared" si="168"/>
        <v>29000</v>
      </c>
      <c r="R908">
        <f t="shared" si="169"/>
        <v>38000</v>
      </c>
      <c r="S908">
        <f t="shared" si="170"/>
        <v>33500</v>
      </c>
      <c r="T908" t="str">
        <f t="shared" si="171"/>
        <v>Randstad US</v>
      </c>
      <c r="U908" t="str">
        <f t="shared" si="172"/>
        <v>Houston</v>
      </c>
      <c r="V908" t="str">
        <f t="shared" si="173"/>
        <v>TX</v>
      </c>
      <c r="W908">
        <f t="shared" si="174"/>
        <v>0</v>
      </c>
      <c r="X908">
        <f t="shared" si="175"/>
        <v>0</v>
      </c>
      <c r="Y908">
        <f t="shared" si="176"/>
        <v>0</v>
      </c>
      <c r="Z908">
        <f t="shared" si="177"/>
        <v>0</v>
      </c>
      <c r="AA908">
        <f t="shared" si="178"/>
        <v>0</v>
      </c>
      <c r="AB908">
        <f t="shared" si="179"/>
        <v>1</v>
      </c>
    </row>
    <row r="909" spans="1:28" ht="409.6" x14ac:dyDescent="0.2">
      <c r="A909">
        <v>907</v>
      </c>
      <c r="B909" t="s">
        <v>178</v>
      </c>
      <c r="C909" t="s">
        <v>4322</v>
      </c>
      <c r="D909" s="1" t="s">
        <v>1572</v>
      </c>
      <c r="E909">
        <v>4.9000000000000004</v>
      </c>
      <c r="F909" s="1" t="s">
        <v>1573</v>
      </c>
      <c r="G909" t="s">
        <v>1054</v>
      </c>
      <c r="H909" t="s">
        <v>1574</v>
      </c>
      <c r="I909" t="s">
        <v>41</v>
      </c>
      <c r="J909">
        <v>-1</v>
      </c>
      <c r="K909" t="s">
        <v>30</v>
      </c>
      <c r="L909">
        <v>-1</v>
      </c>
      <c r="M909">
        <v>-1</v>
      </c>
      <c r="N909" t="s">
        <v>3319</v>
      </c>
      <c r="O909">
        <v>-1</v>
      </c>
      <c r="P909">
        <v>-1</v>
      </c>
      <c r="Q909">
        <f t="shared" si="168"/>
        <v>29000</v>
      </c>
      <c r="R909">
        <f t="shared" si="169"/>
        <v>38000</v>
      </c>
      <c r="S909">
        <f t="shared" si="170"/>
        <v>33500</v>
      </c>
      <c r="T909" t="str">
        <f t="shared" si="171"/>
        <v>Competentia Holding</v>
      </c>
      <c r="U909" t="str">
        <f t="shared" si="172"/>
        <v>Houston</v>
      </c>
      <c r="V909" t="str">
        <f t="shared" si="173"/>
        <v>TX</v>
      </c>
      <c r="W909">
        <f t="shared" si="174"/>
        <v>0</v>
      </c>
      <c r="X909">
        <f t="shared" si="175"/>
        <v>0</v>
      </c>
      <c r="Y909">
        <f t="shared" si="176"/>
        <v>0</v>
      </c>
      <c r="Z909">
        <f t="shared" si="177"/>
        <v>0</v>
      </c>
      <c r="AA909">
        <f t="shared" si="178"/>
        <v>0</v>
      </c>
      <c r="AB909">
        <f t="shared" si="179"/>
        <v>1</v>
      </c>
    </row>
    <row r="910" spans="1:28" ht="409.6" x14ac:dyDescent="0.2">
      <c r="A910">
        <v>908</v>
      </c>
      <c r="B910" t="s">
        <v>178</v>
      </c>
      <c r="C910" t="s">
        <v>4322</v>
      </c>
      <c r="D910" s="1" t="s">
        <v>4346</v>
      </c>
      <c r="E910">
        <v>3.6</v>
      </c>
      <c r="F910" s="1" t="s">
        <v>1575</v>
      </c>
      <c r="G910" t="s">
        <v>1054</v>
      </c>
      <c r="H910" t="s">
        <v>3863</v>
      </c>
      <c r="I910" t="s">
        <v>24</v>
      </c>
      <c r="J910">
        <v>1968</v>
      </c>
      <c r="K910" t="s">
        <v>56</v>
      </c>
      <c r="L910" t="s">
        <v>1052</v>
      </c>
      <c r="M910" t="s">
        <v>46</v>
      </c>
      <c r="N910" t="s">
        <v>3310</v>
      </c>
      <c r="O910" t="s">
        <v>4347</v>
      </c>
      <c r="P910">
        <v>-1</v>
      </c>
      <c r="Q910">
        <f t="shared" si="168"/>
        <v>29000</v>
      </c>
      <c r="R910">
        <f t="shared" si="169"/>
        <v>38000</v>
      </c>
      <c r="S910">
        <f t="shared" si="170"/>
        <v>33500</v>
      </c>
      <c r="T910" t="str">
        <f t="shared" si="171"/>
        <v>FIS</v>
      </c>
      <c r="U910" t="str">
        <f t="shared" si="172"/>
        <v>Houston</v>
      </c>
      <c r="V910" t="str">
        <f t="shared" si="173"/>
        <v>TX</v>
      </c>
      <c r="W910">
        <f t="shared" si="174"/>
        <v>0</v>
      </c>
      <c r="X910">
        <f t="shared" si="175"/>
        <v>0</v>
      </c>
      <c r="Y910">
        <f t="shared" si="176"/>
        <v>1</v>
      </c>
      <c r="Z910">
        <f t="shared" si="177"/>
        <v>0</v>
      </c>
      <c r="AA910">
        <f t="shared" si="178"/>
        <v>0</v>
      </c>
      <c r="AB910">
        <f t="shared" si="179"/>
        <v>1</v>
      </c>
    </row>
    <row r="911" spans="1:28" ht="409.6" x14ac:dyDescent="0.2">
      <c r="A911">
        <v>909</v>
      </c>
      <c r="B911" t="s">
        <v>1576</v>
      </c>
      <c r="C911" t="s">
        <v>4322</v>
      </c>
      <c r="D911" s="1" t="s">
        <v>4348</v>
      </c>
      <c r="E911">
        <v>3.9</v>
      </c>
      <c r="F911" s="1" t="s">
        <v>1311</v>
      </c>
      <c r="G911" t="s">
        <v>1054</v>
      </c>
      <c r="H911" t="s">
        <v>17</v>
      </c>
      <c r="I911" t="s">
        <v>84</v>
      </c>
      <c r="J911">
        <v>2000</v>
      </c>
      <c r="K911" t="s">
        <v>30</v>
      </c>
      <c r="L911" t="s">
        <v>147</v>
      </c>
      <c r="M911" t="s">
        <v>61</v>
      </c>
      <c r="N911" t="s">
        <v>3303</v>
      </c>
      <c r="O911" t="s">
        <v>1312</v>
      </c>
      <c r="P911">
        <v>-1</v>
      </c>
      <c r="Q911">
        <f t="shared" si="168"/>
        <v>29000</v>
      </c>
      <c r="R911">
        <f t="shared" si="169"/>
        <v>38000</v>
      </c>
      <c r="S911">
        <f t="shared" si="170"/>
        <v>33500</v>
      </c>
      <c r="T911" t="str">
        <f t="shared" si="171"/>
        <v>Mondo</v>
      </c>
      <c r="U911" t="str">
        <f t="shared" si="172"/>
        <v>Houston</v>
      </c>
      <c r="V911" t="str">
        <f t="shared" si="173"/>
        <v>TX</v>
      </c>
      <c r="W911">
        <f t="shared" si="174"/>
        <v>0</v>
      </c>
      <c r="X911">
        <f t="shared" si="175"/>
        <v>0</v>
      </c>
      <c r="Y911">
        <f t="shared" si="176"/>
        <v>0</v>
      </c>
      <c r="Z911">
        <f t="shared" si="177"/>
        <v>0</v>
      </c>
      <c r="AA911">
        <f t="shared" si="178"/>
        <v>0</v>
      </c>
      <c r="AB911">
        <f t="shared" si="179"/>
        <v>1</v>
      </c>
    </row>
    <row r="912" spans="1:28" ht="409.6" x14ac:dyDescent="0.2">
      <c r="A912">
        <v>910</v>
      </c>
      <c r="B912" t="s">
        <v>1577</v>
      </c>
      <c r="C912" t="s">
        <v>4322</v>
      </c>
      <c r="D912" s="1" t="s">
        <v>4349</v>
      </c>
      <c r="E912">
        <v>3.9</v>
      </c>
      <c r="F912" s="1" t="s">
        <v>1578</v>
      </c>
      <c r="G912" t="s">
        <v>1054</v>
      </c>
      <c r="H912" t="s">
        <v>1579</v>
      </c>
      <c r="I912" t="s">
        <v>18</v>
      </c>
      <c r="J912">
        <v>2004</v>
      </c>
      <c r="K912" t="s">
        <v>30</v>
      </c>
      <c r="L912" t="s">
        <v>3350</v>
      </c>
      <c r="M912" t="s">
        <v>32</v>
      </c>
      <c r="N912" t="s">
        <v>3303</v>
      </c>
      <c r="O912">
        <v>-1</v>
      </c>
      <c r="P912" t="b">
        <v>1</v>
      </c>
      <c r="Q912">
        <f t="shared" si="168"/>
        <v>29000</v>
      </c>
      <c r="R912">
        <f t="shared" si="169"/>
        <v>38000</v>
      </c>
      <c r="S912">
        <f t="shared" si="170"/>
        <v>33500</v>
      </c>
      <c r="T912" t="str">
        <f t="shared" si="171"/>
        <v>Avetta, LLC</v>
      </c>
      <c r="U912" t="str">
        <f t="shared" si="172"/>
        <v>Houston</v>
      </c>
      <c r="V912" t="str">
        <f t="shared" si="173"/>
        <v>TX</v>
      </c>
      <c r="W912">
        <f t="shared" si="174"/>
        <v>0</v>
      </c>
      <c r="X912">
        <f t="shared" si="175"/>
        <v>0</v>
      </c>
      <c r="Y912">
        <f t="shared" si="176"/>
        <v>1</v>
      </c>
      <c r="Z912">
        <f t="shared" si="177"/>
        <v>0</v>
      </c>
      <c r="AA912">
        <f t="shared" si="178"/>
        <v>0</v>
      </c>
      <c r="AB912">
        <f t="shared" si="179"/>
        <v>1</v>
      </c>
    </row>
    <row r="913" spans="1:28" ht="119" x14ac:dyDescent="0.2">
      <c r="A913">
        <v>911</v>
      </c>
      <c r="B913" t="s">
        <v>364</v>
      </c>
      <c r="C913" t="s">
        <v>4322</v>
      </c>
      <c r="D913" s="1" t="s">
        <v>4350</v>
      </c>
      <c r="E913">
        <v>4</v>
      </c>
      <c r="F913" s="1" t="s">
        <v>237</v>
      </c>
      <c r="G913" t="s">
        <v>1054</v>
      </c>
      <c r="H913" t="s">
        <v>238</v>
      </c>
      <c r="I913" t="s">
        <v>68</v>
      </c>
      <c r="J913">
        <v>-1</v>
      </c>
      <c r="K913" t="s">
        <v>30</v>
      </c>
      <c r="L913" t="s">
        <v>239</v>
      </c>
      <c r="M913" t="s">
        <v>181</v>
      </c>
      <c r="N913" t="s">
        <v>3311</v>
      </c>
      <c r="O913">
        <v>-1</v>
      </c>
      <c r="P913">
        <v>-1</v>
      </c>
      <c r="Q913">
        <f t="shared" si="168"/>
        <v>29000</v>
      </c>
      <c r="R913">
        <f t="shared" si="169"/>
        <v>38000</v>
      </c>
      <c r="S913">
        <f t="shared" si="170"/>
        <v>33500</v>
      </c>
      <c r="T913" t="str">
        <f t="shared" si="171"/>
        <v>Lorven Technologies Inc</v>
      </c>
      <c r="U913" t="str">
        <f t="shared" si="172"/>
        <v>Houston</v>
      </c>
      <c r="V913" t="str">
        <f t="shared" si="173"/>
        <v>TX</v>
      </c>
      <c r="W913">
        <f t="shared" si="174"/>
        <v>0</v>
      </c>
      <c r="X913">
        <f t="shared" si="175"/>
        <v>0</v>
      </c>
      <c r="Y913">
        <f t="shared" si="176"/>
        <v>0</v>
      </c>
      <c r="Z913">
        <f t="shared" si="177"/>
        <v>0</v>
      </c>
      <c r="AA913">
        <f t="shared" si="178"/>
        <v>0</v>
      </c>
      <c r="AB913">
        <f t="shared" si="179"/>
        <v>1</v>
      </c>
    </row>
    <row r="914" spans="1:28" ht="51" x14ac:dyDescent="0.2">
      <c r="A914">
        <v>912</v>
      </c>
      <c r="B914" t="s">
        <v>1580</v>
      </c>
      <c r="C914" t="s">
        <v>4322</v>
      </c>
      <c r="D914" s="1" t="s">
        <v>1581</v>
      </c>
      <c r="E914">
        <v>4.8</v>
      </c>
      <c r="F914" s="1" t="s">
        <v>1582</v>
      </c>
      <c r="G914" t="s">
        <v>1054</v>
      </c>
      <c r="H914" t="s">
        <v>1583</v>
      </c>
      <c r="I914" t="s">
        <v>18</v>
      </c>
      <c r="J914">
        <v>2010</v>
      </c>
      <c r="K914" t="s">
        <v>30</v>
      </c>
      <c r="L914" t="s">
        <v>38</v>
      </c>
      <c r="M914" t="s">
        <v>32</v>
      </c>
      <c r="N914" t="s">
        <v>3308</v>
      </c>
      <c r="O914">
        <v>-1</v>
      </c>
      <c r="P914">
        <v>-1</v>
      </c>
      <c r="Q914">
        <f t="shared" si="168"/>
        <v>29000</v>
      </c>
      <c r="R914">
        <f t="shared" si="169"/>
        <v>38000</v>
      </c>
      <c r="S914">
        <f t="shared" si="170"/>
        <v>33500</v>
      </c>
      <c r="T914" t="str">
        <f t="shared" si="171"/>
        <v>InvenTech Info</v>
      </c>
      <c r="U914" t="str">
        <f t="shared" si="172"/>
        <v>Houston</v>
      </c>
      <c r="V914" t="str">
        <f t="shared" si="173"/>
        <v>TX</v>
      </c>
      <c r="W914">
        <f t="shared" si="174"/>
        <v>0</v>
      </c>
      <c r="X914">
        <f t="shared" si="175"/>
        <v>0</v>
      </c>
      <c r="Y914">
        <f t="shared" si="176"/>
        <v>0</v>
      </c>
      <c r="Z914">
        <f t="shared" si="177"/>
        <v>0</v>
      </c>
      <c r="AA914">
        <f t="shared" si="178"/>
        <v>0</v>
      </c>
      <c r="AB914">
        <f t="shared" si="179"/>
        <v>0</v>
      </c>
    </row>
    <row r="915" spans="1:28" ht="170" x14ac:dyDescent="0.2">
      <c r="A915">
        <v>913</v>
      </c>
      <c r="B915" t="s">
        <v>364</v>
      </c>
      <c r="C915" t="s">
        <v>4351</v>
      </c>
      <c r="D915" s="1" t="s">
        <v>4352</v>
      </c>
      <c r="E915">
        <v>4.2</v>
      </c>
      <c r="F915" s="1" t="s">
        <v>1584</v>
      </c>
      <c r="G915" t="s">
        <v>1054</v>
      </c>
      <c r="H915" t="s">
        <v>539</v>
      </c>
      <c r="I915" t="s">
        <v>84</v>
      </c>
      <c r="J915">
        <v>-1</v>
      </c>
      <c r="K915" t="s">
        <v>30</v>
      </c>
      <c r="L915" t="s">
        <v>38</v>
      </c>
      <c r="M915" t="s">
        <v>32</v>
      </c>
      <c r="N915" t="s">
        <v>3311</v>
      </c>
      <c r="O915">
        <v>-1</v>
      </c>
      <c r="P915">
        <v>-1</v>
      </c>
      <c r="Q915">
        <f t="shared" si="168"/>
        <v>47000</v>
      </c>
      <c r="R915">
        <f t="shared" si="169"/>
        <v>76000</v>
      </c>
      <c r="S915">
        <f t="shared" si="170"/>
        <v>61500</v>
      </c>
      <c r="T915" t="str">
        <f t="shared" si="171"/>
        <v>Centraprise</v>
      </c>
      <c r="U915" t="str">
        <f t="shared" si="172"/>
        <v>Houston</v>
      </c>
      <c r="V915" t="str">
        <f t="shared" si="173"/>
        <v>TX</v>
      </c>
      <c r="W915">
        <f t="shared" si="174"/>
        <v>0</v>
      </c>
      <c r="X915">
        <f t="shared" si="175"/>
        <v>0</v>
      </c>
      <c r="Y915">
        <f t="shared" si="176"/>
        <v>0</v>
      </c>
      <c r="Z915">
        <f t="shared" si="177"/>
        <v>0</v>
      </c>
      <c r="AA915">
        <f t="shared" si="178"/>
        <v>0</v>
      </c>
      <c r="AB915">
        <f t="shared" si="179"/>
        <v>1</v>
      </c>
    </row>
    <row r="916" spans="1:28" ht="340" x14ac:dyDescent="0.2">
      <c r="A916">
        <v>914</v>
      </c>
      <c r="B916" t="s">
        <v>34</v>
      </c>
      <c r="C916" t="s">
        <v>4351</v>
      </c>
      <c r="D916" s="1" t="s">
        <v>4353</v>
      </c>
      <c r="E916">
        <v>5</v>
      </c>
      <c r="F916" s="1" t="s">
        <v>315</v>
      </c>
      <c r="G916" t="s">
        <v>1054</v>
      </c>
      <c r="H916" t="s">
        <v>316</v>
      </c>
      <c r="I916" t="s">
        <v>84</v>
      </c>
      <c r="J916">
        <v>2008</v>
      </c>
      <c r="K916" t="s">
        <v>30</v>
      </c>
      <c r="L916" t="s">
        <v>38</v>
      </c>
      <c r="M916" t="s">
        <v>32</v>
      </c>
      <c r="N916" t="s">
        <v>3305</v>
      </c>
      <c r="O916">
        <v>-1</v>
      </c>
      <c r="P916">
        <v>-1</v>
      </c>
      <c r="Q916">
        <f t="shared" si="168"/>
        <v>47000</v>
      </c>
      <c r="R916">
        <f t="shared" si="169"/>
        <v>76000</v>
      </c>
      <c r="S916">
        <f t="shared" si="170"/>
        <v>61500</v>
      </c>
      <c r="T916" t="str">
        <f t="shared" si="171"/>
        <v>Staffigo Technical Services, LLC</v>
      </c>
      <c r="U916" t="str">
        <f t="shared" si="172"/>
        <v>Houston</v>
      </c>
      <c r="V916" t="str">
        <f t="shared" si="173"/>
        <v>TX</v>
      </c>
      <c r="W916">
        <f t="shared" si="174"/>
        <v>0</v>
      </c>
      <c r="X916">
        <f t="shared" si="175"/>
        <v>1</v>
      </c>
      <c r="Y916">
        <f t="shared" si="176"/>
        <v>1</v>
      </c>
      <c r="Z916">
        <f t="shared" si="177"/>
        <v>0</v>
      </c>
      <c r="AA916">
        <f t="shared" si="178"/>
        <v>0</v>
      </c>
      <c r="AB916">
        <f t="shared" si="179"/>
        <v>1</v>
      </c>
    </row>
    <row r="917" spans="1:28" ht="409.6" x14ac:dyDescent="0.2">
      <c r="A917">
        <v>915</v>
      </c>
      <c r="B917" t="s">
        <v>1585</v>
      </c>
      <c r="C917" t="s">
        <v>4351</v>
      </c>
      <c r="D917" s="1" t="s">
        <v>4354</v>
      </c>
      <c r="E917">
        <v>4.7</v>
      </c>
      <c r="F917" s="1" t="s">
        <v>1586</v>
      </c>
      <c r="G917" t="s">
        <v>1054</v>
      </c>
      <c r="H917" t="s">
        <v>109</v>
      </c>
      <c r="I917" t="s">
        <v>68</v>
      </c>
      <c r="J917">
        <v>1986</v>
      </c>
      <c r="K917" t="s">
        <v>30</v>
      </c>
      <c r="L917" t="s">
        <v>38</v>
      </c>
      <c r="M917" t="s">
        <v>32</v>
      </c>
      <c r="N917" t="s">
        <v>3319</v>
      </c>
      <c r="O917">
        <v>-1</v>
      </c>
      <c r="P917">
        <v>-1</v>
      </c>
      <c r="Q917">
        <f t="shared" si="168"/>
        <v>47000</v>
      </c>
      <c r="R917">
        <f t="shared" si="169"/>
        <v>76000</v>
      </c>
      <c r="S917">
        <f t="shared" si="170"/>
        <v>61500</v>
      </c>
      <c r="T917" t="str">
        <f t="shared" si="171"/>
        <v>National Computing Group</v>
      </c>
      <c r="U917" t="str">
        <f t="shared" si="172"/>
        <v>Houston</v>
      </c>
      <c r="V917" t="str">
        <f t="shared" si="173"/>
        <v>TX</v>
      </c>
      <c r="W917">
        <f t="shared" si="174"/>
        <v>0</v>
      </c>
      <c r="X917">
        <f t="shared" si="175"/>
        <v>1</v>
      </c>
      <c r="Y917">
        <f t="shared" si="176"/>
        <v>1</v>
      </c>
      <c r="Z917">
        <f t="shared" si="177"/>
        <v>0</v>
      </c>
      <c r="AA917">
        <f t="shared" si="178"/>
        <v>0</v>
      </c>
      <c r="AB917">
        <f t="shared" si="179"/>
        <v>1</v>
      </c>
    </row>
    <row r="918" spans="1:28" ht="409.6" x14ac:dyDescent="0.2">
      <c r="A918">
        <v>916</v>
      </c>
      <c r="B918" t="s">
        <v>1587</v>
      </c>
      <c r="C918" t="s">
        <v>4351</v>
      </c>
      <c r="D918" s="1" t="s">
        <v>4355</v>
      </c>
      <c r="E918">
        <v>2.5</v>
      </c>
      <c r="F918" s="1" t="s">
        <v>1588</v>
      </c>
      <c r="G918" t="s">
        <v>1054</v>
      </c>
      <c r="H918" t="s">
        <v>1054</v>
      </c>
      <c r="I918" t="s">
        <v>18</v>
      </c>
      <c r="J918">
        <v>1999</v>
      </c>
      <c r="K918" t="s">
        <v>37</v>
      </c>
      <c r="L918" t="s">
        <v>25</v>
      </c>
      <c r="M918" t="s">
        <v>26</v>
      </c>
      <c r="N918" t="s">
        <v>3305</v>
      </c>
      <c r="O918">
        <v>-1</v>
      </c>
      <c r="P918">
        <v>-1</v>
      </c>
      <c r="Q918">
        <f t="shared" si="168"/>
        <v>47000</v>
      </c>
      <c r="R918">
        <f t="shared" si="169"/>
        <v>76000</v>
      </c>
      <c r="S918">
        <f t="shared" si="170"/>
        <v>61500</v>
      </c>
      <c r="T918" t="str">
        <f t="shared" si="171"/>
        <v>HealthHelp</v>
      </c>
      <c r="U918" t="str">
        <f t="shared" si="172"/>
        <v>Houston</v>
      </c>
      <c r="V918" t="str">
        <f t="shared" si="173"/>
        <v>TX</v>
      </c>
      <c r="W918">
        <f t="shared" si="174"/>
        <v>0</v>
      </c>
      <c r="X918">
        <f t="shared" si="175"/>
        <v>1</v>
      </c>
      <c r="Y918">
        <f t="shared" si="176"/>
        <v>0</v>
      </c>
      <c r="Z918">
        <f t="shared" si="177"/>
        <v>1</v>
      </c>
      <c r="AA918">
        <f t="shared" si="178"/>
        <v>1</v>
      </c>
      <c r="AB918">
        <f t="shared" si="179"/>
        <v>1</v>
      </c>
    </row>
    <row r="919" spans="1:28" ht="221" x14ac:dyDescent="0.2">
      <c r="A919">
        <v>917</v>
      </c>
      <c r="B919" t="s">
        <v>364</v>
      </c>
      <c r="C919" t="s">
        <v>4351</v>
      </c>
      <c r="D919" s="1" t="s">
        <v>4356</v>
      </c>
      <c r="E919">
        <v>4.8</v>
      </c>
      <c r="F919" s="1" t="s">
        <v>1582</v>
      </c>
      <c r="G919" t="s">
        <v>1054</v>
      </c>
      <c r="H919" t="s">
        <v>1583</v>
      </c>
      <c r="I919" t="s">
        <v>18</v>
      </c>
      <c r="J919">
        <v>2010</v>
      </c>
      <c r="K919" t="s">
        <v>30</v>
      </c>
      <c r="L919" t="s">
        <v>38</v>
      </c>
      <c r="M919" t="s">
        <v>32</v>
      </c>
      <c r="N919" t="s">
        <v>3308</v>
      </c>
      <c r="O919">
        <v>-1</v>
      </c>
      <c r="P919">
        <v>-1</v>
      </c>
      <c r="Q919">
        <f t="shared" si="168"/>
        <v>47000</v>
      </c>
      <c r="R919">
        <f t="shared" si="169"/>
        <v>76000</v>
      </c>
      <c r="S919">
        <f t="shared" si="170"/>
        <v>61500</v>
      </c>
      <c r="T919" t="str">
        <f t="shared" si="171"/>
        <v>InvenTech Info</v>
      </c>
      <c r="U919" t="str">
        <f t="shared" si="172"/>
        <v>Houston</v>
      </c>
      <c r="V919" t="str">
        <f t="shared" si="173"/>
        <v>TX</v>
      </c>
      <c r="W919">
        <f t="shared" si="174"/>
        <v>0</v>
      </c>
      <c r="X919">
        <f t="shared" si="175"/>
        <v>0</v>
      </c>
      <c r="Y919">
        <f t="shared" si="176"/>
        <v>0</v>
      </c>
      <c r="Z919">
        <f t="shared" si="177"/>
        <v>0</v>
      </c>
      <c r="AA919">
        <f t="shared" si="178"/>
        <v>0</v>
      </c>
      <c r="AB919">
        <f t="shared" si="179"/>
        <v>1</v>
      </c>
    </row>
    <row r="920" spans="1:28" ht="34" x14ac:dyDescent="0.2">
      <c r="A920">
        <v>918</v>
      </c>
      <c r="B920" t="s">
        <v>1589</v>
      </c>
      <c r="C920" t="s">
        <v>4351</v>
      </c>
      <c r="D920" t="s">
        <v>4357</v>
      </c>
      <c r="E920">
        <v>1</v>
      </c>
      <c r="F920" s="1" t="s">
        <v>1590</v>
      </c>
      <c r="G920" t="s">
        <v>1054</v>
      </c>
      <c r="H920" t="s">
        <v>1526</v>
      </c>
      <c r="I920" t="s">
        <v>68</v>
      </c>
      <c r="J920">
        <v>-1</v>
      </c>
      <c r="K920" t="s">
        <v>30</v>
      </c>
      <c r="L920">
        <v>-1</v>
      </c>
      <c r="M920">
        <v>-1</v>
      </c>
      <c r="N920" t="s">
        <v>3314</v>
      </c>
      <c r="O920">
        <v>-1</v>
      </c>
      <c r="P920">
        <v>-1</v>
      </c>
      <c r="Q920">
        <f t="shared" si="168"/>
        <v>47000</v>
      </c>
      <c r="R920">
        <f t="shared" si="169"/>
        <v>76000</v>
      </c>
      <c r="S920">
        <f t="shared" si="170"/>
        <v>61500</v>
      </c>
      <c r="T920" t="str">
        <f t="shared" si="171"/>
        <v>Encore Consulting Services</v>
      </c>
      <c r="U920" t="str">
        <f t="shared" si="172"/>
        <v>Houston</v>
      </c>
      <c r="V920" t="str">
        <f t="shared" si="173"/>
        <v>TX</v>
      </c>
      <c r="W920">
        <f t="shared" si="174"/>
        <v>0</v>
      </c>
      <c r="X920">
        <f t="shared" si="175"/>
        <v>0</v>
      </c>
      <c r="Y920">
        <f t="shared" si="176"/>
        <v>0</v>
      </c>
      <c r="Z920">
        <f t="shared" si="177"/>
        <v>0</v>
      </c>
      <c r="AA920">
        <f t="shared" si="178"/>
        <v>0</v>
      </c>
      <c r="AB920">
        <f t="shared" si="179"/>
        <v>1</v>
      </c>
    </row>
    <row r="921" spans="1:28" ht="409.6" x14ac:dyDescent="0.2">
      <c r="A921">
        <v>919</v>
      </c>
      <c r="B921" t="s">
        <v>1591</v>
      </c>
      <c r="C921" t="s">
        <v>4351</v>
      </c>
      <c r="D921" s="1" t="s">
        <v>4358</v>
      </c>
      <c r="E921">
        <v>2.4</v>
      </c>
      <c r="F921" s="1" t="s">
        <v>1592</v>
      </c>
      <c r="G921" t="s">
        <v>1054</v>
      </c>
      <c r="H921" t="s">
        <v>223</v>
      </c>
      <c r="I921" t="s">
        <v>84</v>
      </c>
      <c r="J921">
        <v>2005</v>
      </c>
      <c r="K921" t="s">
        <v>30</v>
      </c>
      <c r="L921" t="s">
        <v>134</v>
      </c>
      <c r="M921" t="s">
        <v>32</v>
      </c>
      <c r="N921" t="s">
        <v>3309</v>
      </c>
      <c r="O921">
        <v>-1</v>
      </c>
      <c r="P921">
        <v>-1</v>
      </c>
      <c r="Q921">
        <f t="shared" si="168"/>
        <v>47000</v>
      </c>
      <c r="R921">
        <f t="shared" si="169"/>
        <v>76000</v>
      </c>
      <c r="S921">
        <f t="shared" si="170"/>
        <v>61500</v>
      </c>
      <c r="T921" t="str">
        <f t="shared" si="171"/>
        <v>GeoDigital</v>
      </c>
      <c r="U921" t="str">
        <f t="shared" si="172"/>
        <v>Houston</v>
      </c>
      <c r="V921" t="str">
        <f t="shared" si="173"/>
        <v>TX</v>
      </c>
      <c r="W921">
        <f t="shared" si="174"/>
        <v>0</v>
      </c>
      <c r="X921">
        <f t="shared" si="175"/>
        <v>0</v>
      </c>
      <c r="Y921">
        <f t="shared" si="176"/>
        <v>0</v>
      </c>
      <c r="Z921">
        <f t="shared" si="177"/>
        <v>0</v>
      </c>
      <c r="AA921">
        <f t="shared" si="178"/>
        <v>0</v>
      </c>
      <c r="AB921">
        <f t="shared" si="179"/>
        <v>1</v>
      </c>
    </row>
    <row r="922" spans="1:28" ht="409.6" x14ac:dyDescent="0.2">
      <c r="A922">
        <v>920</v>
      </c>
      <c r="B922" t="s">
        <v>1593</v>
      </c>
      <c r="C922" t="s">
        <v>4351</v>
      </c>
      <c r="D922" s="1" t="s">
        <v>4359</v>
      </c>
      <c r="E922">
        <v>3.3</v>
      </c>
      <c r="F922" s="1" t="s">
        <v>1594</v>
      </c>
      <c r="G922" t="s">
        <v>1054</v>
      </c>
      <c r="H922">
        <v>-1</v>
      </c>
      <c r="I922" t="s">
        <v>84</v>
      </c>
      <c r="J922">
        <v>-1</v>
      </c>
      <c r="K922" t="s">
        <v>30</v>
      </c>
      <c r="L922">
        <v>-1</v>
      </c>
      <c r="M922">
        <v>-1</v>
      </c>
      <c r="N922" t="s">
        <v>3319</v>
      </c>
      <c r="O922">
        <v>-1</v>
      </c>
      <c r="P922">
        <v>-1</v>
      </c>
      <c r="Q922">
        <f t="shared" si="168"/>
        <v>47000</v>
      </c>
      <c r="R922">
        <f t="shared" si="169"/>
        <v>76000</v>
      </c>
      <c r="S922">
        <f t="shared" si="170"/>
        <v>61500</v>
      </c>
      <c r="T922" t="str">
        <f t="shared" si="171"/>
        <v>ForeFlight</v>
      </c>
      <c r="U922" t="str">
        <f t="shared" si="172"/>
        <v>Houston</v>
      </c>
      <c r="V922" t="str">
        <f t="shared" si="173"/>
        <v>TX</v>
      </c>
      <c r="W922">
        <f t="shared" si="174"/>
        <v>1</v>
      </c>
      <c r="X922">
        <f t="shared" si="175"/>
        <v>0</v>
      </c>
      <c r="Y922">
        <f t="shared" si="176"/>
        <v>0</v>
      </c>
      <c r="Z922">
        <f t="shared" si="177"/>
        <v>0</v>
      </c>
      <c r="AA922">
        <f t="shared" si="178"/>
        <v>0</v>
      </c>
      <c r="AB922">
        <f t="shared" si="179"/>
        <v>1</v>
      </c>
    </row>
    <row r="923" spans="1:28" ht="409.6" x14ac:dyDescent="0.2">
      <c r="A923">
        <v>921</v>
      </c>
      <c r="B923" t="s">
        <v>1595</v>
      </c>
      <c r="C923" t="s">
        <v>4351</v>
      </c>
      <c r="D923" s="1" t="s">
        <v>4360</v>
      </c>
      <c r="E923">
        <v>3.8</v>
      </c>
      <c r="F923" s="1" t="s">
        <v>299</v>
      </c>
      <c r="G923" t="s">
        <v>1054</v>
      </c>
      <c r="H923" t="s">
        <v>197</v>
      </c>
      <c r="I923" t="s">
        <v>24</v>
      </c>
      <c r="J923">
        <v>1967</v>
      </c>
      <c r="K923" t="s">
        <v>56</v>
      </c>
      <c r="L923" t="s">
        <v>3350</v>
      </c>
      <c r="M923" t="s">
        <v>32</v>
      </c>
      <c r="N923" t="s">
        <v>3310</v>
      </c>
      <c r="O923" t="s">
        <v>300</v>
      </c>
      <c r="P923">
        <v>-1</v>
      </c>
      <c r="Q923">
        <f t="shared" si="168"/>
        <v>47000</v>
      </c>
      <c r="R923">
        <f t="shared" si="169"/>
        <v>76000</v>
      </c>
      <c r="S923">
        <f t="shared" si="170"/>
        <v>61500</v>
      </c>
      <c r="T923" t="str">
        <f t="shared" si="171"/>
        <v>Capgemini</v>
      </c>
      <c r="U923" t="str">
        <f t="shared" si="172"/>
        <v>Houston</v>
      </c>
      <c r="V923" t="str">
        <f t="shared" si="173"/>
        <v>TX</v>
      </c>
      <c r="W923">
        <f t="shared" si="174"/>
        <v>0</v>
      </c>
      <c r="X923">
        <f t="shared" si="175"/>
        <v>0</v>
      </c>
      <c r="Y923">
        <f t="shared" si="176"/>
        <v>0</v>
      </c>
      <c r="Z923">
        <f t="shared" si="177"/>
        <v>0</v>
      </c>
      <c r="AA923">
        <f t="shared" si="178"/>
        <v>0</v>
      </c>
      <c r="AB923">
        <f t="shared" si="179"/>
        <v>1</v>
      </c>
    </row>
    <row r="924" spans="1:28" ht="409.6" x14ac:dyDescent="0.2">
      <c r="A924">
        <v>922</v>
      </c>
      <c r="B924" t="s">
        <v>1596</v>
      </c>
      <c r="C924" t="s">
        <v>4351</v>
      </c>
      <c r="D924" s="1" t="s">
        <v>4361</v>
      </c>
      <c r="E924">
        <v>3.5</v>
      </c>
      <c r="F924" s="1" t="s">
        <v>1597</v>
      </c>
      <c r="G924" t="s">
        <v>1054</v>
      </c>
      <c r="H924" t="s">
        <v>644</v>
      </c>
      <c r="I924" t="s">
        <v>55</v>
      </c>
      <c r="J924">
        <v>1999</v>
      </c>
      <c r="K924" t="s">
        <v>56</v>
      </c>
      <c r="L924" t="s">
        <v>85</v>
      </c>
      <c r="M924" t="s">
        <v>61</v>
      </c>
      <c r="N924" t="s">
        <v>3306</v>
      </c>
      <c r="O924" t="s">
        <v>1598</v>
      </c>
      <c r="P924">
        <v>-1</v>
      </c>
      <c r="Q924">
        <f t="shared" si="168"/>
        <v>47000</v>
      </c>
      <c r="R924">
        <f t="shared" si="169"/>
        <v>76000</v>
      </c>
      <c r="S924">
        <f t="shared" si="170"/>
        <v>61500</v>
      </c>
      <c r="T924" t="str">
        <f t="shared" si="171"/>
        <v>ICF</v>
      </c>
      <c r="U924" t="str">
        <f t="shared" si="172"/>
        <v>Houston</v>
      </c>
      <c r="V924" t="str">
        <f t="shared" si="173"/>
        <v>TX</v>
      </c>
      <c r="W924">
        <f t="shared" si="174"/>
        <v>0</v>
      </c>
      <c r="X924">
        <f t="shared" si="175"/>
        <v>0</v>
      </c>
      <c r="Y924">
        <f t="shared" si="176"/>
        <v>1</v>
      </c>
      <c r="Z924">
        <f t="shared" si="177"/>
        <v>0</v>
      </c>
      <c r="AA924">
        <f t="shared" si="178"/>
        <v>0</v>
      </c>
      <c r="AB924">
        <f t="shared" si="179"/>
        <v>1</v>
      </c>
    </row>
    <row r="925" spans="1:28" ht="409.6" x14ac:dyDescent="0.2">
      <c r="A925">
        <v>923</v>
      </c>
      <c r="B925" t="s">
        <v>1112</v>
      </c>
      <c r="C925" t="s">
        <v>4351</v>
      </c>
      <c r="D925" s="1" t="s">
        <v>4362</v>
      </c>
      <c r="E925">
        <v>3.5</v>
      </c>
      <c r="F925" s="1" t="s">
        <v>98</v>
      </c>
      <c r="G925" t="s">
        <v>1054</v>
      </c>
      <c r="H925" t="s">
        <v>99</v>
      </c>
      <c r="I925" t="s">
        <v>18</v>
      </c>
      <c r="J925">
        <v>-1</v>
      </c>
      <c r="K925" t="s">
        <v>30</v>
      </c>
      <c r="L925" t="s">
        <v>100</v>
      </c>
      <c r="M925" t="s">
        <v>101</v>
      </c>
      <c r="N925" t="s">
        <v>3308</v>
      </c>
      <c r="O925">
        <v>-1</v>
      </c>
      <c r="P925">
        <v>-1</v>
      </c>
      <c r="Q925">
        <f t="shared" si="168"/>
        <v>47000</v>
      </c>
      <c r="R925">
        <f t="shared" si="169"/>
        <v>76000</v>
      </c>
      <c r="S925">
        <f t="shared" si="170"/>
        <v>61500</v>
      </c>
      <c r="T925" t="str">
        <f t="shared" si="171"/>
        <v>Andiamo</v>
      </c>
      <c r="U925" t="str">
        <f t="shared" si="172"/>
        <v>Houston</v>
      </c>
      <c r="V925" t="str">
        <f t="shared" si="173"/>
        <v>TX</v>
      </c>
      <c r="W925">
        <f t="shared" si="174"/>
        <v>1</v>
      </c>
      <c r="X925">
        <f t="shared" si="175"/>
        <v>1</v>
      </c>
      <c r="Y925">
        <f t="shared" si="176"/>
        <v>0</v>
      </c>
      <c r="Z925">
        <f t="shared" si="177"/>
        <v>0</v>
      </c>
      <c r="AA925">
        <f t="shared" si="178"/>
        <v>0</v>
      </c>
      <c r="AB925">
        <f t="shared" si="179"/>
        <v>1</v>
      </c>
    </row>
    <row r="926" spans="1:28" ht="409.6" x14ac:dyDescent="0.2">
      <c r="A926">
        <v>924</v>
      </c>
      <c r="B926" t="s">
        <v>496</v>
      </c>
      <c r="C926" t="s">
        <v>4351</v>
      </c>
      <c r="D926" s="1" t="s">
        <v>4363</v>
      </c>
      <c r="E926">
        <v>3</v>
      </c>
      <c r="F926" s="1" t="s">
        <v>1599</v>
      </c>
      <c r="G926" t="s">
        <v>1054</v>
      </c>
      <c r="H926" t="s">
        <v>812</v>
      </c>
      <c r="I926" t="s">
        <v>24</v>
      </c>
      <c r="J926">
        <v>1970</v>
      </c>
      <c r="K926" t="s">
        <v>30</v>
      </c>
      <c r="L926" t="s">
        <v>85</v>
      </c>
      <c r="M926" t="s">
        <v>61</v>
      </c>
      <c r="N926" t="s">
        <v>3303</v>
      </c>
      <c r="O926">
        <v>-1</v>
      </c>
      <c r="P926">
        <v>-1</v>
      </c>
      <c r="Q926">
        <f t="shared" si="168"/>
        <v>47000</v>
      </c>
      <c r="R926">
        <f t="shared" si="169"/>
        <v>76000</v>
      </c>
      <c r="S926">
        <f t="shared" si="170"/>
        <v>61500</v>
      </c>
      <c r="T926" t="str">
        <f t="shared" si="171"/>
        <v>G.A.S. Global</v>
      </c>
      <c r="U926" t="str">
        <f t="shared" si="172"/>
        <v>Houston</v>
      </c>
      <c r="V926" t="str">
        <f t="shared" si="173"/>
        <v>TX</v>
      </c>
      <c r="W926">
        <f t="shared" si="174"/>
        <v>0</v>
      </c>
      <c r="X926">
        <f t="shared" si="175"/>
        <v>1</v>
      </c>
      <c r="Y926">
        <f t="shared" si="176"/>
        <v>1</v>
      </c>
      <c r="Z926">
        <f t="shared" si="177"/>
        <v>0</v>
      </c>
      <c r="AA926">
        <f t="shared" si="178"/>
        <v>0</v>
      </c>
      <c r="AB926">
        <f t="shared" si="179"/>
        <v>1</v>
      </c>
    </row>
    <row r="927" spans="1:28" ht="289" x14ac:dyDescent="0.2">
      <c r="A927">
        <v>925</v>
      </c>
      <c r="B927" t="s">
        <v>496</v>
      </c>
      <c r="C927" t="s">
        <v>4351</v>
      </c>
      <c r="D927" s="1" t="s">
        <v>4364</v>
      </c>
      <c r="E927">
        <v>5</v>
      </c>
      <c r="F927" s="1" t="s">
        <v>1600</v>
      </c>
      <c r="G927" t="s">
        <v>1054</v>
      </c>
      <c r="H927" t="s">
        <v>1601</v>
      </c>
      <c r="I927" t="s">
        <v>68</v>
      </c>
      <c r="J927">
        <v>-1</v>
      </c>
      <c r="K927" t="s">
        <v>30</v>
      </c>
      <c r="L927">
        <v>-1</v>
      </c>
      <c r="M927">
        <v>-1</v>
      </c>
      <c r="N927" t="s">
        <v>3319</v>
      </c>
      <c r="O927">
        <v>-1</v>
      </c>
      <c r="P927">
        <v>-1</v>
      </c>
      <c r="Q927">
        <f t="shared" si="168"/>
        <v>47000</v>
      </c>
      <c r="R927">
        <f t="shared" si="169"/>
        <v>76000</v>
      </c>
      <c r="S927">
        <f t="shared" si="170"/>
        <v>61500</v>
      </c>
      <c r="T927" t="str">
        <f t="shared" si="171"/>
        <v>Purity Technology LLC</v>
      </c>
      <c r="U927" t="str">
        <f t="shared" si="172"/>
        <v>Houston</v>
      </c>
      <c r="V927" t="str">
        <f t="shared" si="173"/>
        <v>TX</v>
      </c>
      <c r="W927">
        <f t="shared" si="174"/>
        <v>0</v>
      </c>
      <c r="X927">
        <f t="shared" si="175"/>
        <v>1</v>
      </c>
      <c r="Y927">
        <f t="shared" si="176"/>
        <v>0</v>
      </c>
      <c r="Z927">
        <f t="shared" si="177"/>
        <v>1</v>
      </c>
      <c r="AA927">
        <f t="shared" si="178"/>
        <v>0</v>
      </c>
      <c r="AB927">
        <f t="shared" si="179"/>
        <v>1</v>
      </c>
    </row>
    <row r="928" spans="1:28" ht="409.6" x14ac:dyDescent="0.2">
      <c r="A928">
        <v>926</v>
      </c>
      <c r="B928" t="s">
        <v>1602</v>
      </c>
      <c r="C928" t="s">
        <v>4351</v>
      </c>
      <c r="D928" s="1" t="s">
        <v>4365</v>
      </c>
      <c r="E928">
        <v>2</v>
      </c>
      <c r="F928" s="1" t="s">
        <v>1603</v>
      </c>
      <c r="G928" t="s">
        <v>1054</v>
      </c>
      <c r="H928" t="s">
        <v>1604</v>
      </c>
      <c r="I928" t="s">
        <v>29</v>
      </c>
      <c r="J928">
        <v>-1</v>
      </c>
      <c r="K928" t="s">
        <v>30</v>
      </c>
      <c r="L928">
        <v>-1</v>
      </c>
      <c r="M928">
        <v>-1</v>
      </c>
      <c r="N928" t="s">
        <v>3319</v>
      </c>
      <c r="O928">
        <v>-1</v>
      </c>
      <c r="P928">
        <v>-1</v>
      </c>
      <c r="Q928">
        <f t="shared" si="168"/>
        <v>47000</v>
      </c>
      <c r="R928">
        <f t="shared" si="169"/>
        <v>76000</v>
      </c>
      <c r="S928">
        <f t="shared" si="170"/>
        <v>61500</v>
      </c>
      <c r="T928" t="str">
        <f t="shared" si="171"/>
        <v>Corporate</v>
      </c>
      <c r="U928" t="str">
        <f t="shared" si="172"/>
        <v>Houston</v>
      </c>
      <c r="V928" t="str">
        <f t="shared" si="173"/>
        <v>TX</v>
      </c>
      <c r="W928">
        <f t="shared" si="174"/>
        <v>1</v>
      </c>
      <c r="X928">
        <f t="shared" si="175"/>
        <v>1</v>
      </c>
      <c r="Y928">
        <f t="shared" si="176"/>
        <v>1</v>
      </c>
      <c r="Z928">
        <f t="shared" si="177"/>
        <v>1</v>
      </c>
      <c r="AA928">
        <f t="shared" si="178"/>
        <v>0</v>
      </c>
      <c r="AB928">
        <f t="shared" si="179"/>
        <v>1</v>
      </c>
    </row>
    <row r="929" spans="1:28" ht="34" x14ac:dyDescent="0.2">
      <c r="A929">
        <v>927</v>
      </c>
      <c r="B929" t="s">
        <v>496</v>
      </c>
      <c r="C929" t="s">
        <v>4351</v>
      </c>
      <c r="D929" t="s">
        <v>4366</v>
      </c>
      <c r="E929">
        <v>3.5</v>
      </c>
      <c r="F929" s="1" t="s">
        <v>295</v>
      </c>
      <c r="G929" t="s">
        <v>1054</v>
      </c>
      <c r="H929" t="s">
        <v>3427</v>
      </c>
      <c r="I929" t="s">
        <v>24</v>
      </c>
      <c r="J929">
        <v>1948</v>
      </c>
      <c r="K929" t="s">
        <v>56</v>
      </c>
      <c r="L929" t="s">
        <v>147</v>
      </c>
      <c r="M929" t="s">
        <v>61</v>
      </c>
      <c r="N929" t="s">
        <v>3304</v>
      </c>
      <c r="O929" t="s">
        <v>296</v>
      </c>
      <c r="P929">
        <v>-1</v>
      </c>
      <c r="Q929">
        <f t="shared" si="168"/>
        <v>47000</v>
      </c>
      <c r="R929">
        <f t="shared" si="169"/>
        <v>76000</v>
      </c>
      <c r="S929">
        <f t="shared" si="170"/>
        <v>61500</v>
      </c>
      <c r="T929" t="str">
        <f t="shared" si="171"/>
        <v>Robert Half</v>
      </c>
      <c r="U929" t="str">
        <f t="shared" si="172"/>
        <v>Houston</v>
      </c>
      <c r="V929" t="str">
        <f t="shared" si="173"/>
        <v>TX</v>
      </c>
      <c r="W929">
        <f t="shared" si="174"/>
        <v>0</v>
      </c>
      <c r="X929">
        <f t="shared" si="175"/>
        <v>1</v>
      </c>
      <c r="Y929">
        <f t="shared" si="176"/>
        <v>1</v>
      </c>
      <c r="Z929">
        <f t="shared" si="177"/>
        <v>0</v>
      </c>
      <c r="AA929">
        <f t="shared" si="178"/>
        <v>0</v>
      </c>
      <c r="AB929">
        <f t="shared" si="179"/>
        <v>1</v>
      </c>
    </row>
    <row r="930" spans="1:28" ht="34" x14ac:dyDescent="0.2">
      <c r="A930">
        <v>928</v>
      </c>
      <c r="B930" t="s">
        <v>1605</v>
      </c>
      <c r="C930" t="s">
        <v>4351</v>
      </c>
      <c r="D930" t="s">
        <v>4367</v>
      </c>
      <c r="E930">
        <v>4.0999999999999996</v>
      </c>
      <c r="F930" s="1" t="s">
        <v>1558</v>
      </c>
      <c r="G930" t="s">
        <v>1054</v>
      </c>
      <c r="H930" t="s">
        <v>1559</v>
      </c>
      <c r="I930" t="s">
        <v>18</v>
      </c>
      <c r="J930">
        <v>2003</v>
      </c>
      <c r="K930" t="s">
        <v>30</v>
      </c>
      <c r="L930" t="s">
        <v>85</v>
      </c>
      <c r="M930" t="s">
        <v>61</v>
      </c>
      <c r="N930" t="s">
        <v>3311</v>
      </c>
      <c r="O930">
        <v>-1</v>
      </c>
      <c r="P930">
        <v>-1</v>
      </c>
      <c r="Q930">
        <f t="shared" si="168"/>
        <v>47000</v>
      </c>
      <c r="R930">
        <f t="shared" si="169"/>
        <v>76000</v>
      </c>
      <c r="S930">
        <f t="shared" si="170"/>
        <v>61500</v>
      </c>
      <c r="T930" t="str">
        <f t="shared" si="171"/>
        <v>Arthur Lawrence</v>
      </c>
      <c r="U930" t="str">
        <f t="shared" si="172"/>
        <v>Houston</v>
      </c>
      <c r="V930" t="str">
        <f t="shared" si="173"/>
        <v>TX</v>
      </c>
      <c r="W930">
        <f t="shared" si="174"/>
        <v>0</v>
      </c>
      <c r="X930">
        <f t="shared" si="175"/>
        <v>0</v>
      </c>
      <c r="Y930">
        <f t="shared" si="176"/>
        <v>0</v>
      </c>
      <c r="Z930">
        <f t="shared" si="177"/>
        <v>0</v>
      </c>
      <c r="AA930">
        <f t="shared" si="178"/>
        <v>0</v>
      </c>
      <c r="AB930">
        <f t="shared" si="179"/>
        <v>1</v>
      </c>
    </row>
    <row r="931" spans="1:28" ht="34" x14ac:dyDescent="0.2">
      <c r="A931">
        <v>929</v>
      </c>
      <c r="B931" t="s">
        <v>1606</v>
      </c>
      <c r="C931" t="s">
        <v>4351</v>
      </c>
      <c r="D931" t="s">
        <v>4368</v>
      </c>
      <c r="E931">
        <v>4.5999999999999996</v>
      </c>
      <c r="F931" s="1" t="s">
        <v>1607</v>
      </c>
      <c r="G931" t="s">
        <v>1054</v>
      </c>
      <c r="H931" t="s">
        <v>1054</v>
      </c>
      <c r="I931" t="s">
        <v>68</v>
      </c>
      <c r="J931">
        <v>-1</v>
      </c>
      <c r="K931" t="s">
        <v>30</v>
      </c>
      <c r="L931" t="s">
        <v>85</v>
      </c>
      <c r="M931" t="s">
        <v>61</v>
      </c>
      <c r="N931" t="s">
        <v>3308</v>
      </c>
      <c r="O931">
        <v>-1</v>
      </c>
      <c r="P931">
        <v>-1</v>
      </c>
      <c r="Q931">
        <f t="shared" si="168"/>
        <v>47000</v>
      </c>
      <c r="R931">
        <f t="shared" si="169"/>
        <v>76000</v>
      </c>
      <c r="S931">
        <f t="shared" si="170"/>
        <v>61500</v>
      </c>
      <c r="T931" t="str">
        <f t="shared" si="171"/>
        <v>EAG Services</v>
      </c>
      <c r="U931" t="str">
        <f t="shared" si="172"/>
        <v>Houston</v>
      </c>
      <c r="V931" t="str">
        <f t="shared" si="173"/>
        <v>TX</v>
      </c>
      <c r="W931">
        <f t="shared" si="174"/>
        <v>0</v>
      </c>
      <c r="X931">
        <f t="shared" si="175"/>
        <v>1</v>
      </c>
      <c r="Y931">
        <f t="shared" si="176"/>
        <v>1</v>
      </c>
      <c r="Z931">
        <f t="shared" si="177"/>
        <v>1</v>
      </c>
      <c r="AA931">
        <f t="shared" si="178"/>
        <v>1</v>
      </c>
      <c r="AB931">
        <f t="shared" si="179"/>
        <v>1</v>
      </c>
    </row>
    <row r="932" spans="1:28" ht="409.6" x14ac:dyDescent="0.2">
      <c r="A932">
        <v>930</v>
      </c>
      <c r="B932" t="s">
        <v>4369</v>
      </c>
      <c r="C932" t="s">
        <v>4351</v>
      </c>
      <c r="D932" s="1" t="s">
        <v>4370</v>
      </c>
      <c r="E932">
        <v>3.6</v>
      </c>
      <c r="F932" s="1" t="s">
        <v>4371</v>
      </c>
      <c r="G932" t="s">
        <v>1054</v>
      </c>
      <c r="H932" t="s">
        <v>1054</v>
      </c>
      <c r="I932" t="s">
        <v>41</v>
      </c>
      <c r="J932">
        <v>1980</v>
      </c>
      <c r="K932" t="s">
        <v>30</v>
      </c>
      <c r="L932" t="s">
        <v>1608</v>
      </c>
      <c r="M932" t="s">
        <v>265</v>
      </c>
      <c r="N932" t="s">
        <v>3311</v>
      </c>
      <c r="O932">
        <v>-1</v>
      </c>
      <c r="P932">
        <v>-1</v>
      </c>
      <c r="Q932">
        <f t="shared" si="168"/>
        <v>47000</v>
      </c>
      <c r="R932">
        <f t="shared" si="169"/>
        <v>76000</v>
      </c>
      <c r="S932">
        <f t="shared" si="170"/>
        <v>61500</v>
      </c>
      <c r="T932" t="str">
        <f t="shared" si="171"/>
        <v>Sun and Si Sports</v>
      </c>
      <c r="U932" t="str">
        <f t="shared" si="172"/>
        <v>Houston</v>
      </c>
      <c r="V932" t="str">
        <f t="shared" si="173"/>
        <v>TX</v>
      </c>
      <c r="W932">
        <f t="shared" si="174"/>
        <v>0</v>
      </c>
      <c r="X932">
        <f t="shared" si="175"/>
        <v>1</v>
      </c>
      <c r="Y932">
        <f t="shared" si="176"/>
        <v>1</v>
      </c>
      <c r="Z932">
        <f t="shared" si="177"/>
        <v>1</v>
      </c>
      <c r="AA932">
        <f t="shared" si="178"/>
        <v>0</v>
      </c>
      <c r="AB932">
        <f t="shared" si="179"/>
        <v>1</v>
      </c>
    </row>
    <row r="933" spans="1:28" ht="409.6" x14ac:dyDescent="0.2">
      <c r="A933">
        <v>931</v>
      </c>
      <c r="B933" t="s">
        <v>72</v>
      </c>
      <c r="C933" t="s">
        <v>4351</v>
      </c>
      <c r="D933" s="1" t="s">
        <v>4372</v>
      </c>
      <c r="E933">
        <v>3.4</v>
      </c>
      <c r="F933" s="1" t="s">
        <v>1545</v>
      </c>
      <c r="G933" t="s">
        <v>1054</v>
      </c>
      <c r="H933" t="s">
        <v>1054</v>
      </c>
      <c r="I933" t="s">
        <v>55</v>
      </c>
      <c r="J933">
        <v>1966</v>
      </c>
      <c r="K933" t="s">
        <v>218</v>
      </c>
      <c r="L933" t="s">
        <v>25</v>
      </c>
      <c r="M933" t="s">
        <v>26</v>
      </c>
      <c r="N933" t="s">
        <v>3303</v>
      </c>
      <c r="O933">
        <v>-1</v>
      </c>
      <c r="P933">
        <v>-1</v>
      </c>
      <c r="Q933">
        <f t="shared" si="168"/>
        <v>47000</v>
      </c>
      <c r="R933">
        <f t="shared" si="169"/>
        <v>76000</v>
      </c>
      <c r="S933">
        <f t="shared" si="170"/>
        <v>61500</v>
      </c>
      <c r="T933" t="str">
        <f t="shared" si="171"/>
        <v>Harris County</v>
      </c>
      <c r="U933" t="str">
        <f t="shared" si="172"/>
        <v>Houston</v>
      </c>
      <c r="V933" t="str">
        <f t="shared" si="173"/>
        <v>TX</v>
      </c>
      <c r="W933">
        <f t="shared" si="174"/>
        <v>1</v>
      </c>
      <c r="X933">
        <f t="shared" si="175"/>
        <v>1</v>
      </c>
      <c r="Y933">
        <f t="shared" si="176"/>
        <v>0</v>
      </c>
      <c r="Z933">
        <f t="shared" si="177"/>
        <v>1</v>
      </c>
      <c r="AA933">
        <f t="shared" si="178"/>
        <v>1</v>
      </c>
      <c r="AB933">
        <f t="shared" si="179"/>
        <v>1</v>
      </c>
    </row>
    <row r="934" spans="1:28" ht="409.6" x14ac:dyDescent="0.2">
      <c r="A934">
        <v>932</v>
      </c>
      <c r="B934" t="s">
        <v>1609</v>
      </c>
      <c r="C934" t="s">
        <v>4351</v>
      </c>
      <c r="D934" s="1" t="s">
        <v>4373</v>
      </c>
      <c r="E934">
        <v>4.2</v>
      </c>
      <c r="F934" s="1" t="s">
        <v>1610</v>
      </c>
      <c r="G934" t="s">
        <v>1054</v>
      </c>
      <c r="H934" t="s">
        <v>1611</v>
      </c>
      <c r="I934" t="s">
        <v>68</v>
      </c>
      <c r="J934">
        <v>-1</v>
      </c>
      <c r="K934" t="s">
        <v>30</v>
      </c>
      <c r="L934" t="s">
        <v>38</v>
      </c>
      <c r="M934" t="s">
        <v>32</v>
      </c>
      <c r="N934" t="s">
        <v>3311</v>
      </c>
      <c r="O934">
        <v>-1</v>
      </c>
      <c r="P934">
        <v>-1</v>
      </c>
      <c r="Q934">
        <f t="shared" si="168"/>
        <v>47000</v>
      </c>
      <c r="R934">
        <f t="shared" si="169"/>
        <v>76000</v>
      </c>
      <c r="S934">
        <f t="shared" si="170"/>
        <v>61500</v>
      </c>
      <c r="T934" t="str">
        <f t="shared" si="171"/>
        <v>Simplex info systems Inc,</v>
      </c>
      <c r="U934" t="str">
        <f t="shared" si="172"/>
        <v>Houston</v>
      </c>
      <c r="V934" t="str">
        <f t="shared" si="173"/>
        <v>TX</v>
      </c>
      <c r="W934">
        <f t="shared" si="174"/>
        <v>0</v>
      </c>
      <c r="X934">
        <f t="shared" si="175"/>
        <v>1</v>
      </c>
      <c r="Y934">
        <f t="shared" si="176"/>
        <v>0</v>
      </c>
      <c r="Z934">
        <f t="shared" si="177"/>
        <v>0</v>
      </c>
      <c r="AA934">
        <f t="shared" si="178"/>
        <v>0</v>
      </c>
      <c r="AB934">
        <f t="shared" si="179"/>
        <v>1</v>
      </c>
    </row>
    <row r="935" spans="1:28" ht="404" x14ac:dyDescent="0.2">
      <c r="A935">
        <v>933</v>
      </c>
      <c r="B935" t="s">
        <v>1612</v>
      </c>
      <c r="C935" t="s">
        <v>4351</v>
      </c>
      <c r="D935" s="1" t="s">
        <v>4374</v>
      </c>
      <c r="E935">
        <v>3.6</v>
      </c>
      <c r="F935" s="1" t="s">
        <v>1613</v>
      </c>
      <c r="G935" t="s">
        <v>1054</v>
      </c>
      <c r="H935" t="s">
        <v>4375</v>
      </c>
      <c r="I935" t="s">
        <v>18</v>
      </c>
      <c r="J935">
        <v>1822</v>
      </c>
      <c r="K935" t="s">
        <v>218</v>
      </c>
      <c r="L935" t="s">
        <v>219</v>
      </c>
      <c r="M935" t="s">
        <v>218</v>
      </c>
      <c r="N935" t="s">
        <v>3319</v>
      </c>
      <c r="O935">
        <v>-1</v>
      </c>
      <c r="P935">
        <v>-1</v>
      </c>
      <c r="Q935">
        <f t="shared" si="168"/>
        <v>47000</v>
      </c>
      <c r="R935">
        <f t="shared" si="169"/>
        <v>76000</v>
      </c>
      <c r="S935">
        <f t="shared" si="170"/>
        <v>61500</v>
      </c>
      <c r="T935" t="str">
        <f t="shared" si="171"/>
        <v>Army Houston Recruiting Battalion</v>
      </c>
      <c r="U935" t="str">
        <f t="shared" si="172"/>
        <v>Houston</v>
      </c>
      <c r="V935" t="str">
        <f t="shared" si="173"/>
        <v>TX</v>
      </c>
      <c r="W935">
        <f t="shared" si="174"/>
        <v>0</v>
      </c>
      <c r="X935">
        <f t="shared" si="175"/>
        <v>0</v>
      </c>
      <c r="Y935">
        <f t="shared" si="176"/>
        <v>0</v>
      </c>
      <c r="Z935">
        <f t="shared" si="177"/>
        <v>0</v>
      </c>
      <c r="AA935">
        <f t="shared" si="178"/>
        <v>0</v>
      </c>
      <c r="AB935">
        <f t="shared" si="179"/>
        <v>1</v>
      </c>
    </row>
    <row r="936" spans="1:28" ht="409.6" x14ac:dyDescent="0.2">
      <c r="A936">
        <v>934</v>
      </c>
      <c r="B936" t="s">
        <v>1602</v>
      </c>
      <c r="C936" t="s">
        <v>4351</v>
      </c>
      <c r="D936" s="1" t="s">
        <v>4376</v>
      </c>
      <c r="E936">
        <v>3.7</v>
      </c>
      <c r="F936" s="1" t="s">
        <v>1614</v>
      </c>
      <c r="G936" t="s">
        <v>1054</v>
      </c>
      <c r="H936" t="s">
        <v>194</v>
      </c>
      <c r="I936" t="s">
        <v>55</v>
      </c>
      <c r="J936">
        <v>1985</v>
      </c>
      <c r="K936" t="s">
        <v>56</v>
      </c>
      <c r="L936" t="s">
        <v>51</v>
      </c>
      <c r="M936" t="s">
        <v>52</v>
      </c>
      <c r="N936" t="s">
        <v>3310</v>
      </c>
      <c r="O936" t="s">
        <v>1615</v>
      </c>
      <c r="P936">
        <v>-1</v>
      </c>
      <c r="Q936">
        <f t="shared" si="168"/>
        <v>47000</v>
      </c>
      <c r="R936">
        <f t="shared" si="169"/>
        <v>76000</v>
      </c>
      <c r="S936">
        <f t="shared" si="170"/>
        <v>61500</v>
      </c>
      <c r="T936" t="str">
        <f t="shared" si="171"/>
        <v>Wellcare</v>
      </c>
      <c r="U936" t="str">
        <f t="shared" si="172"/>
        <v>Houston</v>
      </c>
      <c r="V936" t="str">
        <f t="shared" si="173"/>
        <v>TX</v>
      </c>
      <c r="W936">
        <f t="shared" si="174"/>
        <v>1</v>
      </c>
      <c r="X936">
        <f t="shared" si="175"/>
        <v>1</v>
      </c>
      <c r="Y936">
        <f t="shared" si="176"/>
        <v>1</v>
      </c>
      <c r="Z936">
        <f t="shared" si="177"/>
        <v>1</v>
      </c>
      <c r="AA936">
        <f t="shared" si="178"/>
        <v>0</v>
      </c>
      <c r="AB936">
        <f t="shared" si="179"/>
        <v>1</v>
      </c>
    </row>
    <row r="937" spans="1:28" ht="409.6" x14ac:dyDescent="0.2">
      <c r="A937">
        <v>935</v>
      </c>
      <c r="B937" t="s">
        <v>496</v>
      </c>
      <c r="C937" t="s">
        <v>4351</v>
      </c>
      <c r="D937" s="1" t="s">
        <v>4377</v>
      </c>
      <c r="E937">
        <v>2.9</v>
      </c>
      <c r="F937" s="1" t="s">
        <v>1616</v>
      </c>
      <c r="G937" t="s">
        <v>1054</v>
      </c>
      <c r="H937" t="s">
        <v>808</v>
      </c>
      <c r="I937" t="s">
        <v>18</v>
      </c>
      <c r="J937">
        <v>2009</v>
      </c>
      <c r="K937" t="s">
        <v>30</v>
      </c>
      <c r="L937" t="s">
        <v>147</v>
      </c>
      <c r="M937" t="s">
        <v>61</v>
      </c>
      <c r="N937" t="s">
        <v>3305</v>
      </c>
      <c r="O937">
        <v>-1</v>
      </c>
      <c r="P937">
        <v>-1</v>
      </c>
      <c r="Q937">
        <f t="shared" si="168"/>
        <v>47000</v>
      </c>
      <c r="R937">
        <f t="shared" si="169"/>
        <v>76000</v>
      </c>
      <c r="S937">
        <f t="shared" si="170"/>
        <v>61500</v>
      </c>
      <c r="T937" t="str">
        <f t="shared" si="171"/>
        <v>Yochana</v>
      </c>
      <c r="U937" t="str">
        <f t="shared" si="172"/>
        <v>Houston</v>
      </c>
      <c r="V937" t="str">
        <f t="shared" si="173"/>
        <v>TX</v>
      </c>
      <c r="W937">
        <f t="shared" si="174"/>
        <v>0</v>
      </c>
      <c r="X937">
        <f t="shared" si="175"/>
        <v>1</v>
      </c>
      <c r="Y937">
        <f t="shared" si="176"/>
        <v>0</v>
      </c>
      <c r="Z937">
        <f t="shared" si="177"/>
        <v>0</v>
      </c>
      <c r="AA937">
        <f t="shared" si="178"/>
        <v>0</v>
      </c>
      <c r="AB937">
        <f t="shared" si="179"/>
        <v>1</v>
      </c>
    </row>
    <row r="938" spans="1:28" x14ac:dyDescent="0.2">
      <c r="A938">
        <v>936</v>
      </c>
      <c r="B938" t="s">
        <v>368</v>
      </c>
      <c r="C938" t="s">
        <v>4351</v>
      </c>
      <c r="D938" t="s">
        <v>4378</v>
      </c>
      <c r="E938">
        <v>-1</v>
      </c>
      <c r="F938" t="s">
        <v>1617</v>
      </c>
      <c r="G938" t="s">
        <v>812</v>
      </c>
      <c r="H938" t="s">
        <v>1618</v>
      </c>
      <c r="I938" t="s">
        <v>3341</v>
      </c>
      <c r="J938">
        <v>-1</v>
      </c>
      <c r="K938" t="s">
        <v>56</v>
      </c>
      <c r="L938">
        <v>-1</v>
      </c>
      <c r="M938">
        <v>-1</v>
      </c>
      <c r="N938" t="s">
        <v>3319</v>
      </c>
      <c r="O938">
        <v>-1</v>
      </c>
      <c r="P938">
        <v>-1</v>
      </c>
      <c r="Q938">
        <f t="shared" si="168"/>
        <v>47000</v>
      </c>
      <c r="R938">
        <f t="shared" si="169"/>
        <v>76000</v>
      </c>
      <c r="S938">
        <f t="shared" si="170"/>
        <v>61500</v>
      </c>
      <c r="T938" t="str">
        <f t="shared" si="171"/>
        <v>SM LOgics Inc</v>
      </c>
      <c r="U938" t="str">
        <f t="shared" si="172"/>
        <v>Sugar Land</v>
      </c>
      <c r="V938" t="str">
        <f t="shared" si="173"/>
        <v>TX</v>
      </c>
      <c r="W938">
        <f t="shared" si="174"/>
        <v>0</v>
      </c>
      <c r="X938">
        <f t="shared" si="175"/>
        <v>0</v>
      </c>
      <c r="Y938">
        <f t="shared" si="176"/>
        <v>0</v>
      </c>
      <c r="Z938">
        <f t="shared" si="177"/>
        <v>0</v>
      </c>
      <c r="AA938">
        <f t="shared" si="178"/>
        <v>0</v>
      </c>
      <c r="AB938">
        <f t="shared" si="179"/>
        <v>1</v>
      </c>
    </row>
    <row r="939" spans="1:28" ht="34" x14ac:dyDescent="0.2">
      <c r="A939">
        <v>937</v>
      </c>
      <c r="B939" t="s">
        <v>364</v>
      </c>
      <c r="C939" t="s">
        <v>4351</v>
      </c>
      <c r="D939" t="s">
        <v>4379</v>
      </c>
      <c r="E939">
        <v>2.7</v>
      </c>
      <c r="F939" s="1" t="s">
        <v>1381</v>
      </c>
      <c r="G939" t="s">
        <v>1619</v>
      </c>
      <c r="H939" t="s">
        <v>1382</v>
      </c>
      <c r="I939" t="s">
        <v>29</v>
      </c>
      <c r="J939">
        <v>1998</v>
      </c>
      <c r="K939" t="s">
        <v>30</v>
      </c>
      <c r="L939" t="s">
        <v>147</v>
      </c>
      <c r="M939" t="s">
        <v>61</v>
      </c>
      <c r="N939" t="s">
        <v>3303</v>
      </c>
      <c r="O939">
        <v>-1</v>
      </c>
      <c r="P939">
        <v>-1</v>
      </c>
      <c r="Q939">
        <f t="shared" si="168"/>
        <v>47000</v>
      </c>
      <c r="R939">
        <f t="shared" si="169"/>
        <v>76000</v>
      </c>
      <c r="S939">
        <f t="shared" si="170"/>
        <v>61500</v>
      </c>
      <c r="T939" t="str">
        <f t="shared" si="171"/>
        <v>TechUSA</v>
      </c>
      <c r="U939" t="str">
        <f t="shared" si="172"/>
        <v>Pasadena</v>
      </c>
      <c r="V939" t="str">
        <f t="shared" si="173"/>
        <v>TX</v>
      </c>
      <c r="W939">
        <f t="shared" si="174"/>
        <v>0</v>
      </c>
      <c r="X939">
        <f t="shared" si="175"/>
        <v>0</v>
      </c>
      <c r="Y939">
        <f t="shared" si="176"/>
        <v>1</v>
      </c>
      <c r="Z939">
        <f t="shared" si="177"/>
        <v>0</v>
      </c>
      <c r="AA939">
        <f t="shared" si="178"/>
        <v>0</v>
      </c>
      <c r="AB939">
        <f t="shared" si="179"/>
        <v>1</v>
      </c>
    </row>
    <row r="940" spans="1:28" ht="409.6" x14ac:dyDescent="0.2">
      <c r="A940">
        <v>938</v>
      </c>
      <c r="B940" t="s">
        <v>1602</v>
      </c>
      <c r="C940" t="s">
        <v>4351</v>
      </c>
      <c r="D940" s="1" t="s">
        <v>4380</v>
      </c>
      <c r="E940">
        <v>3.3</v>
      </c>
      <c r="F940" s="1" t="s">
        <v>1516</v>
      </c>
      <c r="G940" t="s">
        <v>1054</v>
      </c>
      <c r="H940" t="s">
        <v>190</v>
      </c>
      <c r="I940" t="s">
        <v>24</v>
      </c>
      <c r="J940">
        <v>1984</v>
      </c>
      <c r="K940" t="s">
        <v>56</v>
      </c>
      <c r="L940" t="s">
        <v>51</v>
      </c>
      <c r="M940" t="s">
        <v>52</v>
      </c>
      <c r="N940" t="s">
        <v>3310</v>
      </c>
      <c r="O940">
        <v>-1</v>
      </c>
      <c r="P940">
        <v>-1</v>
      </c>
      <c r="Q940">
        <f t="shared" si="168"/>
        <v>47000</v>
      </c>
      <c r="R940">
        <f t="shared" si="169"/>
        <v>76000</v>
      </c>
      <c r="S940">
        <f t="shared" si="170"/>
        <v>61500</v>
      </c>
      <c r="T940" t="str">
        <f t="shared" si="171"/>
        <v>Centene Corporation</v>
      </c>
      <c r="U940" t="str">
        <f t="shared" si="172"/>
        <v>Houston</v>
      </c>
      <c r="V940" t="str">
        <f t="shared" si="173"/>
        <v>TX</v>
      </c>
      <c r="W940">
        <f t="shared" si="174"/>
        <v>1</v>
      </c>
      <c r="X940">
        <f t="shared" si="175"/>
        <v>1</v>
      </c>
      <c r="Y940">
        <f t="shared" si="176"/>
        <v>1</v>
      </c>
      <c r="Z940">
        <f t="shared" si="177"/>
        <v>1</v>
      </c>
      <c r="AA940">
        <f t="shared" si="178"/>
        <v>0</v>
      </c>
      <c r="AB940">
        <f t="shared" si="179"/>
        <v>1</v>
      </c>
    </row>
    <row r="941" spans="1:28" ht="409.6" x14ac:dyDescent="0.2">
      <c r="A941">
        <v>939</v>
      </c>
      <c r="B941" t="s">
        <v>671</v>
      </c>
      <c r="C941" t="s">
        <v>4351</v>
      </c>
      <c r="D941" s="1" t="s">
        <v>4381</v>
      </c>
      <c r="E941">
        <v>2.8</v>
      </c>
      <c r="F941" s="1" t="s">
        <v>1535</v>
      </c>
      <c r="G941" t="s">
        <v>1054</v>
      </c>
      <c r="H941" t="s">
        <v>1054</v>
      </c>
      <c r="I941" t="s">
        <v>18</v>
      </c>
      <c r="J941">
        <v>2005</v>
      </c>
      <c r="K941" t="s">
        <v>30</v>
      </c>
      <c r="L941" t="s">
        <v>3323</v>
      </c>
      <c r="M941" t="s">
        <v>46</v>
      </c>
      <c r="N941" t="s">
        <v>3312</v>
      </c>
      <c r="O941">
        <v>-1</v>
      </c>
      <c r="P941">
        <v>-1</v>
      </c>
      <c r="Q941">
        <f t="shared" si="168"/>
        <v>47000</v>
      </c>
      <c r="R941">
        <f t="shared" si="169"/>
        <v>76000</v>
      </c>
      <c r="S941">
        <f t="shared" si="170"/>
        <v>61500</v>
      </c>
      <c r="T941" t="str">
        <f t="shared" si="171"/>
        <v>Virtus Partners LLC</v>
      </c>
      <c r="U941" t="str">
        <f t="shared" si="172"/>
        <v>Houston</v>
      </c>
      <c r="V941" t="str">
        <f t="shared" si="173"/>
        <v>TX</v>
      </c>
      <c r="W941">
        <f t="shared" si="174"/>
        <v>0</v>
      </c>
      <c r="X941">
        <f t="shared" si="175"/>
        <v>0</v>
      </c>
      <c r="Y941">
        <f t="shared" si="176"/>
        <v>1</v>
      </c>
      <c r="Z941">
        <f t="shared" si="177"/>
        <v>0</v>
      </c>
      <c r="AA941">
        <f t="shared" si="178"/>
        <v>0</v>
      </c>
      <c r="AB941">
        <f t="shared" si="179"/>
        <v>1</v>
      </c>
    </row>
    <row r="942" spans="1:28" ht="34" x14ac:dyDescent="0.2">
      <c r="A942">
        <v>940</v>
      </c>
      <c r="B942" t="s">
        <v>1620</v>
      </c>
      <c r="C942" t="s">
        <v>4351</v>
      </c>
      <c r="D942" t="s">
        <v>4382</v>
      </c>
      <c r="E942">
        <v>3.6</v>
      </c>
      <c r="F942" s="1" t="s">
        <v>4383</v>
      </c>
      <c r="G942" t="s">
        <v>1555</v>
      </c>
      <c r="H942" t="s">
        <v>1555</v>
      </c>
      <c r="I942" t="s">
        <v>29</v>
      </c>
      <c r="J942">
        <v>1949</v>
      </c>
      <c r="K942" t="s">
        <v>1334</v>
      </c>
      <c r="L942" t="s">
        <v>25</v>
      </c>
      <c r="M942" t="s">
        <v>26</v>
      </c>
      <c r="N942" t="s">
        <v>3303</v>
      </c>
      <c r="O942">
        <v>-1</v>
      </c>
      <c r="P942">
        <v>-1</v>
      </c>
      <c r="Q942">
        <f t="shared" si="168"/>
        <v>47000</v>
      </c>
      <c r="R942">
        <f t="shared" si="169"/>
        <v>76000</v>
      </c>
      <c r="S942">
        <f t="shared" si="170"/>
        <v>61500</v>
      </c>
      <c r="T942" t="str">
        <f t="shared" si="171"/>
        <v>elsey Seybold Clinic</v>
      </c>
      <c r="U942" t="str">
        <f t="shared" si="172"/>
        <v>Pearland</v>
      </c>
      <c r="V942" t="str">
        <f t="shared" si="173"/>
        <v>TX</v>
      </c>
      <c r="W942">
        <f t="shared" si="174"/>
        <v>0</v>
      </c>
      <c r="X942">
        <f t="shared" si="175"/>
        <v>1</v>
      </c>
      <c r="Y942">
        <f t="shared" si="176"/>
        <v>1</v>
      </c>
      <c r="Z942">
        <f t="shared" si="177"/>
        <v>0</v>
      </c>
      <c r="AA942">
        <f t="shared" si="178"/>
        <v>1</v>
      </c>
      <c r="AB942">
        <f t="shared" si="179"/>
        <v>1</v>
      </c>
    </row>
    <row r="943" spans="1:28" ht="409.6" x14ac:dyDescent="0.2">
      <c r="A943">
        <v>941</v>
      </c>
      <c r="B943" t="s">
        <v>1621</v>
      </c>
      <c r="C943" t="s">
        <v>4384</v>
      </c>
      <c r="D943" s="1" t="s">
        <v>4385</v>
      </c>
      <c r="E943">
        <v>3.4</v>
      </c>
      <c r="F943" s="1" t="s">
        <v>1622</v>
      </c>
      <c r="G943" t="s">
        <v>1054</v>
      </c>
      <c r="H943" t="s">
        <v>1054</v>
      </c>
      <c r="I943" t="s">
        <v>55</v>
      </c>
      <c r="J943">
        <v>1966</v>
      </c>
      <c r="K943" t="s">
        <v>218</v>
      </c>
      <c r="L943" t="s">
        <v>25</v>
      </c>
      <c r="M943" t="s">
        <v>26</v>
      </c>
      <c r="N943" t="s">
        <v>3303</v>
      </c>
      <c r="O943">
        <v>-1</v>
      </c>
      <c r="P943">
        <v>-1</v>
      </c>
      <c r="Q943">
        <f t="shared" si="168"/>
        <v>74000</v>
      </c>
      <c r="R943">
        <f t="shared" si="169"/>
        <v>123000</v>
      </c>
      <c r="S943">
        <f t="shared" si="170"/>
        <v>98500</v>
      </c>
      <c r="T943" t="str">
        <f t="shared" si="171"/>
        <v>Harris Health System</v>
      </c>
      <c r="U943" t="str">
        <f t="shared" si="172"/>
        <v>Houston</v>
      </c>
      <c r="V943" t="str">
        <f t="shared" si="173"/>
        <v>TX</v>
      </c>
      <c r="W943">
        <f t="shared" si="174"/>
        <v>0</v>
      </c>
      <c r="X943">
        <f t="shared" si="175"/>
        <v>0</v>
      </c>
      <c r="Y943">
        <f t="shared" si="176"/>
        <v>1</v>
      </c>
      <c r="Z943">
        <f t="shared" si="177"/>
        <v>0</v>
      </c>
      <c r="AA943">
        <f t="shared" si="178"/>
        <v>0</v>
      </c>
      <c r="AB943">
        <f t="shared" si="179"/>
        <v>1</v>
      </c>
    </row>
    <row r="944" spans="1:28" ht="409.6" x14ac:dyDescent="0.2">
      <c r="A944">
        <v>942</v>
      </c>
      <c r="B944" t="s">
        <v>1623</v>
      </c>
      <c r="C944" t="s">
        <v>4384</v>
      </c>
      <c r="D944" s="1" t="s">
        <v>4386</v>
      </c>
      <c r="E944">
        <v>3.6</v>
      </c>
      <c r="F944" s="1" t="s">
        <v>1624</v>
      </c>
      <c r="G944" t="s">
        <v>1054</v>
      </c>
      <c r="H944" t="s">
        <v>1625</v>
      </c>
      <c r="I944" t="s">
        <v>68</v>
      </c>
      <c r="J944">
        <v>-1</v>
      </c>
      <c r="K944" t="s">
        <v>30</v>
      </c>
      <c r="L944" t="s">
        <v>147</v>
      </c>
      <c r="M944" t="s">
        <v>61</v>
      </c>
      <c r="N944" t="s">
        <v>3311</v>
      </c>
      <c r="O944">
        <v>-1</v>
      </c>
      <c r="P944">
        <v>-1</v>
      </c>
      <c r="Q944">
        <f t="shared" si="168"/>
        <v>74000</v>
      </c>
      <c r="R944">
        <f t="shared" si="169"/>
        <v>123000</v>
      </c>
      <c r="S944">
        <f t="shared" si="170"/>
        <v>98500</v>
      </c>
      <c r="T944" t="str">
        <f t="shared" si="171"/>
        <v>Delphi-US</v>
      </c>
      <c r="U944" t="str">
        <f t="shared" si="172"/>
        <v>Houston</v>
      </c>
      <c r="V944" t="str">
        <f t="shared" si="173"/>
        <v>TX</v>
      </c>
      <c r="W944">
        <f t="shared" si="174"/>
        <v>0</v>
      </c>
      <c r="X944">
        <f t="shared" si="175"/>
        <v>0</v>
      </c>
      <c r="Y944">
        <f t="shared" si="176"/>
        <v>1</v>
      </c>
      <c r="Z944">
        <f t="shared" si="177"/>
        <v>0</v>
      </c>
      <c r="AA944">
        <f t="shared" si="178"/>
        <v>0</v>
      </c>
      <c r="AB944">
        <f t="shared" si="179"/>
        <v>1</v>
      </c>
    </row>
    <row r="945" spans="1:28" ht="409.6" x14ac:dyDescent="0.2">
      <c r="A945">
        <v>943</v>
      </c>
      <c r="B945" t="s">
        <v>1626</v>
      </c>
      <c r="C945" t="s">
        <v>4384</v>
      </c>
      <c r="D945" s="1" t="s">
        <v>4387</v>
      </c>
      <c r="E945">
        <v>4.7</v>
      </c>
      <c r="F945" s="1" t="s">
        <v>1627</v>
      </c>
      <c r="G945" t="s">
        <v>1054</v>
      </c>
      <c r="H945" t="s">
        <v>1628</v>
      </c>
      <c r="I945" t="s">
        <v>3341</v>
      </c>
      <c r="J945">
        <v>-1</v>
      </c>
      <c r="K945" t="s">
        <v>30</v>
      </c>
      <c r="L945" t="s">
        <v>625</v>
      </c>
      <c r="M945" t="s">
        <v>161</v>
      </c>
      <c r="N945" t="s">
        <v>3311</v>
      </c>
      <c r="O945">
        <v>-1</v>
      </c>
      <c r="P945">
        <v>-1</v>
      </c>
      <c r="Q945">
        <f t="shared" si="168"/>
        <v>74000</v>
      </c>
      <c r="R945">
        <f t="shared" si="169"/>
        <v>123000</v>
      </c>
      <c r="S945">
        <f t="shared" si="170"/>
        <v>98500</v>
      </c>
      <c r="T945" t="str">
        <f t="shared" si="171"/>
        <v>Sharpedge Solutions Inc</v>
      </c>
      <c r="U945" t="str">
        <f t="shared" si="172"/>
        <v>Houston</v>
      </c>
      <c r="V945" t="str">
        <f t="shared" si="173"/>
        <v>TX</v>
      </c>
      <c r="W945">
        <f t="shared" si="174"/>
        <v>0</v>
      </c>
      <c r="X945">
        <f t="shared" si="175"/>
        <v>1</v>
      </c>
      <c r="Y945">
        <f t="shared" si="176"/>
        <v>0</v>
      </c>
      <c r="Z945">
        <f t="shared" si="177"/>
        <v>0</v>
      </c>
      <c r="AA945">
        <f t="shared" si="178"/>
        <v>0</v>
      </c>
      <c r="AB945">
        <f t="shared" si="179"/>
        <v>1</v>
      </c>
    </row>
    <row r="946" spans="1:28" ht="409.6" x14ac:dyDescent="0.2">
      <c r="A946">
        <v>944</v>
      </c>
      <c r="B946" t="s">
        <v>72</v>
      </c>
      <c r="C946" t="s">
        <v>4384</v>
      </c>
      <c r="D946" s="1" t="s">
        <v>4388</v>
      </c>
      <c r="E946">
        <v>4.5</v>
      </c>
      <c r="F946" s="1" t="s">
        <v>1629</v>
      </c>
      <c r="G946" t="s">
        <v>1054</v>
      </c>
      <c r="H946" t="s">
        <v>1630</v>
      </c>
      <c r="I946" t="s">
        <v>68</v>
      </c>
      <c r="J946">
        <v>1980</v>
      </c>
      <c r="K946" t="s">
        <v>30</v>
      </c>
      <c r="L946" t="s">
        <v>147</v>
      </c>
      <c r="M946" t="s">
        <v>61</v>
      </c>
      <c r="N946" t="s">
        <v>3319</v>
      </c>
      <c r="O946" t="s">
        <v>4389</v>
      </c>
      <c r="P946">
        <v>-1</v>
      </c>
      <c r="Q946">
        <f t="shared" si="168"/>
        <v>74000</v>
      </c>
      <c r="R946">
        <f t="shared" si="169"/>
        <v>123000</v>
      </c>
      <c r="S946">
        <f t="shared" si="170"/>
        <v>98500</v>
      </c>
      <c r="T946" t="str">
        <f t="shared" si="171"/>
        <v>Smith Hanley Associates</v>
      </c>
      <c r="U946" t="str">
        <f t="shared" si="172"/>
        <v>Houston</v>
      </c>
      <c r="V946" t="str">
        <f t="shared" si="173"/>
        <v>TX</v>
      </c>
      <c r="W946">
        <f t="shared" si="174"/>
        <v>1</v>
      </c>
      <c r="X946">
        <f t="shared" si="175"/>
        <v>1</v>
      </c>
      <c r="Y946">
        <f t="shared" si="176"/>
        <v>0</v>
      </c>
      <c r="Z946">
        <f t="shared" si="177"/>
        <v>1</v>
      </c>
      <c r="AA946">
        <f t="shared" si="178"/>
        <v>0</v>
      </c>
      <c r="AB946">
        <f t="shared" si="179"/>
        <v>1</v>
      </c>
    </row>
    <row r="947" spans="1:28" ht="409.6" x14ac:dyDescent="0.2">
      <c r="A947">
        <v>945</v>
      </c>
      <c r="B947" t="s">
        <v>793</v>
      </c>
      <c r="C947" t="s">
        <v>4384</v>
      </c>
      <c r="D947" s="1" t="s">
        <v>4390</v>
      </c>
      <c r="E947">
        <v>-1</v>
      </c>
      <c r="F947" t="s">
        <v>1631</v>
      </c>
      <c r="G947" t="s">
        <v>1619</v>
      </c>
      <c r="H947">
        <v>-1</v>
      </c>
      <c r="I947">
        <v>-1</v>
      </c>
      <c r="J947">
        <v>-1</v>
      </c>
      <c r="K947">
        <v>-1</v>
      </c>
      <c r="L947">
        <v>-1</v>
      </c>
      <c r="M947">
        <v>-1</v>
      </c>
      <c r="N947">
        <v>-1</v>
      </c>
      <c r="O947">
        <v>-1</v>
      </c>
      <c r="P947">
        <v>-1</v>
      </c>
      <c r="Q947">
        <f t="shared" si="168"/>
        <v>74000</v>
      </c>
      <c r="R947">
        <f t="shared" si="169"/>
        <v>123000</v>
      </c>
      <c r="S947">
        <f t="shared" si="170"/>
        <v>98500</v>
      </c>
      <c r="T947" t="str">
        <f t="shared" si="171"/>
        <v>AllRedi</v>
      </c>
      <c r="U947" t="str">
        <f t="shared" si="172"/>
        <v>Pasadena</v>
      </c>
      <c r="V947" t="str">
        <f t="shared" si="173"/>
        <v>TX</v>
      </c>
      <c r="W947">
        <f t="shared" si="174"/>
        <v>0</v>
      </c>
      <c r="X947">
        <f t="shared" si="175"/>
        <v>0</v>
      </c>
      <c r="Y947">
        <f t="shared" si="176"/>
        <v>1</v>
      </c>
      <c r="Z947">
        <f t="shared" si="177"/>
        <v>0</v>
      </c>
      <c r="AA947">
        <f t="shared" si="178"/>
        <v>0</v>
      </c>
      <c r="AB947">
        <f t="shared" si="179"/>
        <v>1</v>
      </c>
    </row>
    <row r="948" spans="1:28" ht="34" x14ac:dyDescent="0.2">
      <c r="A948">
        <v>946</v>
      </c>
      <c r="B948" t="s">
        <v>1632</v>
      </c>
      <c r="C948" t="s">
        <v>4384</v>
      </c>
      <c r="D948" t="s">
        <v>4391</v>
      </c>
      <c r="E948">
        <v>4.7</v>
      </c>
      <c r="F948" s="1" t="s">
        <v>1586</v>
      </c>
      <c r="G948" t="s">
        <v>1054</v>
      </c>
      <c r="H948" t="s">
        <v>109</v>
      </c>
      <c r="I948" t="s">
        <v>68</v>
      </c>
      <c r="J948">
        <v>1986</v>
      </c>
      <c r="K948" t="s">
        <v>30</v>
      </c>
      <c r="L948" t="s">
        <v>38</v>
      </c>
      <c r="M948" t="s">
        <v>32</v>
      </c>
      <c r="N948" t="s">
        <v>3319</v>
      </c>
      <c r="O948">
        <v>-1</v>
      </c>
      <c r="P948">
        <v>-1</v>
      </c>
      <c r="Q948">
        <f t="shared" si="168"/>
        <v>74000</v>
      </c>
      <c r="R948">
        <f t="shared" si="169"/>
        <v>123000</v>
      </c>
      <c r="S948">
        <f t="shared" si="170"/>
        <v>98500</v>
      </c>
      <c r="T948" t="str">
        <f t="shared" si="171"/>
        <v>National Computing Group</v>
      </c>
      <c r="U948" t="str">
        <f t="shared" si="172"/>
        <v>Houston</v>
      </c>
      <c r="V948" t="str">
        <f t="shared" si="173"/>
        <v>TX</v>
      </c>
      <c r="W948">
        <f t="shared" si="174"/>
        <v>0</v>
      </c>
      <c r="X948">
        <f t="shared" si="175"/>
        <v>1</v>
      </c>
      <c r="Y948">
        <f t="shared" si="176"/>
        <v>1</v>
      </c>
      <c r="Z948">
        <f t="shared" si="177"/>
        <v>0</v>
      </c>
      <c r="AA948">
        <f t="shared" si="178"/>
        <v>0</v>
      </c>
      <c r="AB948">
        <f t="shared" si="179"/>
        <v>1</v>
      </c>
    </row>
    <row r="949" spans="1:28" ht="34" x14ac:dyDescent="0.2">
      <c r="A949">
        <v>947</v>
      </c>
      <c r="B949" t="s">
        <v>1259</v>
      </c>
      <c r="C949" t="s">
        <v>4384</v>
      </c>
      <c r="D949" t="s">
        <v>4392</v>
      </c>
      <c r="E949">
        <v>3.6</v>
      </c>
      <c r="F949" s="1" t="s">
        <v>1538</v>
      </c>
      <c r="G949" t="s">
        <v>1054</v>
      </c>
      <c r="H949" t="s">
        <v>1054</v>
      </c>
      <c r="I949" t="s">
        <v>29</v>
      </c>
      <c r="J949">
        <v>1994</v>
      </c>
      <c r="K949" t="s">
        <v>56</v>
      </c>
      <c r="L949" t="s">
        <v>912</v>
      </c>
      <c r="M949" t="s">
        <v>913</v>
      </c>
      <c r="N949" t="s">
        <v>3304</v>
      </c>
      <c r="O949" t="s">
        <v>1539</v>
      </c>
      <c r="P949">
        <v>-1</v>
      </c>
      <c r="Q949">
        <f t="shared" si="168"/>
        <v>74000</v>
      </c>
      <c r="R949">
        <f t="shared" si="169"/>
        <v>123000</v>
      </c>
      <c r="S949">
        <f t="shared" si="170"/>
        <v>98500</v>
      </c>
      <c r="T949" t="str">
        <f t="shared" si="171"/>
        <v>Crown Castle USA Inc</v>
      </c>
      <c r="U949" t="str">
        <f t="shared" si="172"/>
        <v>Houston</v>
      </c>
      <c r="V949" t="str">
        <f t="shared" si="173"/>
        <v>TX</v>
      </c>
      <c r="W949">
        <f t="shared" si="174"/>
        <v>0</v>
      </c>
      <c r="X949">
        <f t="shared" si="175"/>
        <v>0</v>
      </c>
      <c r="Y949">
        <f t="shared" si="176"/>
        <v>1</v>
      </c>
      <c r="Z949">
        <f t="shared" si="177"/>
        <v>1</v>
      </c>
      <c r="AA949">
        <f t="shared" si="178"/>
        <v>1</v>
      </c>
      <c r="AB949">
        <f t="shared" si="179"/>
        <v>1</v>
      </c>
    </row>
    <row r="950" spans="1:28" ht="34" x14ac:dyDescent="0.2">
      <c r="A950">
        <v>948</v>
      </c>
      <c r="B950" t="s">
        <v>1633</v>
      </c>
      <c r="C950" t="s">
        <v>4384</v>
      </c>
      <c r="D950" t="s">
        <v>4393</v>
      </c>
      <c r="E950">
        <v>4</v>
      </c>
      <c r="F950" s="1" t="s">
        <v>1634</v>
      </c>
      <c r="G950" t="s">
        <v>1054</v>
      </c>
      <c r="H950" t="s">
        <v>861</v>
      </c>
      <c r="I950" t="s">
        <v>41</v>
      </c>
      <c r="J950">
        <v>1998</v>
      </c>
      <c r="K950" t="s">
        <v>30</v>
      </c>
      <c r="L950" t="s">
        <v>38</v>
      </c>
      <c r="M950" t="s">
        <v>32</v>
      </c>
      <c r="N950" t="s">
        <v>3303</v>
      </c>
      <c r="O950">
        <v>-1</v>
      </c>
      <c r="P950">
        <v>-1</v>
      </c>
      <c r="Q950">
        <f t="shared" si="168"/>
        <v>74000</v>
      </c>
      <c r="R950">
        <f t="shared" si="169"/>
        <v>123000</v>
      </c>
      <c r="S950">
        <f t="shared" si="170"/>
        <v>98500</v>
      </c>
      <c r="T950" t="str">
        <f t="shared" si="171"/>
        <v>Infomerica, Inc</v>
      </c>
      <c r="U950" t="str">
        <f t="shared" si="172"/>
        <v>Houston</v>
      </c>
      <c r="V950" t="str">
        <f t="shared" si="173"/>
        <v>TX</v>
      </c>
      <c r="W950">
        <f t="shared" si="174"/>
        <v>0</v>
      </c>
      <c r="X950">
        <f t="shared" si="175"/>
        <v>1</v>
      </c>
      <c r="Y950">
        <f t="shared" si="176"/>
        <v>1</v>
      </c>
      <c r="Z950">
        <f t="shared" si="177"/>
        <v>0</v>
      </c>
      <c r="AA950">
        <f t="shared" si="178"/>
        <v>0</v>
      </c>
      <c r="AB950">
        <f t="shared" si="179"/>
        <v>1</v>
      </c>
    </row>
    <row r="951" spans="1:28" ht="404" x14ac:dyDescent="0.2">
      <c r="A951">
        <v>949</v>
      </c>
      <c r="B951" t="s">
        <v>1635</v>
      </c>
      <c r="C951" t="s">
        <v>4384</v>
      </c>
      <c r="D951" s="1" t="s">
        <v>4394</v>
      </c>
      <c r="E951">
        <v>4</v>
      </c>
      <c r="F951" s="1" t="s">
        <v>1636</v>
      </c>
      <c r="G951" t="s">
        <v>1054</v>
      </c>
      <c r="H951" t="s">
        <v>1054</v>
      </c>
      <c r="I951" t="s">
        <v>84</v>
      </c>
      <c r="J951">
        <v>2004</v>
      </c>
      <c r="K951" t="s">
        <v>30</v>
      </c>
      <c r="L951" t="s">
        <v>3350</v>
      </c>
      <c r="M951" t="s">
        <v>32</v>
      </c>
      <c r="N951" t="s">
        <v>3312</v>
      </c>
      <c r="O951">
        <v>-1</v>
      </c>
      <c r="P951">
        <v>-1</v>
      </c>
      <c r="Q951">
        <f t="shared" si="168"/>
        <v>74000</v>
      </c>
      <c r="R951">
        <f t="shared" si="169"/>
        <v>123000</v>
      </c>
      <c r="S951">
        <f t="shared" si="170"/>
        <v>98500</v>
      </c>
      <c r="T951" t="str">
        <f t="shared" si="171"/>
        <v>Servient</v>
      </c>
      <c r="U951" t="str">
        <f t="shared" si="172"/>
        <v>Houston</v>
      </c>
      <c r="V951" t="str">
        <f t="shared" si="173"/>
        <v>TX</v>
      </c>
      <c r="W951">
        <f t="shared" si="174"/>
        <v>0</v>
      </c>
      <c r="X951">
        <f t="shared" si="175"/>
        <v>0</v>
      </c>
      <c r="Y951">
        <f t="shared" si="176"/>
        <v>0</v>
      </c>
      <c r="Z951">
        <f t="shared" si="177"/>
        <v>0</v>
      </c>
      <c r="AA951">
        <f t="shared" si="178"/>
        <v>0</v>
      </c>
      <c r="AB951">
        <f t="shared" si="179"/>
        <v>1</v>
      </c>
    </row>
    <row r="952" spans="1:28" ht="34" x14ac:dyDescent="0.2">
      <c r="A952">
        <v>950</v>
      </c>
      <c r="B952" t="s">
        <v>1637</v>
      </c>
      <c r="C952" t="s">
        <v>4384</v>
      </c>
      <c r="D952" t="s">
        <v>4395</v>
      </c>
      <c r="E952">
        <v>3.6</v>
      </c>
      <c r="F952" s="1" t="s">
        <v>4383</v>
      </c>
      <c r="G952" t="s">
        <v>1555</v>
      </c>
      <c r="H952" t="s">
        <v>1555</v>
      </c>
      <c r="I952" t="s">
        <v>29</v>
      </c>
      <c r="J952">
        <v>1949</v>
      </c>
      <c r="K952" t="s">
        <v>1334</v>
      </c>
      <c r="L952" t="s">
        <v>25</v>
      </c>
      <c r="M952" t="s">
        <v>26</v>
      </c>
      <c r="N952" t="s">
        <v>3303</v>
      </c>
      <c r="O952">
        <v>-1</v>
      </c>
      <c r="P952">
        <v>-1</v>
      </c>
      <c r="Q952">
        <f t="shared" si="168"/>
        <v>74000</v>
      </c>
      <c r="R952">
        <f t="shared" si="169"/>
        <v>123000</v>
      </c>
      <c r="S952">
        <f t="shared" si="170"/>
        <v>98500</v>
      </c>
      <c r="T952" t="str">
        <f t="shared" si="171"/>
        <v>elsey Seybold Clinic</v>
      </c>
      <c r="U952" t="str">
        <f t="shared" si="172"/>
        <v>Pearland</v>
      </c>
      <c r="V952" t="str">
        <f t="shared" si="173"/>
        <v>TX</v>
      </c>
      <c r="W952">
        <f t="shared" si="174"/>
        <v>0</v>
      </c>
      <c r="X952">
        <f t="shared" si="175"/>
        <v>1</v>
      </c>
      <c r="Y952">
        <f t="shared" si="176"/>
        <v>1</v>
      </c>
      <c r="Z952">
        <f t="shared" si="177"/>
        <v>0</v>
      </c>
      <c r="AA952">
        <f t="shared" si="178"/>
        <v>0</v>
      </c>
      <c r="AB952">
        <f t="shared" si="179"/>
        <v>1</v>
      </c>
    </row>
    <row r="953" spans="1:28" ht="409.6" x14ac:dyDescent="0.2">
      <c r="A953">
        <v>951</v>
      </c>
      <c r="B953" t="s">
        <v>1638</v>
      </c>
      <c r="C953" t="s">
        <v>4384</v>
      </c>
      <c r="D953" s="1" t="s">
        <v>4396</v>
      </c>
      <c r="E953">
        <v>2</v>
      </c>
      <c r="F953" s="1" t="s">
        <v>1639</v>
      </c>
      <c r="G953" t="s">
        <v>1054</v>
      </c>
      <c r="H953" t="s">
        <v>1054</v>
      </c>
      <c r="I953" t="s">
        <v>18</v>
      </c>
      <c r="J953">
        <v>-1</v>
      </c>
      <c r="K953" t="s">
        <v>30</v>
      </c>
      <c r="L953">
        <v>-1</v>
      </c>
      <c r="M953">
        <v>-1</v>
      </c>
      <c r="N953" t="s">
        <v>3319</v>
      </c>
      <c r="O953">
        <v>-1</v>
      </c>
      <c r="P953">
        <v>-1</v>
      </c>
      <c r="Q953">
        <f t="shared" si="168"/>
        <v>74000</v>
      </c>
      <c r="R953">
        <f t="shared" si="169"/>
        <v>123000</v>
      </c>
      <c r="S953">
        <f t="shared" si="170"/>
        <v>98500</v>
      </c>
      <c r="T953" t="str">
        <f t="shared" si="171"/>
        <v>Premier Medical Resources</v>
      </c>
      <c r="U953" t="str">
        <f t="shared" si="172"/>
        <v>Houston</v>
      </c>
      <c r="V953" t="str">
        <f t="shared" si="173"/>
        <v>TX</v>
      </c>
      <c r="W953">
        <f t="shared" si="174"/>
        <v>0</v>
      </c>
      <c r="X953">
        <f t="shared" si="175"/>
        <v>0</v>
      </c>
      <c r="Y953">
        <f t="shared" si="176"/>
        <v>0</v>
      </c>
      <c r="Z953">
        <f t="shared" si="177"/>
        <v>0</v>
      </c>
      <c r="AA953">
        <f t="shared" si="178"/>
        <v>0</v>
      </c>
      <c r="AB953">
        <f t="shared" si="179"/>
        <v>1</v>
      </c>
    </row>
    <row r="954" spans="1:28" ht="409.6" x14ac:dyDescent="0.2">
      <c r="A954">
        <v>952</v>
      </c>
      <c r="B954" t="s">
        <v>1640</v>
      </c>
      <c r="C954" t="s">
        <v>4384</v>
      </c>
      <c r="D954" s="1" t="s">
        <v>4397</v>
      </c>
      <c r="E954">
        <v>3.8</v>
      </c>
      <c r="F954" s="1" t="s">
        <v>1641</v>
      </c>
      <c r="G954" t="s">
        <v>1054</v>
      </c>
      <c r="H954" t="s">
        <v>1054</v>
      </c>
      <c r="I954" t="s">
        <v>29</v>
      </c>
      <c r="J954">
        <v>1998</v>
      </c>
      <c r="K954" t="s">
        <v>30</v>
      </c>
      <c r="L954" t="s">
        <v>147</v>
      </c>
      <c r="M954" t="s">
        <v>61</v>
      </c>
      <c r="N954" t="s">
        <v>3303</v>
      </c>
      <c r="O954">
        <v>-1</v>
      </c>
      <c r="P954">
        <v>-1</v>
      </c>
      <c r="Q954">
        <f t="shared" si="168"/>
        <v>74000</v>
      </c>
      <c r="R954">
        <f t="shared" si="169"/>
        <v>123000</v>
      </c>
      <c r="S954">
        <f t="shared" si="170"/>
        <v>98500</v>
      </c>
      <c r="T954" t="str">
        <f t="shared" si="171"/>
        <v>Icon Consultants</v>
      </c>
      <c r="U954" t="str">
        <f t="shared" si="172"/>
        <v>Houston</v>
      </c>
      <c r="V954" t="str">
        <f t="shared" si="173"/>
        <v>TX</v>
      </c>
      <c r="W954">
        <f t="shared" si="174"/>
        <v>0</v>
      </c>
      <c r="X954">
        <f t="shared" si="175"/>
        <v>0</v>
      </c>
      <c r="Y954">
        <f t="shared" si="176"/>
        <v>1</v>
      </c>
      <c r="Z954">
        <f t="shared" si="177"/>
        <v>0</v>
      </c>
      <c r="AA954">
        <f t="shared" si="178"/>
        <v>0</v>
      </c>
      <c r="AB954">
        <f t="shared" si="179"/>
        <v>1</v>
      </c>
    </row>
    <row r="955" spans="1:28" ht="409.6" x14ac:dyDescent="0.2">
      <c r="A955">
        <v>953</v>
      </c>
      <c r="B955" t="s">
        <v>1642</v>
      </c>
      <c r="C955" t="s">
        <v>4384</v>
      </c>
      <c r="D955" s="1" t="s">
        <v>4398</v>
      </c>
      <c r="E955">
        <v>4</v>
      </c>
      <c r="F955" s="1" t="s">
        <v>1643</v>
      </c>
      <c r="G955" t="s">
        <v>1054</v>
      </c>
      <c r="H955" t="s">
        <v>1054</v>
      </c>
      <c r="I955" t="s">
        <v>55</v>
      </c>
      <c r="J955">
        <v>1972</v>
      </c>
      <c r="K955" t="s">
        <v>354</v>
      </c>
      <c r="L955" t="s">
        <v>355</v>
      </c>
      <c r="M955" t="s">
        <v>356</v>
      </c>
      <c r="N955" t="s">
        <v>3306</v>
      </c>
      <c r="O955">
        <v>-1</v>
      </c>
      <c r="P955">
        <v>-1</v>
      </c>
      <c r="Q955">
        <f t="shared" si="168"/>
        <v>74000</v>
      </c>
      <c r="R955">
        <f t="shared" si="169"/>
        <v>123000</v>
      </c>
      <c r="S955">
        <f t="shared" si="170"/>
        <v>98500</v>
      </c>
      <c r="T955" t="str">
        <f t="shared" si="171"/>
        <v>UTHealth Houston</v>
      </c>
      <c r="U955" t="str">
        <f t="shared" si="172"/>
        <v>Houston</v>
      </c>
      <c r="V955" t="str">
        <f t="shared" si="173"/>
        <v>TX</v>
      </c>
      <c r="W955">
        <f t="shared" si="174"/>
        <v>0</v>
      </c>
      <c r="X955">
        <f t="shared" si="175"/>
        <v>0</v>
      </c>
      <c r="Y955">
        <f t="shared" si="176"/>
        <v>0</v>
      </c>
      <c r="Z955">
        <f t="shared" si="177"/>
        <v>0</v>
      </c>
      <c r="AA955">
        <f t="shared" si="178"/>
        <v>0</v>
      </c>
      <c r="AB955">
        <f t="shared" si="179"/>
        <v>1</v>
      </c>
    </row>
    <row r="956" spans="1:28" ht="51" x14ac:dyDescent="0.2">
      <c r="A956">
        <v>954</v>
      </c>
      <c r="B956" t="s">
        <v>1644</v>
      </c>
      <c r="C956" t="s">
        <v>4384</v>
      </c>
      <c r="D956" t="s">
        <v>4399</v>
      </c>
      <c r="E956">
        <v>3.2</v>
      </c>
      <c r="F956" s="1" t="s">
        <v>6077</v>
      </c>
      <c r="G956" t="s">
        <v>1054</v>
      </c>
      <c r="H956" t="s">
        <v>17</v>
      </c>
      <c r="I956" t="s">
        <v>24</v>
      </c>
      <c r="J956">
        <v>1784</v>
      </c>
      <c r="K956" t="s">
        <v>56</v>
      </c>
      <c r="L956" t="s">
        <v>3323</v>
      </c>
      <c r="M956" t="s">
        <v>46</v>
      </c>
      <c r="N956" t="s">
        <v>3310</v>
      </c>
      <c r="O956" t="s">
        <v>3572</v>
      </c>
      <c r="P956">
        <v>-1</v>
      </c>
      <c r="Q956">
        <f t="shared" si="168"/>
        <v>74000</v>
      </c>
      <c r="R956">
        <f t="shared" si="169"/>
        <v>123000</v>
      </c>
      <c r="S956">
        <f t="shared" si="170"/>
        <v>98500</v>
      </c>
      <c r="T956" t="str">
        <f t="shared" si="171"/>
        <v>The Ban of New York Mellon</v>
      </c>
      <c r="U956" t="str">
        <f t="shared" si="172"/>
        <v>Houston</v>
      </c>
      <c r="V956" t="str">
        <f t="shared" si="173"/>
        <v>TX</v>
      </c>
      <c r="W956">
        <f t="shared" si="174"/>
        <v>0</v>
      </c>
      <c r="X956">
        <f t="shared" si="175"/>
        <v>1</v>
      </c>
      <c r="Y956">
        <f t="shared" si="176"/>
        <v>0</v>
      </c>
      <c r="Z956">
        <f t="shared" si="177"/>
        <v>0</v>
      </c>
      <c r="AA956">
        <f t="shared" si="178"/>
        <v>0</v>
      </c>
      <c r="AB956">
        <f t="shared" si="179"/>
        <v>1</v>
      </c>
    </row>
    <row r="957" spans="1:28" ht="34" x14ac:dyDescent="0.2">
      <c r="A957">
        <v>955</v>
      </c>
      <c r="B957" t="s">
        <v>1645</v>
      </c>
      <c r="C957" t="s">
        <v>4384</v>
      </c>
      <c r="D957" t="s">
        <v>4400</v>
      </c>
      <c r="E957">
        <v>3.6</v>
      </c>
      <c r="F957" s="1" t="s">
        <v>4383</v>
      </c>
      <c r="G957" t="s">
        <v>1555</v>
      </c>
      <c r="H957" t="s">
        <v>1555</v>
      </c>
      <c r="I957" t="s">
        <v>29</v>
      </c>
      <c r="J957">
        <v>1949</v>
      </c>
      <c r="K957" t="s">
        <v>1334</v>
      </c>
      <c r="L957" t="s">
        <v>25</v>
      </c>
      <c r="M957" t="s">
        <v>26</v>
      </c>
      <c r="N957" t="s">
        <v>3303</v>
      </c>
      <c r="O957">
        <v>-1</v>
      </c>
      <c r="P957">
        <v>-1</v>
      </c>
      <c r="Q957">
        <f t="shared" si="168"/>
        <v>74000</v>
      </c>
      <c r="R957">
        <f t="shared" si="169"/>
        <v>123000</v>
      </c>
      <c r="S957">
        <f t="shared" si="170"/>
        <v>98500</v>
      </c>
      <c r="T957" t="str">
        <f t="shared" si="171"/>
        <v>elsey Seybold Clinic</v>
      </c>
      <c r="U957" t="str">
        <f t="shared" si="172"/>
        <v>Pearland</v>
      </c>
      <c r="V957" t="str">
        <f t="shared" si="173"/>
        <v>TX</v>
      </c>
      <c r="W957">
        <f t="shared" si="174"/>
        <v>0</v>
      </c>
      <c r="X957">
        <f t="shared" si="175"/>
        <v>1</v>
      </c>
      <c r="Y957">
        <f t="shared" si="176"/>
        <v>1</v>
      </c>
      <c r="Z957">
        <f t="shared" si="177"/>
        <v>0</v>
      </c>
      <c r="AA957">
        <f t="shared" si="178"/>
        <v>1</v>
      </c>
      <c r="AB957">
        <f t="shared" si="179"/>
        <v>1</v>
      </c>
    </row>
    <row r="958" spans="1:28" ht="409.6" x14ac:dyDescent="0.2">
      <c r="A958">
        <v>956</v>
      </c>
      <c r="B958" t="s">
        <v>1646</v>
      </c>
      <c r="C958" t="s">
        <v>4384</v>
      </c>
      <c r="D958" s="1" t="s">
        <v>4401</v>
      </c>
      <c r="E958">
        <v>3.2</v>
      </c>
      <c r="F958" s="1" t="s">
        <v>992</v>
      </c>
      <c r="G958" t="s">
        <v>1054</v>
      </c>
      <c r="H958" t="s">
        <v>953</v>
      </c>
      <c r="I958" t="s">
        <v>29</v>
      </c>
      <c r="J958">
        <v>2012</v>
      </c>
      <c r="K958" t="s">
        <v>30</v>
      </c>
      <c r="L958" t="s">
        <v>25</v>
      </c>
      <c r="M958" t="s">
        <v>26</v>
      </c>
      <c r="N958" t="s">
        <v>3319</v>
      </c>
      <c r="O958">
        <v>-1</v>
      </c>
      <c r="P958">
        <v>-1</v>
      </c>
      <c r="Q958">
        <f t="shared" si="168"/>
        <v>74000</v>
      </c>
      <c r="R958">
        <f t="shared" si="169"/>
        <v>123000</v>
      </c>
      <c r="S958">
        <f t="shared" si="170"/>
        <v>98500</v>
      </c>
      <c r="T958" t="str">
        <f t="shared" si="171"/>
        <v>Radiology Partners</v>
      </c>
      <c r="U958" t="str">
        <f t="shared" si="172"/>
        <v>Houston</v>
      </c>
      <c r="V958" t="str">
        <f t="shared" si="173"/>
        <v>TX</v>
      </c>
      <c r="W958">
        <f t="shared" si="174"/>
        <v>0</v>
      </c>
      <c r="X958">
        <f t="shared" si="175"/>
        <v>0</v>
      </c>
      <c r="Y958">
        <f t="shared" si="176"/>
        <v>0</v>
      </c>
      <c r="Z958">
        <f t="shared" si="177"/>
        <v>1</v>
      </c>
      <c r="AA958">
        <f t="shared" si="178"/>
        <v>0</v>
      </c>
      <c r="AB958">
        <f t="shared" si="179"/>
        <v>1</v>
      </c>
    </row>
    <row r="959" spans="1:28" ht="34" x14ac:dyDescent="0.2">
      <c r="A959">
        <v>957</v>
      </c>
      <c r="B959" t="s">
        <v>1647</v>
      </c>
      <c r="C959" t="s">
        <v>4384</v>
      </c>
      <c r="D959" t="s">
        <v>4402</v>
      </c>
      <c r="E959">
        <v>4.4000000000000004</v>
      </c>
      <c r="F959" s="1" t="s">
        <v>1648</v>
      </c>
      <c r="G959" t="s">
        <v>501</v>
      </c>
      <c r="H959" t="s">
        <v>1555</v>
      </c>
      <c r="I959" t="s">
        <v>84</v>
      </c>
      <c r="J959">
        <v>-1</v>
      </c>
      <c r="K959" t="s">
        <v>3341</v>
      </c>
      <c r="L959" t="s">
        <v>147</v>
      </c>
      <c r="M959" t="s">
        <v>61</v>
      </c>
      <c r="N959" t="s">
        <v>3311</v>
      </c>
      <c r="O959">
        <v>-1</v>
      </c>
      <c r="P959">
        <v>-1</v>
      </c>
      <c r="Q959">
        <f t="shared" si="168"/>
        <v>74000</v>
      </c>
      <c r="R959">
        <f t="shared" si="169"/>
        <v>123000</v>
      </c>
      <c r="S959">
        <f t="shared" si="170"/>
        <v>98500</v>
      </c>
      <c r="T959" t="str">
        <f t="shared" si="171"/>
        <v>The Jupiter Group</v>
      </c>
      <c r="U959" t="str">
        <f t="shared" si="172"/>
        <v>Spring</v>
      </c>
      <c r="V959" t="str">
        <f t="shared" si="173"/>
        <v>TX</v>
      </c>
      <c r="W959">
        <f t="shared" si="174"/>
        <v>0</v>
      </c>
      <c r="X959">
        <f t="shared" si="175"/>
        <v>1</v>
      </c>
      <c r="Y959">
        <f t="shared" si="176"/>
        <v>1</v>
      </c>
      <c r="Z959">
        <f t="shared" si="177"/>
        <v>0</v>
      </c>
      <c r="AA959">
        <f t="shared" si="178"/>
        <v>0</v>
      </c>
      <c r="AB959">
        <f t="shared" si="179"/>
        <v>1</v>
      </c>
    </row>
    <row r="960" spans="1:28" ht="409.6" x14ac:dyDescent="0.2">
      <c r="A960">
        <v>958</v>
      </c>
      <c r="B960" t="s">
        <v>1649</v>
      </c>
      <c r="C960" t="s">
        <v>4384</v>
      </c>
      <c r="D960" s="1" t="s">
        <v>4403</v>
      </c>
      <c r="E960">
        <v>3.6</v>
      </c>
      <c r="F960" s="1" t="s">
        <v>4339</v>
      </c>
      <c r="G960" t="s">
        <v>1555</v>
      </c>
      <c r="H960" t="s">
        <v>1555</v>
      </c>
      <c r="I960" t="s">
        <v>29</v>
      </c>
      <c r="J960">
        <v>1949</v>
      </c>
      <c r="K960" t="s">
        <v>1334</v>
      </c>
      <c r="L960" t="s">
        <v>25</v>
      </c>
      <c r="M960" t="s">
        <v>26</v>
      </c>
      <c r="N960" t="s">
        <v>3303</v>
      </c>
      <c r="O960">
        <v>-1</v>
      </c>
      <c r="P960">
        <v>-1</v>
      </c>
      <c r="Q960">
        <f t="shared" si="168"/>
        <v>74000</v>
      </c>
      <c r="R960">
        <f t="shared" si="169"/>
        <v>123000</v>
      </c>
      <c r="S960">
        <f t="shared" si="170"/>
        <v>98500</v>
      </c>
      <c r="T960" t="str">
        <f t="shared" si="171"/>
        <v>elsey-Seybold Medical Group</v>
      </c>
      <c r="U960" t="str">
        <f t="shared" si="172"/>
        <v>Pearland</v>
      </c>
      <c r="V960" t="str">
        <f t="shared" si="173"/>
        <v>TX</v>
      </c>
      <c r="W960">
        <f t="shared" si="174"/>
        <v>0</v>
      </c>
      <c r="X960">
        <f t="shared" si="175"/>
        <v>1</v>
      </c>
      <c r="Y960">
        <f t="shared" si="176"/>
        <v>1</v>
      </c>
      <c r="Z960">
        <f t="shared" si="177"/>
        <v>0</v>
      </c>
      <c r="AA960">
        <f t="shared" si="178"/>
        <v>0</v>
      </c>
      <c r="AB960">
        <f t="shared" si="179"/>
        <v>1</v>
      </c>
    </row>
    <row r="961" spans="1:28" ht="409.6" x14ac:dyDescent="0.2">
      <c r="A961">
        <v>959</v>
      </c>
      <c r="B961" t="s">
        <v>1650</v>
      </c>
      <c r="C961" t="s">
        <v>4384</v>
      </c>
      <c r="D961" s="1" t="s">
        <v>4404</v>
      </c>
      <c r="E961">
        <v>5</v>
      </c>
      <c r="F961" s="1" t="s">
        <v>1651</v>
      </c>
      <c r="G961" t="s">
        <v>1054</v>
      </c>
      <c r="H961" t="s">
        <v>409</v>
      </c>
      <c r="I961" t="s">
        <v>84</v>
      </c>
      <c r="J961">
        <v>2007</v>
      </c>
      <c r="K961" t="s">
        <v>30</v>
      </c>
      <c r="L961" t="s">
        <v>147</v>
      </c>
      <c r="M961" t="s">
        <v>61</v>
      </c>
      <c r="N961" t="s">
        <v>3312</v>
      </c>
      <c r="O961">
        <v>-1</v>
      </c>
      <c r="P961">
        <v>-1</v>
      </c>
      <c r="Q961">
        <f t="shared" si="168"/>
        <v>74000</v>
      </c>
      <c r="R961">
        <f t="shared" si="169"/>
        <v>123000</v>
      </c>
      <c r="S961">
        <f t="shared" si="170"/>
        <v>98500</v>
      </c>
      <c r="T961" t="str">
        <f t="shared" si="171"/>
        <v>Crawford Thomas Recruiting</v>
      </c>
      <c r="U961" t="str">
        <f t="shared" si="172"/>
        <v>Houston</v>
      </c>
      <c r="V961" t="str">
        <f t="shared" si="173"/>
        <v>TX</v>
      </c>
      <c r="W961">
        <f t="shared" si="174"/>
        <v>1</v>
      </c>
      <c r="X961">
        <f t="shared" si="175"/>
        <v>1</v>
      </c>
      <c r="Y961">
        <f t="shared" si="176"/>
        <v>0</v>
      </c>
      <c r="Z961">
        <f t="shared" si="177"/>
        <v>0</v>
      </c>
      <c r="AA961">
        <f t="shared" si="178"/>
        <v>0</v>
      </c>
      <c r="AB961">
        <f t="shared" si="179"/>
        <v>1</v>
      </c>
    </row>
    <row r="962" spans="1:28" ht="409.6" x14ac:dyDescent="0.2">
      <c r="A962">
        <v>960</v>
      </c>
      <c r="B962" t="s">
        <v>1652</v>
      </c>
      <c r="C962" t="s">
        <v>4384</v>
      </c>
      <c r="D962" s="1" t="s">
        <v>4405</v>
      </c>
      <c r="E962">
        <v>5</v>
      </c>
      <c r="F962" s="1" t="s">
        <v>1488</v>
      </c>
      <c r="G962" t="s">
        <v>812</v>
      </c>
      <c r="H962" t="s">
        <v>254</v>
      </c>
      <c r="I962" t="s">
        <v>84</v>
      </c>
      <c r="J962">
        <v>2018</v>
      </c>
      <c r="K962" t="s">
        <v>30</v>
      </c>
      <c r="L962" t="s">
        <v>147</v>
      </c>
      <c r="M962" t="s">
        <v>61</v>
      </c>
      <c r="N962" t="s">
        <v>3309</v>
      </c>
      <c r="O962">
        <v>-1</v>
      </c>
      <c r="P962">
        <v>-1</v>
      </c>
      <c r="Q962">
        <f t="shared" si="168"/>
        <v>74000</v>
      </c>
      <c r="R962">
        <f t="shared" si="169"/>
        <v>123000</v>
      </c>
      <c r="S962">
        <f t="shared" si="170"/>
        <v>98500</v>
      </c>
      <c r="T962" t="str">
        <f t="shared" si="171"/>
        <v>Jobot</v>
      </c>
      <c r="U962" t="str">
        <f t="shared" si="172"/>
        <v>Sugar Land</v>
      </c>
      <c r="V962" t="str">
        <f t="shared" si="173"/>
        <v>TX</v>
      </c>
      <c r="W962">
        <f t="shared" si="174"/>
        <v>0</v>
      </c>
      <c r="X962">
        <f t="shared" si="175"/>
        <v>0</v>
      </c>
      <c r="Y962">
        <f t="shared" si="176"/>
        <v>1</v>
      </c>
      <c r="Z962">
        <f t="shared" si="177"/>
        <v>1</v>
      </c>
      <c r="AA962">
        <f t="shared" si="178"/>
        <v>0</v>
      </c>
      <c r="AB962">
        <f t="shared" si="179"/>
        <v>1</v>
      </c>
    </row>
    <row r="963" spans="1:28" ht="409.6" x14ac:dyDescent="0.2">
      <c r="A963">
        <v>961</v>
      </c>
      <c r="B963" t="s">
        <v>4406</v>
      </c>
      <c r="C963" t="s">
        <v>4384</v>
      </c>
      <c r="D963" s="1" t="s">
        <v>4407</v>
      </c>
      <c r="E963">
        <v>-1</v>
      </c>
      <c r="F963" t="s">
        <v>1653</v>
      </c>
      <c r="G963" t="s">
        <v>1054</v>
      </c>
      <c r="H963" t="s">
        <v>1054</v>
      </c>
      <c r="I963" t="s">
        <v>84</v>
      </c>
      <c r="J963">
        <v>1996</v>
      </c>
      <c r="K963" t="s">
        <v>123</v>
      </c>
      <c r="L963" t="s">
        <v>147</v>
      </c>
      <c r="M963" t="s">
        <v>61</v>
      </c>
      <c r="N963" t="s">
        <v>3308</v>
      </c>
      <c r="O963">
        <v>-1</v>
      </c>
      <c r="P963">
        <v>-1</v>
      </c>
      <c r="Q963">
        <f t="shared" ref="Q963:Q1026" si="180">LEFT(C963,FIND("-",C963)-1)*1000</f>
        <v>74000</v>
      </c>
      <c r="R963">
        <f t="shared" ref="R963:R1026" si="181">MID(C963,FIND("-",C963)+1,LEN(C963))*1000</f>
        <v>123000</v>
      </c>
      <c r="S963">
        <f t="shared" ref="S963:S1026" si="182">(Q963+R963)/2</f>
        <v>98500</v>
      </c>
      <c r="T963" t="str">
        <f t="shared" ref="T963:T1026" si="183">TRIM(LEFT(F963, FIND(CHAR(10), F963&amp;CHAR(10))-1))</f>
        <v>Talbridge Corporation</v>
      </c>
      <c r="U963" t="str">
        <f t="shared" ref="U963:U1026" si="184">TRIM(LEFT(G963, FIND(",",G963)-1))</f>
        <v>Houston</v>
      </c>
      <c r="V963" t="str">
        <f t="shared" ref="V963:V1026" si="185">TRIM(MID(G963,FIND(",",G963)+1,LEN((G963))))</f>
        <v>TX</v>
      </c>
      <c r="W963">
        <f t="shared" ref="W963:W1026" si="186">IF(ISNUMBER(SEARCH("python",D963)),1,0)</f>
        <v>0</v>
      </c>
      <c r="X963">
        <f t="shared" ref="X963:X1026" si="187">IF(ISNUMBER(SEARCH("sql",D963)),1,0)</f>
        <v>0</v>
      </c>
      <c r="Y963">
        <f t="shared" ref="Y963:Y1026" si="188">IF(ISNUMBER(SEARCH("excel",D963)),1,0)</f>
        <v>0</v>
      </c>
      <c r="Z963">
        <f t="shared" ref="Z963:Z1026" si="189">IF(ISNUMBER(SEARCH("tableau",D963)),1,0)</f>
        <v>0</v>
      </c>
      <c r="AA963">
        <f t="shared" ref="AA963:AA1026" si="190">IF(ISNUMBER(SEARCH("power bi",D963)),1,0)</f>
        <v>1</v>
      </c>
      <c r="AB963">
        <f t="shared" ref="AB963:AB1026" si="191">IF(ISNUMBER(SEARCH("r",D963)),1,0)</f>
        <v>1</v>
      </c>
    </row>
    <row r="964" spans="1:28" ht="409.6" x14ac:dyDescent="0.2">
      <c r="A964">
        <v>962</v>
      </c>
      <c r="B964" t="s">
        <v>1654</v>
      </c>
      <c r="C964" t="s">
        <v>4384</v>
      </c>
      <c r="D964" s="1" t="s">
        <v>4408</v>
      </c>
      <c r="E964">
        <v>3.7</v>
      </c>
      <c r="F964" s="1" t="s">
        <v>207</v>
      </c>
      <c r="G964" t="s">
        <v>1054</v>
      </c>
      <c r="H964" t="s">
        <v>208</v>
      </c>
      <c r="I964" t="s">
        <v>84</v>
      </c>
      <c r="J964">
        <v>1999</v>
      </c>
      <c r="K964" t="s">
        <v>30</v>
      </c>
      <c r="L964" t="s">
        <v>147</v>
      </c>
      <c r="M964" t="s">
        <v>61</v>
      </c>
      <c r="N964" t="s">
        <v>3305</v>
      </c>
      <c r="O964" t="s">
        <v>209</v>
      </c>
      <c r="P964">
        <v>-1</v>
      </c>
      <c r="Q964">
        <f t="shared" si="180"/>
        <v>74000</v>
      </c>
      <c r="R964">
        <f t="shared" si="181"/>
        <v>123000</v>
      </c>
      <c r="S964">
        <f t="shared" si="182"/>
        <v>98500</v>
      </c>
      <c r="T964" t="str">
        <f t="shared" si="183"/>
        <v>eTeam Inc.</v>
      </c>
      <c r="U964" t="str">
        <f t="shared" si="184"/>
        <v>Houston</v>
      </c>
      <c r="V964" t="str">
        <f t="shared" si="185"/>
        <v>TX</v>
      </c>
      <c r="W964">
        <f t="shared" si="186"/>
        <v>0</v>
      </c>
      <c r="X964">
        <f t="shared" si="187"/>
        <v>1</v>
      </c>
      <c r="Y964">
        <f t="shared" si="188"/>
        <v>1</v>
      </c>
      <c r="Z964">
        <f t="shared" si="189"/>
        <v>0</v>
      </c>
      <c r="AA964">
        <f t="shared" si="190"/>
        <v>0</v>
      </c>
      <c r="AB964">
        <f t="shared" si="191"/>
        <v>1</v>
      </c>
    </row>
    <row r="965" spans="1:28" ht="409.6" x14ac:dyDescent="0.2">
      <c r="A965">
        <v>963</v>
      </c>
      <c r="B965" t="s">
        <v>1655</v>
      </c>
      <c r="C965" t="s">
        <v>4384</v>
      </c>
      <c r="D965" s="1" t="s">
        <v>4409</v>
      </c>
      <c r="E965">
        <v>3.8</v>
      </c>
      <c r="F965" s="1" t="s">
        <v>562</v>
      </c>
      <c r="G965" t="s">
        <v>1054</v>
      </c>
      <c r="H965" t="s">
        <v>563</v>
      </c>
      <c r="I965" t="s">
        <v>29</v>
      </c>
      <c r="J965">
        <v>2000</v>
      </c>
      <c r="K965" t="s">
        <v>30</v>
      </c>
      <c r="L965" t="s">
        <v>147</v>
      </c>
      <c r="M965" t="s">
        <v>61</v>
      </c>
      <c r="N965" t="s">
        <v>3303</v>
      </c>
      <c r="O965" t="s">
        <v>564</v>
      </c>
      <c r="P965">
        <v>-1</v>
      </c>
      <c r="Q965">
        <f t="shared" si="180"/>
        <v>74000</v>
      </c>
      <c r="R965">
        <f t="shared" si="181"/>
        <v>123000</v>
      </c>
      <c r="S965">
        <f t="shared" si="182"/>
        <v>98500</v>
      </c>
      <c r="T965" t="str">
        <f t="shared" si="183"/>
        <v>LanceSoft Inc</v>
      </c>
      <c r="U965" t="str">
        <f t="shared" si="184"/>
        <v>Houston</v>
      </c>
      <c r="V965" t="str">
        <f t="shared" si="185"/>
        <v>TX</v>
      </c>
      <c r="W965">
        <f t="shared" si="186"/>
        <v>0</v>
      </c>
      <c r="X965">
        <f t="shared" si="187"/>
        <v>0</v>
      </c>
      <c r="Y965">
        <f t="shared" si="188"/>
        <v>1</v>
      </c>
      <c r="Z965">
        <f t="shared" si="189"/>
        <v>0</v>
      </c>
      <c r="AA965">
        <f t="shared" si="190"/>
        <v>0</v>
      </c>
      <c r="AB965">
        <f t="shared" si="191"/>
        <v>1</v>
      </c>
    </row>
    <row r="966" spans="1:28" ht="409.6" x14ac:dyDescent="0.2">
      <c r="A966">
        <v>964</v>
      </c>
      <c r="B966" t="s">
        <v>1654</v>
      </c>
      <c r="C966" t="s">
        <v>4384</v>
      </c>
      <c r="D966" s="1" t="s">
        <v>4410</v>
      </c>
      <c r="E966">
        <v>3</v>
      </c>
      <c r="F966" s="1" t="s">
        <v>1656</v>
      </c>
      <c r="G966" t="s">
        <v>1054</v>
      </c>
      <c r="H966" t="s">
        <v>228</v>
      </c>
      <c r="I966" t="s">
        <v>84</v>
      </c>
      <c r="J966">
        <v>-1</v>
      </c>
      <c r="K966" t="s">
        <v>30</v>
      </c>
      <c r="L966" t="s">
        <v>85</v>
      </c>
      <c r="M966" t="s">
        <v>61</v>
      </c>
      <c r="N966" t="s">
        <v>3314</v>
      </c>
      <c r="O966">
        <v>-1</v>
      </c>
      <c r="P966">
        <v>-1</v>
      </c>
      <c r="Q966">
        <f t="shared" si="180"/>
        <v>74000</v>
      </c>
      <c r="R966">
        <f t="shared" si="181"/>
        <v>123000</v>
      </c>
      <c r="S966">
        <f t="shared" si="182"/>
        <v>98500</v>
      </c>
      <c r="T966" t="str">
        <f t="shared" si="183"/>
        <v>Central Business Solutions, Inc</v>
      </c>
      <c r="U966" t="str">
        <f t="shared" si="184"/>
        <v>Houston</v>
      </c>
      <c r="V966" t="str">
        <f t="shared" si="185"/>
        <v>TX</v>
      </c>
      <c r="W966">
        <f t="shared" si="186"/>
        <v>0</v>
      </c>
      <c r="X966">
        <f t="shared" si="187"/>
        <v>1</v>
      </c>
      <c r="Y966">
        <f t="shared" si="188"/>
        <v>0</v>
      </c>
      <c r="Z966">
        <f t="shared" si="189"/>
        <v>0</v>
      </c>
      <c r="AA966">
        <f t="shared" si="190"/>
        <v>0</v>
      </c>
      <c r="AB966">
        <f t="shared" si="191"/>
        <v>1</v>
      </c>
    </row>
    <row r="967" spans="1:28" ht="409.6" x14ac:dyDescent="0.2">
      <c r="A967">
        <v>965</v>
      </c>
      <c r="B967" t="s">
        <v>1657</v>
      </c>
      <c r="C967" t="s">
        <v>4384</v>
      </c>
      <c r="D967" s="1" t="s">
        <v>4411</v>
      </c>
      <c r="E967">
        <v>3.3</v>
      </c>
      <c r="F967" s="1" t="s">
        <v>1658</v>
      </c>
      <c r="G967" t="s">
        <v>1054</v>
      </c>
      <c r="H967" t="s">
        <v>1054</v>
      </c>
      <c r="I967" t="s">
        <v>68</v>
      </c>
      <c r="J967">
        <v>2011</v>
      </c>
      <c r="K967" t="s">
        <v>30</v>
      </c>
      <c r="L967">
        <v>-1</v>
      </c>
      <c r="M967">
        <v>-1</v>
      </c>
      <c r="N967" t="s">
        <v>3308</v>
      </c>
      <c r="O967">
        <v>-1</v>
      </c>
      <c r="P967">
        <v>-1</v>
      </c>
      <c r="Q967">
        <f t="shared" si="180"/>
        <v>74000</v>
      </c>
      <c r="R967">
        <f t="shared" si="181"/>
        <v>123000</v>
      </c>
      <c r="S967">
        <f t="shared" si="182"/>
        <v>98500</v>
      </c>
      <c r="T967" t="str">
        <f t="shared" si="183"/>
        <v>Professional Enrollment Concepts</v>
      </c>
      <c r="U967" t="str">
        <f t="shared" si="184"/>
        <v>Houston</v>
      </c>
      <c r="V967" t="str">
        <f t="shared" si="185"/>
        <v>TX</v>
      </c>
      <c r="W967">
        <f t="shared" si="186"/>
        <v>0</v>
      </c>
      <c r="X967">
        <f t="shared" si="187"/>
        <v>0</v>
      </c>
      <c r="Y967">
        <f t="shared" si="188"/>
        <v>1</v>
      </c>
      <c r="Z967">
        <f t="shared" si="189"/>
        <v>0</v>
      </c>
      <c r="AA967">
        <f t="shared" si="190"/>
        <v>0</v>
      </c>
      <c r="AB967">
        <f t="shared" si="191"/>
        <v>1</v>
      </c>
    </row>
    <row r="968" spans="1:28" ht="409.6" x14ac:dyDescent="0.2">
      <c r="A968">
        <v>966</v>
      </c>
      <c r="B968" t="s">
        <v>469</v>
      </c>
      <c r="C968" t="s">
        <v>4384</v>
      </c>
      <c r="D968" s="1" t="s">
        <v>4412</v>
      </c>
      <c r="E968">
        <v>3.1</v>
      </c>
      <c r="F968" s="1" t="s">
        <v>1659</v>
      </c>
      <c r="G968" t="s">
        <v>812</v>
      </c>
      <c r="H968" t="s">
        <v>4413</v>
      </c>
      <c r="I968" t="s">
        <v>41</v>
      </c>
      <c r="J968">
        <v>1955</v>
      </c>
      <c r="K968" t="s">
        <v>19</v>
      </c>
      <c r="L968" t="s">
        <v>3358</v>
      </c>
      <c r="M968" t="s">
        <v>46</v>
      </c>
      <c r="N968" t="s">
        <v>3303</v>
      </c>
      <c r="O968">
        <v>-1</v>
      </c>
      <c r="P968">
        <v>-1</v>
      </c>
      <c r="Q968">
        <f t="shared" si="180"/>
        <v>74000</v>
      </c>
      <c r="R968">
        <f t="shared" si="181"/>
        <v>123000</v>
      </c>
      <c r="S968">
        <f t="shared" si="182"/>
        <v>98500</v>
      </c>
      <c r="T968" t="str">
        <f t="shared" si="183"/>
        <v>Texas Dow Employees Credit Union</v>
      </c>
      <c r="U968" t="str">
        <f t="shared" si="184"/>
        <v>Sugar Land</v>
      </c>
      <c r="V968" t="str">
        <f t="shared" si="185"/>
        <v>TX</v>
      </c>
      <c r="W968">
        <f t="shared" si="186"/>
        <v>1</v>
      </c>
      <c r="X968">
        <f t="shared" si="187"/>
        <v>1</v>
      </c>
      <c r="Y968">
        <f t="shared" si="188"/>
        <v>1</v>
      </c>
      <c r="Z968">
        <f t="shared" si="189"/>
        <v>1</v>
      </c>
      <c r="AA968">
        <f t="shared" si="190"/>
        <v>1</v>
      </c>
      <c r="AB968">
        <f t="shared" si="191"/>
        <v>1</v>
      </c>
    </row>
    <row r="969" spans="1:28" ht="409.6" x14ac:dyDescent="0.2">
      <c r="A969">
        <v>967</v>
      </c>
      <c r="B969" t="s">
        <v>1660</v>
      </c>
      <c r="C969" t="s">
        <v>4384</v>
      </c>
      <c r="D969" s="1" t="s">
        <v>4414</v>
      </c>
      <c r="E969">
        <v>4.8</v>
      </c>
      <c r="F969" s="1" t="s">
        <v>1582</v>
      </c>
      <c r="G969" t="s">
        <v>1054</v>
      </c>
      <c r="H969" t="s">
        <v>1583</v>
      </c>
      <c r="I969" t="s">
        <v>18</v>
      </c>
      <c r="J969">
        <v>2010</v>
      </c>
      <c r="K969" t="s">
        <v>30</v>
      </c>
      <c r="L969" t="s">
        <v>38</v>
      </c>
      <c r="M969" t="s">
        <v>32</v>
      </c>
      <c r="N969" t="s">
        <v>3308</v>
      </c>
      <c r="O969">
        <v>-1</v>
      </c>
      <c r="P969">
        <v>-1</v>
      </c>
      <c r="Q969">
        <f t="shared" si="180"/>
        <v>74000</v>
      </c>
      <c r="R969">
        <f t="shared" si="181"/>
        <v>123000</v>
      </c>
      <c r="S969">
        <f t="shared" si="182"/>
        <v>98500</v>
      </c>
      <c r="T969" t="str">
        <f t="shared" si="183"/>
        <v>InvenTech Info</v>
      </c>
      <c r="U969" t="str">
        <f t="shared" si="184"/>
        <v>Houston</v>
      </c>
      <c r="V969" t="str">
        <f t="shared" si="185"/>
        <v>TX</v>
      </c>
      <c r="W969">
        <f t="shared" si="186"/>
        <v>1</v>
      </c>
      <c r="X969">
        <f t="shared" si="187"/>
        <v>1</v>
      </c>
      <c r="Y969">
        <f t="shared" si="188"/>
        <v>0</v>
      </c>
      <c r="Z969">
        <f t="shared" si="189"/>
        <v>1</v>
      </c>
      <c r="AA969">
        <f t="shared" si="190"/>
        <v>0</v>
      </c>
      <c r="AB969">
        <f t="shared" si="191"/>
        <v>1</v>
      </c>
    </row>
    <row r="970" spans="1:28" ht="409.6" x14ac:dyDescent="0.2">
      <c r="A970">
        <v>968</v>
      </c>
      <c r="B970" t="s">
        <v>1661</v>
      </c>
      <c r="C970" t="s">
        <v>4384</v>
      </c>
      <c r="D970" s="1" t="s">
        <v>4415</v>
      </c>
      <c r="E970">
        <v>2.2000000000000002</v>
      </c>
      <c r="F970" s="1" t="s">
        <v>1662</v>
      </c>
      <c r="G970" t="s">
        <v>1054</v>
      </c>
      <c r="H970" t="s">
        <v>1054</v>
      </c>
      <c r="I970" t="s">
        <v>41</v>
      </c>
      <c r="J970">
        <v>1980</v>
      </c>
      <c r="K970" t="s">
        <v>218</v>
      </c>
      <c r="L970" t="s">
        <v>796</v>
      </c>
      <c r="M970" t="s">
        <v>218</v>
      </c>
      <c r="N970" t="s">
        <v>3305</v>
      </c>
      <c r="O970">
        <v>-1</v>
      </c>
      <c r="P970">
        <v>-1</v>
      </c>
      <c r="Q970">
        <f t="shared" si="180"/>
        <v>74000</v>
      </c>
      <c r="R970">
        <f t="shared" si="181"/>
        <v>123000</v>
      </c>
      <c r="S970">
        <f t="shared" si="182"/>
        <v>98500</v>
      </c>
      <c r="T970" t="str">
        <f t="shared" si="183"/>
        <v>Harris County Appraisal District</v>
      </c>
      <c r="U970" t="str">
        <f t="shared" si="184"/>
        <v>Houston</v>
      </c>
      <c r="V970" t="str">
        <f t="shared" si="185"/>
        <v>TX</v>
      </c>
      <c r="W970">
        <f t="shared" si="186"/>
        <v>0</v>
      </c>
      <c r="X970">
        <f t="shared" si="187"/>
        <v>1</v>
      </c>
      <c r="Y970">
        <f t="shared" si="188"/>
        <v>1</v>
      </c>
      <c r="Z970">
        <f t="shared" si="189"/>
        <v>0</v>
      </c>
      <c r="AA970">
        <f t="shared" si="190"/>
        <v>0</v>
      </c>
      <c r="AB970">
        <f t="shared" si="191"/>
        <v>1</v>
      </c>
    </row>
    <row r="971" spans="1:28" ht="409.6" x14ac:dyDescent="0.2">
      <c r="A971">
        <v>969</v>
      </c>
      <c r="B971" t="s">
        <v>34</v>
      </c>
      <c r="C971" t="s">
        <v>4416</v>
      </c>
      <c r="D971" s="1" t="s">
        <v>4417</v>
      </c>
      <c r="E971">
        <v>3.1</v>
      </c>
      <c r="F971" s="1" t="s">
        <v>1663</v>
      </c>
      <c r="G971" t="s">
        <v>1664</v>
      </c>
      <c r="H971" t="s">
        <v>3539</v>
      </c>
      <c r="I971" t="s">
        <v>24</v>
      </c>
      <c r="J971">
        <v>1864</v>
      </c>
      <c r="K971" t="s">
        <v>56</v>
      </c>
      <c r="L971" t="s">
        <v>3358</v>
      </c>
      <c r="M971" t="s">
        <v>46</v>
      </c>
      <c r="N971" t="s">
        <v>3310</v>
      </c>
      <c r="O971">
        <v>-1</v>
      </c>
      <c r="P971">
        <v>-1</v>
      </c>
      <c r="Q971">
        <f t="shared" si="180"/>
        <v>53000</v>
      </c>
      <c r="R971">
        <f t="shared" si="181"/>
        <v>94000</v>
      </c>
      <c r="S971">
        <f t="shared" si="182"/>
        <v>73500</v>
      </c>
      <c r="T971" t="str">
        <f t="shared" si="183"/>
        <v>MUFG</v>
      </c>
      <c r="U971" t="str">
        <f t="shared" si="184"/>
        <v>Tempe</v>
      </c>
      <c r="V971" t="str">
        <f t="shared" si="185"/>
        <v>AZ</v>
      </c>
      <c r="W971">
        <f t="shared" si="186"/>
        <v>1</v>
      </c>
      <c r="X971">
        <f t="shared" si="187"/>
        <v>1</v>
      </c>
      <c r="Y971">
        <f t="shared" si="188"/>
        <v>1</v>
      </c>
      <c r="Z971">
        <f t="shared" si="189"/>
        <v>0</v>
      </c>
      <c r="AA971">
        <f t="shared" si="190"/>
        <v>0</v>
      </c>
      <c r="AB971">
        <f t="shared" si="191"/>
        <v>1</v>
      </c>
    </row>
    <row r="972" spans="1:28" ht="409.6" x14ac:dyDescent="0.2">
      <c r="A972">
        <v>970</v>
      </c>
      <c r="B972" t="s">
        <v>72</v>
      </c>
      <c r="C972" t="s">
        <v>4416</v>
      </c>
      <c r="D972" s="1" t="s">
        <v>4418</v>
      </c>
      <c r="E972">
        <v>4.4000000000000004</v>
      </c>
      <c r="F972" s="1" t="s">
        <v>1665</v>
      </c>
      <c r="G972" t="s">
        <v>76</v>
      </c>
      <c r="H972" t="s">
        <v>76</v>
      </c>
      <c r="I972" t="s">
        <v>18</v>
      </c>
      <c r="J972">
        <v>2010</v>
      </c>
      <c r="K972" t="s">
        <v>30</v>
      </c>
      <c r="L972" t="s">
        <v>3350</v>
      </c>
      <c r="M972" t="s">
        <v>32</v>
      </c>
      <c r="N972" t="s">
        <v>3309</v>
      </c>
      <c r="O972">
        <v>-1</v>
      </c>
      <c r="P972">
        <v>-1</v>
      </c>
      <c r="Q972">
        <f t="shared" si="180"/>
        <v>53000</v>
      </c>
      <c r="R972">
        <f t="shared" si="181"/>
        <v>94000</v>
      </c>
      <c r="S972">
        <f t="shared" si="182"/>
        <v>73500</v>
      </c>
      <c r="T972" t="str">
        <f t="shared" si="183"/>
        <v>Integrate</v>
      </c>
      <c r="U972" t="str">
        <f t="shared" si="184"/>
        <v>Phoenix</v>
      </c>
      <c r="V972" t="str">
        <f t="shared" si="185"/>
        <v>AZ</v>
      </c>
      <c r="W972">
        <f t="shared" si="186"/>
        <v>1</v>
      </c>
      <c r="X972">
        <f t="shared" si="187"/>
        <v>1</v>
      </c>
      <c r="Y972">
        <f t="shared" si="188"/>
        <v>1</v>
      </c>
      <c r="Z972">
        <f t="shared" si="189"/>
        <v>0</v>
      </c>
      <c r="AA972">
        <f t="shared" si="190"/>
        <v>1</v>
      </c>
      <c r="AB972">
        <f t="shared" si="191"/>
        <v>1</v>
      </c>
    </row>
    <row r="973" spans="1:28" ht="409.6" x14ac:dyDescent="0.2">
      <c r="A973">
        <v>971</v>
      </c>
      <c r="B973" t="s">
        <v>1666</v>
      </c>
      <c r="C973" t="s">
        <v>4416</v>
      </c>
      <c r="D973" s="1" t="s">
        <v>4419</v>
      </c>
      <c r="E973">
        <v>3.2</v>
      </c>
      <c r="F973" s="1" t="s">
        <v>1667</v>
      </c>
      <c r="G973" t="s">
        <v>76</v>
      </c>
      <c r="H973" t="s">
        <v>76</v>
      </c>
      <c r="I973" t="s">
        <v>29</v>
      </c>
      <c r="J973">
        <v>1939</v>
      </c>
      <c r="K973" t="s">
        <v>56</v>
      </c>
      <c r="L973" t="s">
        <v>3358</v>
      </c>
      <c r="M973" t="s">
        <v>46</v>
      </c>
      <c r="N973" t="s">
        <v>3305</v>
      </c>
      <c r="O973">
        <v>-1</v>
      </c>
      <c r="P973">
        <v>-1</v>
      </c>
      <c r="Q973">
        <f t="shared" si="180"/>
        <v>53000</v>
      </c>
      <c r="R973">
        <f t="shared" si="181"/>
        <v>94000</v>
      </c>
      <c r="S973">
        <f t="shared" si="182"/>
        <v>73500</v>
      </c>
      <c r="T973" t="str">
        <f t="shared" si="183"/>
        <v>Desert Financial Credit Union</v>
      </c>
      <c r="U973" t="str">
        <f t="shared" si="184"/>
        <v>Phoenix</v>
      </c>
      <c r="V973" t="str">
        <f t="shared" si="185"/>
        <v>AZ</v>
      </c>
      <c r="W973">
        <f t="shared" si="186"/>
        <v>0</v>
      </c>
      <c r="X973">
        <f t="shared" si="187"/>
        <v>1</v>
      </c>
      <c r="Y973">
        <f t="shared" si="188"/>
        <v>0</v>
      </c>
      <c r="Z973">
        <f t="shared" si="189"/>
        <v>0</v>
      </c>
      <c r="AA973">
        <f t="shared" si="190"/>
        <v>1</v>
      </c>
      <c r="AB973">
        <f t="shared" si="191"/>
        <v>1</v>
      </c>
    </row>
    <row r="974" spans="1:28" ht="409.6" x14ac:dyDescent="0.2">
      <c r="A974">
        <v>972</v>
      </c>
      <c r="B974" t="s">
        <v>1668</v>
      </c>
      <c r="C974" t="s">
        <v>4416</v>
      </c>
      <c r="D974" s="1" t="s">
        <v>4420</v>
      </c>
      <c r="E974">
        <v>3.7</v>
      </c>
      <c r="F974" s="1" t="s">
        <v>1669</v>
      </c>
      <c r="G974" t="s">
        <v>76</v>
      </c>
      <c r="H974" t="s">
        <v>76</v>
      </c>
      <c r="I974" t="s">
        <v>41</v>
      </c>
      <c r="J974">
        <v>1975</v>
      </c>
      <c r="K974" t="s">
        <v>30</v>
      </c>
      <c r="L974" t="s">
        <v>1003</v>
      </c>
      <c r="M974" t="s">
        <v>451</v>
      </c>
      <c r="N974" t="s">
        <v>3303</v>
      </c>
      <c r="O974" t="s">
        <v>1670</v>
      </c>
      <c r="P974">
        <v>-1</v>
      </c>
      <c r="Q974">
        <f t="shared" si="180"/>
        <v>53000</v>
      </c>
      <c r="R974">
        <f t="shared" si="181"/>
        <v>94000</v>
      </c>
      <c r="S974">
        <f t="shared" si="182"/>
        <v>73500</v>
      </c>
      <c r="T974" t="str">
        <f t="shared" si="183"/>
        <v>Corbins Electric</v>
      </c>
      <c r="U974" t="str">
        <f t="shared" si="184"/>
        <v>Phoenix</v>
      </c>
      <c r="V974" t="str">
        <f t="shared" si="185"/>
        <v>AZ</v>
      </c>
      <c r="W974">
        <f t="shared" si="186"/>
        <v>0</v>
      </c>
      <c r="X974">
        <f t="shared" si="187"/>
        <v>1</v>
      </c>
      <c r="Y974">
        <f t="shared" si="188"/>
        <v>1</v>
      </c>
      <c r="Z974">
        <f t="shared" si="189"/>
        <v>0</v>
      </c>
      <c r="AA974">
        <f t="shared" si="190"/>
        <v>0</v>
      </c>
      <c r="AB974">
        <f t="shared" si="191"/>
        <v>1</v>
      </c>
    </row>
    <row r="975" spans="1:28" ht="34" x14ac:dyDescent="0.2">
      <c r="A975">
        <v>973</v>
      </c>
      <c r="B975" t="s">
        <v>1671</v>
      </c>
      <c r="C975" t="s">
        <v>4416</v>
      </c>
      <c r="D975" t="s">
        <v>4421</v>
      </c>
      <c r="E975">
        <v>3.5</v>
      </c>
      <c r="F975" s="1" t="s">
        <v>1672</v>
      </c>
      <c r="G975" t="s">
        <v>76</v>
      </c>
      <c r="H975" t="s">
        <v>1673</v>
      </c>
      <c r="I975" t="s">
        <v>29</v>
      </c>
      <c r="J975">
        <v>1970</v>
      </c>
      <c r="K975" t="s">
        <v>30</v>
      </c>
      <c r="L975" t="s">
        <v>147</v>
      </c>
      <c r="M975" t="s">
        <v>61</v>
      </c>
      <c r="N975" t="s">
        <v>3303</v>
      </c>
      <c r="O975" t="s">
        <v>4422</v>
      </c>
      <c r="P975">
        <v>-1</v>
      </c>
      <c r="Q975">
        <f t="shared" si="180"/>
        <v>53000</v>
      </c>
      <c r="R975">
        <f t="shared" si="181"/>
        <v>94000</v>
      </c>
      <c r="S975">
        <f t="shared" si="182"/>
        <v>73500</v>
      </c>
      <c r="T975" t="str">
        <f t="shared" si="183"/>
        <v>The Judge Group, Inc.</v>
      </c>
      <c r="U975" t="str">
        <f t="shared" si="184"/>
        <v>Phoenix</v>
      </c>
      <c r="V975" t="str">
        <f t="shared" si="185"/>
        <v>AZ</v>
      </c>
      <c r="W975">
        <f t="shared" si="186"/>
        <v>0</v>
      </c>
      <c r="X975">
        <f t="shared" si="187"/>
        <v>0</v>
      </c>
      <c r="Y975">
        <f t="shared" si="188"/>
        <v>1</v>
      </c>
      <c r="Z975">
        <f t="shared" si="189"/>
        <v>1</v>
      </c>
      <c r="AA975">
        <f t="shared" si="190"/>
        <v>0</v>
      </c>
      <c r="AB975">
        <f t="shared" si="191"/>
        <v>1</v>
      </c>
    </row>
    <row r="976" spans="1:28" ht="409.6" x14ac:dyDescent="0.2">
      <c r="A976">
        <v>974</v>
      </c>
      <c r="B976" t="s">
        <v>72</v>
      </c>
      <c r="C976" t="s">
        <v>4416</v>
      </c>
      <c r="D976" s="1" t="s">
        <v>4423</v>
      </c>
      <c r="E976">
        <v>4</v>
      </c>
      <c r="F976" s="1" t="s">
        <v>1674</v>
      </c>
      <c r="G976" t="s">
        <v>1675</v>
      </c>
      <c r="H976" t="s">
        <v>1675</v>
      </c>
      <c r="I976" t="s">
        <v>24</v>
      </c>
      <c r="J976">
        <v>1960</v>
      </c>
      <c r="K976" t="s">
        <v>30</v>
      </c>
      <c r="L976" t="s">
        <v>1193</v>
      </c>
      <c r="M976" t="s">
        <v>265</v>
      </c>
      <c r="N976" t="s">
        <v>3304</v>
      </c>
      <c r="O976" t="s">
        <v>1676</v>
      </c>
      <c r="P976">
        <v>-1</v>
      </c>
      <c r="Q976">
        <f t="shared" si="180"/>
        <v>53000</v>
      </c>
      <c r="R976">
        <f t="shared" si="181"/>
        <v>94000</v>
      </c>
      <c r="S976">
        <f t="shared" si="182"/>
        <v>73500</v>
      </c>
      <c r="T976" t="str">
        <f t="shared" si="183"/>
        <v>Discount Tire</v>
      </c>
      <c r="U976" t="str">
        <f t="shared" si="184"/>
        <v>Scottsdale</v>
      </c>
      <c r="V976" t="str">
        <f t="shared" si="185"/>
        <v>AZ</v>
      </c>
      <c r="W976">
        <f t="shared" si="186"/>
        <v>1</v>
      </c>
      <c r="X976">
        <f t="shared" si="187"/>
        <v>1</v>
      </c>
      <c r="Y976">
        <f t="shared" si="188"/>
        <v>1</v>
      </c>
      <c r="Z976">
        <f t="shared" si="189"/>
        <v>1</v>
      </c>
      <c r="AA976">
        <f t="shared" si="190"/>
        <v>0</v>
      </c>
      <c r="AB976">
        <f t="shared" si="191"/>
        <v>1</v>
      </c>
    </row>
    <row r="977" spans="1:28" ht="409.6" x14ac:dyDescent="0.2">
      <c r="A977">
        <v>975</v>
      </c>
      <c r="B977" t="s">
        <v>1654</v>
      </c>
      <c r="C977" t="s">
        <v>4416</v>
      </c>
      <c r="D977" s="1" t="s">
        <v>4424</v>
      </c>
      <c r="E977">
        <v>3.2</v>
      </c>
      <c r="F977" s="1" t="s">
        <v>1667</v>
      </c>
      <c r="G977" t="s">
        <v>76</v>
      </c>
      <c r="H977" t="s">
        <v>76</v>
      </c>
      <c r="I977" t="s">
        <v>29</v>
      </c>
      <c r="J977">
        <v>1939</v>
      </c>
      <c r="K977" t="s">
        <v>56</v>
      </c>
      <c r="L977" t="s">
        <v>3358</v>
      </c>
      <c r="M977" t="s">
        <v>46</v>
      </c>
      <c r="N977" t="s">
        <v>3305</v>
      </c>
      <c r="O977">
        <v>-1</v>
      </c>
      <c r="P977">
        <v>-1</v>
      </c>
      <c r="Q977">
        <f t="shared" si="180"/>
        <v>53000</v>
      </c>
      <c r="R977">
        <f t="shared" si="181"/>
        <v>94000</v>
      </c>
      <c r="S977">
        <f t="shared" si="182"/>
        <v>73500</v>
      </c>
      <c r="T977" t="str">
        <f t="shared" si="183"/>
        <v>Desert Financial Credit Union</v>
      </c>
      <c r="U977" t="str">
        <f t="shared" si="184"/>
        <v>Phoenix</v>
      </c>
      <c r="V977" t="str">
        <f t="shared" si="185"/>
        <v>AZ</v>
      </c>
      <c r="W977">
        <f t="shared" si="186"/>
        <v>1</v>
      </c>
      <c r="X977">
        <f t="shared" si="187"/>
        <v>0</v>
      </c>
      <c r="Y977">
        <f t="shared" si="188"/>
        <v>0</v>
      </c>
      <c r="Z977">
        <f t="shared" si="189"/>
        <v>0</v>
      </c>
      <c r="AA977">
        <f t="shared" si="190"/>
        <v>1</v>
      </c>
      <c r="AB977">
        <f t="shared" si="191"/>
        <v>1</v>
      </c>
    </row>
    <row r="978" spans="1:28" ht="409.6" x14ac:dyDescent="0.2">
      <c r="A978">
        <v>976</v>
      </c>
      <c r="B978" t="s">
        <v>34</v>
      </c>
      <c r="C978" t="s">
        <v>4416</v>
      </c>
      <c r="D978" s="1" t="s">
        <v>4425</v>
      </c>
      <c r="E978">
        <v>3.5</v>
      </c>
      <c r="F978" s="1" t="s">
        <v>295</v>
      </c>
      <c r="G978" t="s">
        <v>76</v>
      </c>
      <c r="H978" t="s">
        <v>3427</v>
      </c>
      <c r="I978" t="s">
        <v>24</v>
      </c>
      <c r="J978">
        <v>1948</v>
      </c>
      <c r="K978" t="s">
        <v>56</v>
      </c>
      <c r="L978" t="s">
        <v>147</v>
      </c>
      <c r="M978" t="s">
        <v>61</v>
      </c>
      <c r="N978" t="s">
        <v>3304</v>
      </c>
      <c r="O978" t="s">
        <v>296</v>
      </c>
      <c r="P978">
        <v>-1</v>
      </c>
      <c r="Q978">
        <f t="shared" si="180"/>
        <v>53000</v>
      </c>
      <c r="R978">
        <f t="shared" si="181"/>
        <v>94000</v>
      </c>
      <c r="S978">
        <f t="shared" si="182"/>
        <v>73500</v>
      </c>
      <c r="T978" t="str">
        <f t="shared" si="183"/>
        <v>Robert Half</v>
      </c>
      <c r="U978" t="str">
        <f t="shared" si="184"/>
        <v>Phoenix</v>
      </c>
      <c r="V978" t="str">
        <f t="shared" si="185"/>
        <v>AZ</v>
      </c>
      <c r="W978">
        <f t="shared" si="186"/>
        <v>0</v>
      </c>
      <c r="X978">
        <f t="shared" si="187"/>
        <v>0</v>
      </c>
      <c r="Y978">
        <f t="shared" si="188"/>
        <v>0</v>
      </c>
      <c r="Z978">
        <f t="shared" si="189"/>
        <v>0</v>
      </c>
      <c r="AA978">
        <f t="shared" si="190"/>
        <v>0</v>
      </c>
      <c r="AB978">
        <f t="shared" si="191"/>
        <v>1</v>
      </c>
    </row>
    <row r="979" spans="1:28" ht="238" x14ac:dyDescent="0.2">
      <c r="A979">
        <v>977</v>
      </c>
      <c r="B979" t="s">
        <v>34</v>
      </c>
      <c r="C979" t="s">
        <v>4416</v>
      </c>
      <c r="D979" s="1" t="s">
        <v>4426</v>
      </c>
      <c r="E979">
        <v>4.9000000000000004</v>
      </c>
      <c r="F979" s="1" t="s">
        <v>4427</v>
      </c>
      <c r="G979" t="s">
        <v>76</v>
      </c>
      <c r="H979" t="s">
        <v>3605</v>
      </c>
      <c r="I979" t="s">
        <v>84</v>
      </c>
      <c r="J979">
        <v>2005</v>
      </c>
      <c r="K979" t="s">
        <v>30</v>
      </c>
      <c r="L979" t="s">
        <v>147</v>
      </c>
      <c r="M979" t="s">
        <v>61</v>
      </c>
      <c r="N979" t="s">
        <v>3312</v>
      </c>
      <c r="O979">
        <v>-1</v>
      </c>
      <c r="P979">
        <v>-1</v>
      </c>
      <c r="Q979">
        <f t="shared" si="180"/>
        <v>53000</v>
      </c>
      <c r="R979">
        <f t="shared" si="181"/>
        <v>94000</v>
      </c>
      <c r="S979">
        <f t="shared" si="182"/>
        <v>73500</v>
      </c>
      <c r="T979" t="str">
        <f t="shared" si="183"/>
        <v>TeCom Resources, Inc.</v>
      </c>
      <c r="U979" t="str">
        <f t="shared" si="184"/>
        <v>Phoenix</v>
      </c>
      <c r="V979" t="str">
        <f t="shared" si="185"/>
        <v>AZ</v>
      </c>
      <c r="W979">
        <f t="shared" si="186"/>
        <v>0</v>
      </c>
      <c r="X979">
        <f t="shared" si="187"/>
        <v>0</v>
      </c>
      <c r="Y979">
        <f t="shared" si="188"/>
        <v>0</v>
      </c>
      <c r="Z979">
        <f t="shared" si="189"/>
        <v>0</v>
      </c>
      <c r="AA979">
        <f t="shared" si="190"/>
        <v>0</v>
      </c>
      <c r="AB979">
        <f t="shared" si="191"/>
        <v>1</v>
      </c>
    </row>
    <row r="980" spans="1:28" ht="409.6" x14ac:dyDescent="0.2">
      <c r="A980">
        <v>978</v>
      </c>
      <c r="B980" t="s">
        <v>34</v>
      </c>
      <c r="C980" t="s">
        <v>4416</v>
      </c>
      <c r="D980" s="1" t="s">
        <v>4428</v>
      </c>
      <c r="E980">
        <v>4.0999999999999996</v>
      </c>
      <c r="F980" s="1" t="s">
        <v>1677</v>
      </c>
      <c r="G980" t="s">
        <v>76</v>
      </c>
      <c r="H980" t="s">
        <v>1678</v>
      </c>
      <c r="I980" t="s">
        <v>55</v>
      </c>
      <c r="J980">
        <v>1986</v>
      </c>
      <c r="K980" t="s">
        <v>56</v>
      </c>
      <c r="L980" t="s">
        <v>912</v>
      </c>
      <c r="M980" t="s">
        <v>913</v>
      </c>
      <c r="N980" t="s">
        <v>3306</v>
      </c>
      <c r="O980" t="s">
        <v>1679</v>
      </c>
      <c r="P980">
        <v>-1</v>
      </c>
      <c r="Q980">
        <f t="shared" si="180"/>
        <v>53000</v>
      </c>
      <c r="R980">
        <f t="shared" si="181"/>
        <v>94000</v>
      </c>
      <c r="S980">
        <f t="shared" si="182"/>
        <v>73500</v>
      </c>
      <c r="T980" t="str">
        <f t="shared" si="183"/>
        <v>Viasat</v>
      </c>
      <c r="U980" t="str">
        <f t="shared" si="184"/>
        <v>Phoenix</v>
      </c>
      <c r="V980" t="str">
        <f t="shared" si="185"/>
        <v>AZ</v>
      </c>
      <c r="W980">
        <f t="shared" si="186"/>
        <v>1</v>
      </c>
      <c r="X980">
        <f t="shared" si="187"/>
        <v>1</v>
      </c>
      <c r="Y980">
        <f t="shared" si="188"/>
        <v>1</v>
      </c>
      <c r="Z980">
        <f t="shared" si="189"/>
        <v>1</v>
      </c>
      <c r="AA980">
        <f t="shared" si="190"/>
        <v>0</v>
      </c>
      <c r="AB980">
        <f t="shared" si="191"/>
        <v>1</v>
      </c>
    </row>
    <row r="981" spans="1:28" ht="409.6" x14ac:dyDescent="0.2">
      <c r="A981">
        <v>979</v>
      </c>
      <c r="B981" t="s">
        <v>167</v>
      </c>
      <c r="C981" t="s">
        <v>4416</v>
      </c>
      <c r="D981" s="1" t="s">
        <v>4429</v>
      </c>
      <c r="E981">
        <v>4.5999999999999996</v>
      </c>
      <c r="F981" s="1" t="s">
        <v>1680</v>
      </c>
      <c r="G981" t="s">
        <v>1675</v>
      </c>
      <c r="H981" t="s">
        <v>1675</v>
      </c>
      <c r="I981" t="s">
        <v>18</v>
      </c>
      <c r="J981">
        <v>2019</v>
      </c>
      <c r="K981" t="s">
        <v>30</v>
      </c>
      <c r="L981" t="s">
        <v>355</v>
      </c>
      <c r="M981" t="s">
        <v>356</v>
      </c>
      <c r="N981" t="s">
        <v>3303</v>
      </c>
      <c r="O981">
        <v>-1</v>
      </c>
      <c r="P981">
        <v>-1</v>
      </c>
      <c r="Q981">
        <f t="shared" si="180"/>
        <v>53000</v>
      </c>
      <c r="R981">
        <f t="shared" si="181"/>
        <v>94000</v>
      </c>
      <c r="S981">
        <f t="shared" si="182"/>
        <v>73500</v>
      </c>
      <c r="T981" t="str">
        <f t="shared" si="183"/>
        <v>National Education Partners</v>
      </c>
      <c r="U981" t="str">
        <f t="shared" si="184"/>
        <v>Scottsdale</v>
      </c>
      <c r="V981" t="str">
        <f t="shared" si="185"/>
        <v>AZ</v>
      </c>
      <c r="W981">
        <f t="shared" si="186"/>
        <v>0</v>
      </c>
      <c r="X981">
        <f t="shared" si="187"/>
        <v>1</v>
      </c>
      <c r="Y981">
        <f t="shared" si="188"/>
        <v>1</v>
      </c>
      <c r="Z981">
        <f t="shared" si="189"/>
        <v>0</v>
      </c>
      <c r="AA981">
        <f t="shared" si="190"/>
        <v>0</v>
      </c>
      <c r="AB981">
        <f t="shared" si="191"/>
        <v>1</v>
      </c>
    </row>
    <row r="982" spans="1:28" ht="323" x14ac:dyDescent="0.2">
      <c r="A982">
        <v>980</v>
      </c>
      <c r="B982" t="s">
        <v>34</v>
      </c>
      <c r="C982" t="s">
        <v>4416</v>
      </c>
      <c r="D982" s="1" t="s">
        <v>4430</v>
      </c>
      <c r="E982">
        <v>3.6</v>
      </c>
      <c r="F982" s="1" t="s">
        <v>4431</v>
      </c>
      <c r="G982" t="s">
        <v>76</v>
      </c>
      <c r="H982" t="s">
        <v>3863</v>
      </c>
      <c r="I982" t="s">
        <v>41</v>
      </c>
      <c r="J982">
        <v>1992</v>
      </c>
      <c r="K982" t="s">
        <v>56</v>
      </c>
      <c r="L982" t="s">
        <v>147</v>
      </c>
      <c r="M982" t="s">
        <v>61</v>
      </c>
      <c r="N982" t="s">
        <v>3319</v>
      </c>
      <c r="O982">
        <v>-1</v>
      </c>
      <c r="P982">
        <v>-1</v>
      </c>
      <c r="Q982">
        <f t="shared" si="180"/>
        <v>53000</v>
      </c>
      <c r="R982">
        <f t="shared" si="181"/>
        <v>94000</v>
      </c>
      <c r="S982">
        <f t="shared" si="182"/>
        <v>73500</v>
      </c>
      <c r="T982" t="str">
        <f t="shared" si="183"/>
        <v>Parer &amp; Lynch</v>
      </c>
      <c r="U982" t="str">
        <f t="shared" si="184"/>
        <v>Phoenix</v>
      </c>
      <c r="V982" t="str">
        <f t="shared" si="185"/>
        <v>AZ</v>
      </c>
      <c r="W982">
        <f t="shared" si="186"/>
        <v>1</v>
      </c>
      <c r="X982">
        <f t="shared" si="187"/>
        <v>1</v>
      </c>
      <c r="Y982">
        <f t="shared" si="188"/>
        <v>1</v>
      </c>
      <c r="Z982">
        <f t="shared" si="189"/>
        <v>1</v>
      </c>
      <c r="AA982">
        <f t="shared" si="190"/>
        <v>0</v>
      </c>
      <c r="AB982">
        <f t="shared" si="191"/>
        <v>1</v>
      </c>
    </row>
    <row r="983" spans="1:28" ht="85" x14ac:dyDescent="0.2">
      <c r="A983">
        <v>981</v>
      </c>
      <c r="B983" t="s">
        <v>34</v>
      </c>
      <c r="C983" t="s">
        <v>4416</v>
      </c>
      <c r="D983" s="1" t="s">
        <v>4432</v>
      </c>
      <c r="E983">
        <v>3</v>
      </c>
      <c r="F983" s="1" t="s">
        <v>1402</v>
      </c>
      <c r="G983" t="s">
        <v>1664</v>
      </c>
      <c r="H983" t="s">
        <v>821</v>
      </c>
      <c r="I983" t="s">
        <v>18</v>
      </c>
      <c r="J983">
        <v>2003</v>
      </c>
      <c r="K983" t="s">
        <v>30</v>
      </c>
      <c r="L983" t="s">
        <v>147</v>
      </c>
      <c r="M983" t="s">
        <v>61</v>
      </c>
      <c r="N983" t="s">
        <v>3319</v>
      </c>
      <c r="O983">
        <v>-1</v>
      </c>
      <c r="P983">
        <v>-1</v>
      </c>
      <c r="Q983">
        <f t="shared" si="180"/>
        <v>53000</v>
      </c>
      <c r="R983">
        <f t="shared" si="181"/>
        <v>94000</v>
      </c>
      <c r="S983">
        <f t="shared" si="182"/>
        <v>73500</v>
      </c>
      <c r="T983" t="str">
        <f t="shared" si="183"/>
        <v>The Accuro Group</v>
      </c>
      <c r="U983" t="str">
        <f t="shared" si="184"/>
        <v>Tempe</v>
      </c>
      <c r="V983" t="str">
        <f t="shared" si="185"/>
        <v>AZ</v>
      </c>
      <c r="W983">
        <f t="shared" si="186"/>
        <v>1</v>
      </c>
      <c r="X983">
        <f t="shared" si="187"/>
        <v>1</v>
      </c>
      <c r="Y983">
        <f t="shared" si="188"/>
        <v>0</v>
      </c>
      <c r="Z983">
        <f t="shared" si="189"/>
        <v>1</v>
      </c>
      <c r="AA983">
        <f t="shared" si="190"/>
        <v>0</v>
      </c>
      <c r="AB983">
        <f t="shared" si="191"/>
        <v>1</v>
      </c>
    </row>
    <row r="984" spans="1:28" ht="404" x14ac:dyDescent="0.2">
      <c r="A984">
        <v>982</v>
      </c>
      <c r="B984" t="s">
        <v>34</v>
      </c>
      <c r="C984" t="s">
        <v>4416</v>
      </c>
      <c r="D984" s="1" t="s">
        <v>4433</v>
      </c>
      <c r="E984">
        <v>3.2</v>
      </c>
      <c r="F984" s="1" t="s">
        <v>1681</v>
      </c>
      <c r="G984" t="s">
        <v>76</v>
      </c>
      <c r="H984" t="s">
        <v>405</v>
      </c>
      <c r="I984" t="s">
        <v>55</v>
      </c>
      <c r="J984">
        <v>1994</v>
      </c>
      <c r="K984" t="s">
        <v>37</v>
      </c>
      <c r="L984" t="s">
        <v>147</v>
      </c>
      <c r="M984" t="s">
        <v>61</v>
      </c>
      <c r="N984" t="s">
        <v>3313</v>
      </c>
      <c r="O984" t="s">
        <v>4434</v>
      </c>
      <c r="P984">
        <v>-1</v>
      </c>
      <c r="Q984">
        <f t="shared" si="180"/>
        <v>53000</v>
      </c>
      <c r="R984">
        <f t="shared" si="181"/>
        <v>94000</v>
      </c>
      <c r="S984">
        <f t="shared" si="182"/>
        <v>73500</v>
      </c>
      <c r="T984" t="str">
        <f t="shared" si="183"/>
        <v>Modis</v>
      </c>
      <c r="U984" t="str">
        <f t="shared" si="184"/>
        <v>Phoenix</v>
      </c>
      <c r="V984" t="str">
        <f t="shared" si="185"/>
        <v>AZ</v>
      </c>
      <c r="W984">
        <f t="shared" si="186"/>
        <v>0</v>
      </c>
      <c r="X984">
        <f t="shared" si="187"/>
        <v>1</v>
      </c>
      <c r="Y984">
        <f t="shared" si="188"/>
        <v>0</v>
      </c>
      <c r="Z984">
        <f t="shared" si="189"/>
        <v>0</v>
      </c>
      <c r="AA984">
        <f t="shared" si="190"/>
        <v>0</v>
      </c>
      <c r="AB984">
        <f t="shared" si="191"/>
        <v>1</v>
      </c>
    </row>
    <row r="985" spans="1:28" ht="409.6" x14ac:dyDescent="0.2">
      <c r="A985">
        <v>983</v>
      </c>
      <c r="B985" t="s">
        <v>34</v>
      </c>
      <c r="C985" t="s">
        <v>4416</v>
      </c>
      <c r="D985" s="1" t="s">
        <v>4435</v>
      </c>
      <c r="E985">
        <v>2.9</v>
      </c>
      <c r="F985" s="1" t="s">
        <v>1682</v>
      </c>
      <c r="G985" t="s">
        <v>76</v>
      </c>
      <c r="H985" t="s">
        <v>1683</v>
      </c>
      <c r="I985" t="s">
        <v>29</v>
      </c>
      <c r="J985">
        <v>-1</v>
      </c>
      <c r="K985" t="s">
        <v>30</v>
      </c>
      <c r="L985" t="s">
        <v>147</v>
      </c>
      <c r="M985" t="s">
        <v>61</v>
      </c>
      <c r="N985" t="s">
        <v>3319</v>
      </c>
      <c r="O985">
        <v>-1</v>
      </c>
      <c r="P985">
        <v>-1</v>
      </c>
      <c r="Q985">
        <f t="shared" si="180"/>
        <v>53000</v>
      </c>
      <c r="R985">
        <f t="shared" si="181"/>
        <v>94000</v>
      </c>
      <c r="S985">
        <f t="shared" si="182"/>
        <v>73500</v>
      </c>
      <c r="T985" t="str">
        <f t="shared" si="183"/>
        <v>Gatestone &amp; Co. Inc</v>
      </c>
      <c r="U985" t="str">
        <f t="shared" si="184"/>
        <v>Phoenix</v>
      </c>
      <c r="V985" t="str">
        <f t="shared" si="185"/>
        <v>AZ</v>
      </c>
      <c r="W985">
        <f t="shared" si="186"/>
        <v>0</v>
      </c>
      <c r="X985">
        <f t="shared" si="187"/>
        <v>0</v>
      </c>
      <c r="Y985">
        <f t="shared" si="188"/>
        <v>1</v>
      </c>
      <c r="Z985">
        <f t="shared" si="189"/>
        <v>0</v>
      </c>
      <c r="AA985">
        <f t="shared" si="190"/>
        <v>0</v>
      </c>
      <c r="AB985">
        <f t="shared" si="191"/>
        <v>1</v>
      </c>
    </row>
    <row r="986" spans="1:28" ht="187" x14ac:dyDescent="0.2">
      <c r="A986">
        <v>984</v>
      </c>
      <c r="B986" t="s">
        <v>34</v>
      </c>
      <c r="C986" t="s">
        <v>4416</v>
      </c>
      <c r="D986" s="1" t="s">
        <v>4436</v>
      </c>
      <c r="E986">
        <v>3.9</v>
      </c>
      <c r="F986" s="1" t="s">
        <v>204</v>
      </c>
      <c r="G986" t="s">
        <v>1664</v>
      </c>
      <c r="H986" t="s">
        <v>205</v>
      </c>
      <c r="I986" t="s">
        <v>41</v>
      </c>
      <c r="J986">
        <v>2002</v>
      </c>
      <c r="K986" t="s">
        <v>30</v>
      </c>
      <c r="L986" t="s">
        <v>38</v>
      </c>
      <c r="M986" t="s">
        <v>32</v>
      </c>
      <c r="N986" t="s">
        <v>3303</v>
      </c>
      <c r="O986">
        <v>-1</v>
      </c>
      <c r="P986">
        <v>-1</v>
      </c>
      <c r="Q986">
        <f t="shared" si="180"/>
        <v>53000</v>
      </c>
      <c r="R986">
        <f t="shared" si="181"/>
        <v>94000</v>
      </c>
      <c r="S986">
        <f t="shared" si="182"/>
        <v>73500</v>
      </c>
      <c r="T986" t="str">
        <f t="shared" si="183"/>
        <v>Diverse Lynx</v>
      </c>
      <c r="U986" t="str">
        <f t="shared" si="184"/>
        <v>Tempe</v>
      </c>
      <c r="V986" t="str">
        <f t="shared" si="185"/>
        <v>AZ</v>
      </c>
      <c r="W986">
        <f t="shared" si="186"/>
        <v>1</v>
      </c>
      <c r="X986">
        <f t="shared" si="187"/>
        <v>1</v>
      </c>
      <c r="Y986">
        <f t="shared" si="188"/>
        <v>0</v>
      </c>
      <c r="Z986">
        <f t="shared" si="189"/>
        <v>1</v>
      </c>
      <c r="AA986">
        <f t="shared" si="190"/>
        <v>0</v>
      </c>
      <c r="AB986">
        <f t="shared" si="191"/>
        <v>1</v>
      </c>
    </row>
    <row r="987" spans="1:28" ht="409.6" x14ac:dyDescent="0.2">
      <c r="A987">
        <v>985</v>
      </c>
      <c r="B987" t="s">
        <v>34</v>
      </c>
      <c r="C987" t="s">
        <v>4416</v>
      </c>
      <c r="D987" s="1" t="s">
        <v>4437</v>
      </c>
      <c r="E987">
        <v>3.6</v>
      </c>
      <c r="F987" s="1" t="s">
        <v>1684</v>
      </c>
      <c r="G987" t="s">
        <v>76</v>
      </c>
      <c r="H987" t="s">
        <v>76</v>
      </c>
      <c r="I987" t="s">
        <v>68</v>
      </c>
      <c r="J987">
        <v>2002</v>
      </c>
      <c r="K987" t="s">
        <v>19</v>
      </c>
      <c r="L987" t="s">
        <v>20</v>
      </c>
      <c r="M987" t="s">
        <v>21</v>
      </c>
      <c r="N987" t="s">
        <v>3308</v>
      </c>
      <c r="O987">
        <v>-1</v>
      </c>
      <c r="P987">
        <v>-1</v>
      </c>
      <c r="Q987">
        <f t="shared" si="180"/>
        <v>53000</v>
      </c>
      <c r="R987">
        <f t="shared" si="181"/>
        <v>94000</v>
      </c>
      <c r="S987">
        <f t="shared" si="182"/>
        <v>73500</v>
      </c>
      <c r="T987" t="str">
        <f t="shared" si="183"/>
        <v>FAMILY INVOLVEMENT CENTER</v>
      </c>
      <c r="U987" t="str">
        <f t="shared" si="184"/>
        <v>Phoenix</v>
      </c>
      <c r="V987" t="str">
        <f t="shared" si="185"/>
        <v>AZ</v>
      </c>
      <c r="W987">
        <f t="shared" si="186"/>
        <v>0</v>
      </c>
      <c r="X987">
        <f t="shared" si="187"/>
        <v>0</v>
      </c>
      <c r="Y987">
        <f t="shared" si="188"/>
        <v>1</v>
      </c>
      <c r="Z987">
        <f t="shared" si="189"/>
        <v>0</v>
      </c>
      <c r="AA987">
        <f t="shared" si="190"/>
        <v>0</v>
      </c>
      <c r="AB987">
        <f t="shared" si="191"/>
        <v>1</v>
      </c>
    </row>
    <row r="988" spans="1:28" ht="409.6" x14ac:dyDescent="0.2">
      <c r="A988">
        <v>986</v>
      </c>
      <c r="B988" t="s">
        <v>34</v>
      </c>
      <c r="C988" t="s">
        <v>4416</v>
      </c>
      <c r="D988" s="1" t="s">
        <v>4438</v>
      </c>
      <c r="E988">
        <v>2.5</v>
      </c>
      <c r="F988" s="1" t="s">
        <v>1685</v>
      </c>
      <c r="G988" t="s">
        <v>1675</v>
      </c>
      <c r="H988" t="s">
        <v>1675</v>
      </c>
      <c r="I988" t="s">
        <v>68</v>
      </c>
      <c r="J988">
        <v>-1</v>
      </c>
      <c r="K988" t="s">
        <v>30</v>
      </c>
      <c r="L988">
        <v>-1</v>
      </c>
      <c r="M988">
        <v>-1</v>
      </c>
      <c r="N988" t="s">
        <v>3311</v>
      </c>
      <c r="O988">
        <v>-1</v>
      </c>
      <c r="P988">
        <v>-1</v>
      </c>
      <c r="Q988">
        <f t="shared" si="180"/>
        <v>53000</v>
      </c>
      <c r="R988">
        <f t="shared" si="181"/>
        <v>94000</v>
      </c>
      <c r="S988">
        <f t="shared" si="182"/>
        <v>73500</v>
      </c>
      <c r="T988" t="str">
        <f t="shared" si="183"/>
        <v>Career Evolutions</v>
      </c>
      <c r="U988" t="str">
        <f t="shared" si="184"/>
        <v>Scottsdale</v>
      </c>
      <c r="V988" t="str">
        <f t="shared" si="185"/>
        <v>AZ</v>
      </c>
      <c r="W988">
        <f t="shared" si="186"/>
        <v>0</v>
      </c>
      <c r="X988">
        <f t="shared" si="187"/>
        <v>1</v>
      </c>
      <c r="Y988">
        <f t="shared" si="188"/>
        <v>1</v>
      </c>
      <c r="Z988">
        <f t="shared" si="189"/>
        <v>0</v>
      </c>
      <c r="AA988">
        <f t="shared" si="190"/>
        <v>0</v>
      </c>
      <c r="AB988">
        <f t="shared" si="191"/>
        <v>1</v>
      </c>
    </row>
    <row r="989" spans="1:28" ht="372" x14ac:dyDescent="0.2">
      <c r="A989">
        <v>987</v>
      </c>
      <c r="B989" t="s">
        <v>1686</v>
      </c>
      <c r="C989" t="s">
        <v>4416</v>
      </c>
      <c r="D989" s="1" t="s">
        <v>4439</v>
      </c>
      <c r="E989">
        <v>3.6</v>
      </c>
      <c r="F989" s="1" t="s">
        <v>1687</v>
      </c>
      <c r="G989" t="s">
        <v>76</v>
      </c>
      <c r="H989" t="s">
        <v>76</v>
      </c>
      <c r="I989" t="s">
        <v>24</v>
      </c>
      <c r="J989">
        <v>1999</v>
      </c>
      <c r="K989" t="s">
        <v>56</v>
      </c>
      <c r="L989" t="s">
        <v>799</v>
      </c>
      <c r="M989" t="s">
        <v>764</v>
      </c>
      <c r="N989" t="s">
        <v>3307</v>
      </c>
      <c r="O989">
        <v>-1</v>
      </c>
      <c r="P989">
        <v>-1</v>
      </c>
      <c r="Q989">
        <f t="shared" si="180"/>
        <v>53000</v>
      </c>
      <c r="R989">
        <f t="shared" si="181"/>
        <v>94000</v>
      </c>
      <c r="S989">
        <f t="shared" si="182"/>
        <v>73500</v>
      </c>
      <c r="T989" t="str">
        <f t="shared" si="183"/>
        <v>ON Semiconductor</v>
      </c>
      <c r="U989" t="str">
        <f t="shared" si="184"/>
        <v>Phoenix</v>
      </c>
      <c r="V989" t="str">
        <f t="shared" si="185"/>
        <v>AZ</v>
      </c>
      <c r="W989">
        <f t="shared" si="186"/>
        <v>0</v>
      </c>
      <c r="X989">
        <f t="shared" si="187"/>
        <v>0</v>
      </c>
      <c r="Y989">
        <f t="shared" si="188"/>
        <v>1</v>
      </c>
      <c r="Z989">
        <f t="shared" si="189"/>
        <v>0</v>
      </c>
      <c r="AA989">
        <f t="shared" si="190"/>
        <v>0</v>
      </c>
      <c r="AB989">
        <f t="shared" si="191"/>
        <v>1</v>
      </c>
    </row>
    <row r="990" spans="1:28" ht="409.6" x14ac:dyDescent="0.2">
      <c r="A990">
        <v>988</v>
      </c>
      <c r="B990" t="s">
        <v>1688</v>
      </c>
      <c r="C990" t="s">
        <v>4416</v>
      </c>
      <c r="D990" s="1" t="s">
        <v>4440</v>
      </c>
      <c r="E990">
        <v>3.6</v>
      </c>
      <c r="F990" s="1" t="s">
        <v>1689</v>
      </c>
      <c r="G990" t="s">
        <v>76</v>
      </c>
      <c r="H990" t="s">
        <v>106</v>
      </c>
      <c r="I990" t="s">
        <v>24</v>
      </c>
      <c r="J990">
        <v>1973</v>
      </c>
      <c r="K990" t="s">
        <v>56</v>
      </c>
      <c r="L990" t="s">
        <v>3323</v>
      </c>
      <c r="M990" t="s">
        <v>46</v>
      </c>
      <c r="N990" t="s">
        <v>3307</v>
      </c>
      <c r="O990">
        <v>-1</v>
      </c>
      <c r="P990">
        <v>-1</v>
      </c>
      <c r="Q990">
        <f t="shared" si="180"/>
        <v>53000</v>
      </c>
      <c r="R990">
        <f t="shared" si="181"/>
        <v>94000</v>
      </c>
      <c r="S990">
        <f t="shared" si="182"/>
        <v>73500</v>
      </c>
      <c r="T990" t="str">
        <f t="shared" si="183"/>
        <v>Charles Schwab</v>
      </c>
      <c r="U990" t="str">
        <f t="shared" si="184"/>
        <v>Phoenix</v>
      </c>
      <c r="V990" t="str">
        <f t="shared" si="185"/>
        <v>AZ</v>
      </c>
      <c r="W990">
        <f t="shared" si="186"/>
        <v>0</v>
      </c>
      <c r="X990">
        <f t="shared" si="187"/>
        <v>1</v>
      </c>
      <c r="Y990">
        <f t="shared" si="188"/>
        <v>0</v>
      </c>
      <c r="Z990">
        <f t="shared" si="189"/>
        <v>1</v>
      </c>
      <c r="AA990">
        <f t="shared" si="190"/>
        <v>0</v>
      </c>
      <c r="AB990">
        <f t="shared" si="191"/>
        <v>1</v>
      </c>
    </row>
    <row r="991" spans="1:28" ht="409.6" x14ac:dyDescent="0.2">
      <c r="A991">
        <v>989</v>
      </c>
      <c r="B991" t="s">
        <v>34</v>
      </c>
      <c r="C991" t="s">
        <v>4416</v>
      </c>
      <c r="D991" s="1" t="s">
        <v>4441</v>
      </c>
      <c r="E991">
        <v>4.4000000000000004</v>
      </c>
      <c r="F991" s="1" t="s">
        <v>402</v>
      </c>
      <c r="G991" t="s">
        <v>1664</v>
      </c>
      <c r="H991" t="s">
        <v>205</v>
      </c>
      <c r="I991" t="s">
        <v>68</v>
      </c>
      <c r="J991">
        <v>-1</v>
      </c>
      <c r="K991" t="s">
        <v>30</v>
      </c>
      <c r="L991" t="s">
        <v>38</v>
      </c>
      <c r="M991" t="s">
        <v>32</v>
      </c>
      <c r="N991" t="s">
        <v>3308</v>
      </c>
      <c r="O991">
        <v>-1</v>
      </c>
      <c r="P991">
        <v>-1</v>
      </c>
      <c r="Q991">
        <f t="shared" si="180"/>
        <v>53000</v>
      </c>
      <c r="R991">
        <f t="shared" si="181"/>
        <v>94000</v>
      </c>
      <c r="S991">
        <f t="shared" si="182"/>
        <v>73500</v>
      </c>
      <c r="T991" t="str">
        <f t="shared" si="183"/>
        <v>Softcom Systems</v>
      </c>
      <c r="U991" t="str">
        <f t="shared" si="184"/>
        <v>Tempe</v>
      </c>
      <c r="V991" t="str">
        <f t="shared" si="185"/>
        <v>AZ</v>
      </c>
      <c r="W991">
        <f t="shared" si="186"/>
        <v>0</v>
      </c>
      <c r="X991">
        <f t="shared" si="187"/>
        <v>1</v>
      </c>
      <c r="Y991">
        <f t="shared" si="188"/>
        <v>1</v>
      </c>
      <c r="Z991">
        <f t="shared" si="189"/>
        <v>1</v>
      </c>
      <c r="AA991">
        <f t="shared" si="190"/>
        <v>0</v>
      </c>
      <c r="AB991">
        <f t="shared" si="191"/>
        <v>1</v>
      </c>
    </row>
    <row r="992" spans="1:28" ht="409.6" x14ac:dyDescent="0.2">
      <c r="A992">
        <v>990</v>
      </c>
      <c r="B992" t="s">
        <v>34</v>
      </c>
      <c r="C992" t="s">
        <v>4416</v>
      </c>
      <c r="D992" s="1" t="s">
        <v>4442</v>
      </c>
      <c r="E992">
        <v>-1</v>
      </c>
      <c r="F992" t="s">
        <v>1690</v>
      </c>
      <c r="G992" t="s">
        <v>1664</v>
      </c>
      <c r="H992">
        <v>-1</v>
      </c>
      <c r="I992">
        <v>-1</v>
      </c>
      <c r="J992">
        <v>-1</v>
      </c>
      <c r="K992">
        <v>-1</v>
      </c>
      <c r="L992">
        <v>-1</v>
      </c>
      <c r="M992">
        <v>-1</v>
      </c>
      <c r="N992">
        <v>-1</v>
      </c>
      <c r="O992">
        <v>-1</v>
      </c>
      <c r="P992">
        <v>-1</v>
      </c>
      <c r="Q992">
        <f t="shared" si="180"/>
        <v>53000</v>
      </c>
      <c r="R992">
        <f t="shared" si="181"/>
        <v>94000</v>
      </c>
      <c r="S992">
        <f t="shared" si="182"/>
        <v>73500</v>
      </c>
      <c r="T992" t="str">
        <f t="shared" si="183"/>
        <v>Door Sales &amp; Installations</v>
      </c>
      <c r="U992" t="str">
        <f t="shared" si="184"/>
        <v>Tempe</v>
      </c>
      <c r="V992" t="str">
        <f t="shared" si="185"/>
        <v>AZ</v>
      </c>
      <c r="W992">
        <f t="shared" si="186"/>
        <v>0</v>
      </c>
      <c r="X992">
        <f t="shared" si="187"/>
        <v>1</v>
      </c>
      <c r="Y992">
        <f t="shared" si="188"/>
        <v>1</v>
      </c>
      <c r="Z992">
        <f t="shared" si="189"/>
        <v>0</v>
      </c>
      <c r="AA992">
        <f t="shared" si="190"/>
        <v>0</v>
      </c>
      <c r="AB992">
        <f t="shared" si="191"/>
        <v>1</v>
      </c>
    </row>
    <row r="993" spans="1:28" ht="409.6" x14ac:dyDescent="0.2">
      <c r="A993">
        <v>991</v>
      </c>
      <c r="B993" t="s">
        <v>4443</v>
      </c>
      <c r="C993" t="s">
        <v>4416</v>
      </c>
      <c r="D993" s="1" t="s">
        <v>4444</v>
      </c>
      <c r="E993">
        <v>4.5999999999999996</v>
      </c>
      <c r="F993" s="1" t="s">
        <v>1680</v>
      </c>
      <c r="G993" t="s">
        <v>1675</v>
      </c>
      <c r="H993" t="s">
        <v>1675</v>
      </c>
      <c r="I993" t="s">
        <v>18</v>
      </c>
      <c r="J993">
        <v>2019</v>
      </c>
      <c r="K993" t="s">
        <v>30</v>
      </c>
      <c r="L993" t="s">
        <v>355</v>
      </c>
      <c r="M993" t="s">
        <v>356</v>
      </c>
      <c r="N993" t="s">
        <v>3303</v>
      </c>
      <c r="O993">
        <v>-1</v>
      </c>
      <c r="P993">
        <v>-1</v>
      </c>
      <c r="Q993">
        <f t="shared" si="180"/>
        <v>53000</v>
      </c>
      <c r="R993">
        <f t="shared" si="181"/>
        <v>94000</v>
      </c>
      <c r="S993">
        <f t="shared" si="182"/>
        <v>73500</v>
      </c>
      <c r="T993" t="str">
        <f t="shared" si="183"/>
        <v>National Education Partners</v>
      </c>
      <c r="U993" t="str">
        <f t="shared" si="184"/>
        <v>Scottsdale</v>
      </c>
      <c r="V993" t="str">
        <f t="shared" si="185"/>
        <v>AZ</v>
      </c>
      <c r="W993">
        <f t="shared" si="186"/>
        <v>0</v>
      </c>
      <c r="X993">
        <f t="shared" si="187"/>
        <v>0</v>
      </c>
      <c r="Y993">
        <f t="shared" si="188"/>
        <v>1</v>
      </c>
      <c r="Z993">
        <f t="shared" si="189"/>
        <v>1</v>
      </c>
      <c r="AA993">
        <f t="shared" si="190"/>
        <v>0</v>
      </c>
      <c r="AB993">
        <f t="shared" si="191"/>
        <v>1</v>
      </c>
    </row>
    <row r="994" spans="1:28" ht="409.6" x14ac:dyDescent="0.2">
      <c r="A994">
        <v>992</v>
      </c>
      <c r="B994" t="s">
        <v>1691</v>
      </c>
      <c r="C994" t="s">
        <v>4416</v>
      </c>
      <c r="D994" s="1" t="s">
        <v>4445</v>
      </c>
      <c r="E994">
        <v>3.1</v>
      </c>
      <c r="F994" s="1" t="s">
        <v>1663</v>
      </c>
      <c r="G994" t="s">
        <v>1664</v>
      </c>
      <c r="H994" t="s">
        <v>3539</v>
      </c>
      <c r="I994" t="s">
        <v>24</v>
      </c>
      <c r="J994">
        <v>1864</v>
      </c>
      <c r="K994" t="s">
        <v>56</v>
      </c>
      <c r="L994" t="s">
        <v>3358</v>
      </c>
      <c r="M994" t="s">
        <v>46</v>
      </c>
      <c r="N994" t="s">
        <v>3310</v>
      </c>
      <c r="O994">
        <v>-1</v>
      </c>
      <c r="P994">
        <v>-1</v>
      </c>
      <c r="Q994">
        <f t="shared" si="180"/>
        <v>53000</v>
      </c>
      <c r="R994">
        <f t="shared" si="181"/>
        <v>94000</v>
      </c>
      <c r="S994">
        <f t="shared" si="182"/>
        <v>73500</v>
      </c>
      <c r="T994" t="str">
        <f t="shared" si="183"/>
        <v>MUFG</v>
      </c>
      <c r="U994" t="str">
        <f t="shared" si="184"/>
        <v>Tempe</v>
      </c>
      <c r="V994" t="str">
        <f t="shared" si="185"/>
        <v>AZ</v>
      </c>
      <c r="W994">
        <f t="shared" si="186"/>
        <v>0</v>
      </c>
      <c r="X994">
        <f t="shared" si="187"/>
        <v>0</v>
      </c>
      <c r="Y994">
        <f t="shared" si="188"/>
        <v>0</v>
      </c>
      <c r="Z994">
        <f t="shared" si="189"/>
        <v>0</v>
      </c>
      <c r="AA994">
        <f t="shared" si="190"/>
        <v>0</v>
      </c>
      <c r="AB994">
        <f t="shared" si="191"/>
        <v>1</v>
      </c>
    </row>
    <row r="995" spans="1:28" ht="409.6" x14ac:dyDescent="0.2">
      <c r="A995">
        <v>993</v>
      </c>
      <c r="B995" t="s">
        <v>4446</v>
      </c>
      <c r="C995" t="s">
        <v>4416</v>
      </c>
      <c r="D995" s="1" t="s">
        <v>4447</v>
      </c>
      <c r="E995">
        <v>3.1</v>
      </c>
      <c r="F995" s="1" t="s">
        <v>1663</v>
      </c>
      <c r="G995" t="s">
        <v>1664</v>
      </c>
      <c r="H995" t="s">
        <v>3539</v>
      </c>
      <c r="I995" t="s">
        <v>24</v>
      </c>
      <c r="J995">
        <v>1864</v>
      </c>
      <c r="K995" t="s">
        <v>56</v>
      </c>
      <c r="L995" t="s">
        <v>3358</v>
      </c>
      <c r="M995" t="s">
        <v>46</v>
      </c>
      <c r="N995" t="s">
        <v>3310</v>
      </c>
      <c r="O995">
        <v>-1</v>
      </c>
      <c r="P995">
        <v>-1</v>
      </c>
      <c r="Q995">
        <f t="shared" si="180"/>
        <v>53000</v>
      </c>
      <c r="R995">
        <f t="shared" si="181"/>
        <v>94000</v>
      </c>
      <c r="S995">
        <f t="shared" si="182"/>
        <v>73500</v>
      </c>
      <c r="T995" t="str">
        <f t="shared" si="183"/>
        <v>MUFG</v>
      </c>
      <c r="U995" t="str">
        <f t="shared" si="184"/>
        <v>Tempe</v>
      </c>
      <c r="V995" t="str">
        <f t="shared" si="185"/>
        <v>AZ</v>
      </c>
      <c r="W995">
        <f t="shared" si="186"/>
        <v>1</v>
      </c>
      <c r="X995">
        <f t="shared" si="187"/>
        <v>0</v>
      </c>
      <c r="Y995">
        <f t="shared" si="188"/>
        <v>0</v>
      </c>
      <c r="Z995">
        <f t="shared" si="189"/>
        <v>0</v>
      </c>
      <c r="AA995">
        <f t="shared" si="190"/>
        <v>0</v>
      </c>
      <c r="AB995">
        <f t="shared" si="191"/>
        <v>1</v>
      </c>
    </row>
    <row r="996" spans="1:28" ht="409.6" x14ac:dyDescent="0.2">
      <c r="A996">
        <v>994</v>
      </c>
      <c r="B996" t="s">
        <v>1692</v>
      </c>
      <c r="C996" t="s">
        <v>4416</v>
      </c>
      <c r="D996" s="1" t="s">
        <v>4448</v>
      </c>
      <c r="E996">
        <v>3.4</v>
      </c>
      <c r="F996" s="1" t="s">
        <v>4449</v>
      </c>
      <c r="G996" t="s">
        <v>1693</v>
      </c>
      <c r="H996" t="s">
        <v>4450</v>
      </c>
      <c r="I996" t="s">
        <v>29</v>
      </c>
      <c r="J996">
        <v>1948</v>
      </c>
      <c r="K996" t="s">
        <v>311</v>
      </c>
      <c r="L996" t="s">
        <v>3358</v>
      </c>
      <c r="M996" t="s">
        <v>46</v>
      </c>
      <c r="N996" t="s">
        <v>3303</v>
      </c>
      <c r="O996">
        <v>-1</v>
      </c>
      <c r="P996">
        <v>-1</v>
      </c>
      <c r="Q996">
        <f t="shared" si="180"/>
        <v>53000</v>
      </c>
      <c r="R996">
        <f t="shared" si="181"/>
        <v>94000</v>
      </c>
      <c r="S996">
        <f t="shared" si="182"/>
        <v>73500</v>
      </c>
      <c r="T996" t="str">
        <f t="shared" si="183"/>
        <v>Alasa USA</v>
      </c>
      <c r="U996" t="str">
        <f t="shared" si="184"/>
        <v>Glendale</v>
      </c>
      <c r="V996" t="str">
        <f t="shared" si="185"/>
        <v>AZ</v>
      </c>
      <c r="W996">
        <f t="shared" si="186"/>
        <v>0</v>
      </c>
      <c r="X996">
        <f t="shared" si="187"/>
        <v>0</v>
      </c>
      <c r="Y996">
        <f t="shared" si="188"/>
        <v>1</v>
      </c>
      <c r="Z996">
        <f t="shared" si="189"/>
        <v>0</v>
      </c>
      <c r="AA996">
        <f t="shared" si="190"/>
        <v>0</v>
      </c>
      <c r="AB996">
        <f t="shared" si="191"/>
        <v>1</v>
      </c>
    </row>
    <row r="997" spans="1:28" ht="34" x14ac:dyDescent="0.2">
      <c r="A997">
        <v>995</v>
      </c>
      <c r="B997" t="s">
        <v>34</v>
      </c>
      <c r="C997" t="s">
        <v>4416</v>
      </c>
      <c r="D997" t="s">
        <v>4451</v>
      </c>
      <c r="E997">
        <v>2.9</v>
      </c>
      <c r="F997" s="1" t="s">
        <v>1694</v>
      </c>
      <c r="G997" t="s">
        <v>1675</v>
      </c>
      <c r="H997" t="s">
        <v>4452</v>
      </c>
      <c r="I997" t="s">
        <v>29</v>
      </c>
      <c r="J997">
        <v>1985</v>
      </c>
      <c r="K997" t="s">
        <v>56</v>
      </c>
      <c r="L997" t="s">
        <v>3358</v>
      </c>
      <c r="M997" t="s">
        <v>46</v>
      </c>
      <c r="N997" t="s">
        <v>3313</v>
      </c>
      <c r="O997">
        <v>-1</v>
      </c>
      <c r="P997">
        <v>-1</v>
      </c>
      <c r="Q997">
        <f t="shared" si="180"/>
        <v>53000</v>
      </c>
      <c r="R997">
        <f t="shared" si="181"/>
        <v>94000</v>
      </c>
      <c r="S997">
        <f t="shared" si="182"/>
        <v>73500</v>
      </c>
      <c r="T997" t="str">
        <f t="shared" si="183"/>
        <v>The Paragon Group</v>
      </c>
      <c r="U997" t="str">
        <f t="shared" si="184"/>
        <v>Scottsdale</v>
      </c>
      <c r="V997" t="str">
        <f t="shared" si="185"/>
        <v>AZ</v>
      </c>
      <c r="W997">
        <f t="shared" si="186"/>
        <v>0</v>
      </c>
      <c r="X997">
        <f t="shared" si="187"/>
        <v>1</v>
      </c>
      <c r="Y997">
        <f t="shared" si="188"/>
        <v>0</v>
      </c>
      <c r="Z997">
        <f t="shared" si="189"/>
        <v>0</v>
      </c>
      <c r="AA997">
        <f t="shared" si="190"/>
        <v>0</v>
      </c>
      <c r="AB997">
        <f t="shared" si="191"/>
        <v>1</v>
      </c>
    </row>
    <row r="998" spans="1:28" ht="409.6" x14ac:dyDescent="0.2">
      <c r="A998">
        <v>996</v>
      </c>
      <c r="B998" t="s">
        <v>1695</v>
      </c>
      <c r="C998" t="s">
        <v>4416</v>
      </c>
      <c r="D998" s="1" t="s">
        <v>4453</v>
      </c>
      <c r="E998">
        <v>3.9</v>
      </c>
      <c r="F998" s="1" t="s">
        <v>370</v>
      </c>
      <c r="G998" t="s">
        <v>1664</v>
      </c>
      <c r="H998" t="s">
        <v>117</v>
      </c>
      <c r="I998" t="s">
        <v>24</v>
      </c>
      <c r="J998">
        <v>1994</v>
      </c>
      <c r="K998" t="s">
        <v>56</v>
      </c>
      <c r="L998" t="s">
        <v>31</v>
      </c>
      <c r="M998" t="s">
        <v>32</v>
      </c>
      <c r="N998" t="s">
        <v>3310</v>
      </c>
      <c r="O998" t="s">
        <v>371</v>
      </c>
      <c r="P998">
        <v>-1</v>
      </c>
      <c r="Q998">
        <f t="shared" si="180"/>
        <v>53000</v>
      </c>
      <c r="R998">
        <f t="shared" si="181"/>
        <v>94000</v>
      </c>
      <c r="S998">
        <f t="shared" si="182"/>
        <v>73500</v>
      </c>
      <c r="T998" t="str">
        <f t="shared" si="183"/>
        <v>Amazon</v>
      </c>
      <c r="U998" t="str">
        <f t="shared" si="184"/>
        <v>Tempe</v>
      </c>
      <c r="V998" t="str">
        <f t="shared" si="185"/>
        <v>AZ</v>
      </c>
      <c r="W998">
        <f t="shared" si="186"/>
        <v>0</v>
      </c>
      <c r="X998">
        <f t="shared" si="187"/>
        <v>1</v>
      </c>
      <c r="Y998">
        <f t="shared" si="188"/>
        <v>1</v>
      </c>
      <c r="Z998">
        <f t="shared" si="189"/>
        <v>0</v>
      </c>
      <c r="AA998">
        <f t="shared" si="190"/>
        <v>0</v>
      </c>
      <c r="AB998">
        <f t="shared" si="191"/>
        <v>1</v>
      </c>
    </row>
    <row r="999" spans="1:28" x14ac:dyDescent="0.2">
      <c r="A999">
        <v>997</v>
      </c>
      <c r="B999" t="s">
        <v>1692</v>
      </c>
      <c r="C999" t="s">
        <v>4416</v>
      </c>
      <c r="D999" t="s">
        <v>4454</v>
      </c>
      <c r="E999">
        <v>-1</v>
      </c>
      <c r="F999" t="s">
        <v>4455</v>
      </c>
      <c r="G999" t="s">
        <v>1693</v>
      </c>
      <c r="H999">
        <v>-1</v>
      </c>
      <c r="I999">
        <v>-1</v>
      </c>
      <c r="J999">
        <v>-1</v>
      </c>
      <c r="K999">
        <v>-1</v>
      </c>
      <c r="L999">
        <v>-1</v>
      </c>
      <c r="M999">
        <v>-1</v>
      </c>
      <c r="N999">
        <v>-1</v>
      </c>
      <c r="O999">
        <v>-1</v>
      </c>
      <c r="P999">
        <v>-1</v>
      </c>
      <c r="Q999">
        <f t="shared" si="180"/>
        <v>53000</v>
      </c>
      <c r="R999">
        <f t="shared" si="181"/>
        <v>94000</v>
      </c>
      <c r="S999">
        <f t="shared" si="182"/>
        <v>73500</v>
      </c>
      <c r="T999" t="str">
        <f t="shared" si="183"/>
        <v>AlasaUSA Mortgage Company</v>
      </c>
      <c r="U999" t="str">
        <f t="shared" si="184"/>
        <v>Glendale</v>
      </c>
      <c r="V999" t="str">
        <f t="shared" si="185"/>
        <v>AZ</v>
      </c>
      <c r="W999">
        <f t="shared" si="186"/>
        <v>0</v>
      </c>
      <c r="X999">
        <f t="shared" si="187"/>
        <v>0</v>
      </c>
      <c r="Y999">
        <f t="shared" si="188"/>
        <v>1</v>
      </c>
      <c r="Z999">
        <f t="shared" si="189"/>
        <v>0</v>
      </c>
      <c r="AA999">
        <f t="shared" si="190"/>
        <v>0</v>
      </c>
      <c r="AB999">
        <f t="shared" si="191"/>
        <v>1</v>
      </c>
    </row>
    <row r="1000" spans="1:28" ht="323" x14ac:dyDescent="0.2">
      <c r="A1000">
        <v>998</v>
      </c>
      <c r="B1000" t="s">
        <v>1696</v>
      </c>
      <c r="C1000" t="s">
        <v>4456</v>
      </c>
      <c r="D1000" s="1" t="s">
        <v>4457</v>
      </c>
      <c r="E1000">
        <v>-1</v>
      </c>
      <c r="F1000" t="s">
        <v>1697</v>
      </c>
      <c r="G1000" t="s">
        <v>76</v>
      </c>
      <c r="H1000" t="s">
        <v>3414</v>
      </c>
      <c r="I1000" t="s">
        <v>68</v>
      </c>
      <c r="J1000">
        <v>-1</v>
      </c>
      <c r="K1000" t="s">
        <v>30</v>
      </c>
      <c r="L1000">
        <v>-1</v>
      </c>
      <c r="M1000">
        <v>-1</v>
      </c>
      <c r="N1000" t="s">
        <v>3319</v>
      </c>
      <c r="O1000">
        <v>-1</v>
      </c>
      <c r="P1000">
        <v>-1</v>
      </c>
      <c r="Q1000">
        <f t="shared" si="180"/>
        <v>46000</v>
      </c>
      <c r="R1000">
        <f t="shared" si="181"/>
        <v>102000</v>
      </c>
      <c r="S1000">
        <f t="shared" si="182"/>
        <v>74000</v>
      </c>
      <c r="T1000" t="str">
        <f t="shared" si="183"/>
        <v>MLWIZ Team</v>
      </c>
      <c r="U1000" t="str">
        <f t="shared" si="184"/>
        <v>Phoenix</v>
      </c>
      <c r="V1000" t="str">
        <f t="shared" si="185"/>
        <v>AZ</v>
      </c>
      <c r="W1000">
        <f t="shared" si="186"/>
        <v>0</v>
      </c>
      <c r="X1000">
        <f t="shared" si="187"/>
        <v>0</v>
      </c>
      <c r="Y1000">
        <f t="shared" si="188"/>
        <v>1</v>
      </c>
      <c r="Z1000">
        <f t="shared" si="189"/>
        <v>0</v>
      </c>
      <c r="AA1000">
        <f t="shared" si="190"/>
        <v>0</v>
      </c>
      <c r="AB1000">
        <f t="shared" si="191"/>
        <v>1</v>
      </c>
    </row>
    <row r="1001" spans="1:28" ht="68" x14ac:dyDescent="0.2">
      <c r="A1001">
        <v>999</v>
      </c>
      <c r="B1001" t="s">
        <v>34</v>
      </c>
      <c r="C1001" t="s">
        <v>4456</v>
      </c>
      <c r="D1001" s="1" t="s">
        <v>4458</v>
      </c>
      <c r="E1001">
        <v>4.3</v>
      </c>
      <c r="F1001" s="1" t="s">
        <v>1698</v>
      </c>
      <c r="G1001" t="s">
        <v>1664</v>
      </c>
      <c r="H1001" t="s">
        <v>1664</v>
      </c>
      <c r="I1001" t="s">
        <v>41</v>
      </c>
      <c r="J1001">
        <v>-1</v>
      </c>
      <c r="K1001" t="s">
        <v>30</v>
      </c>
      <c r="L1001">
        <v>-1</v>
      </c>
      <c r="M1001">
        <v>-1</v>
      </c>
      <c r="N1001" t="s">
        <v>3319</v>
      </c>
      <c r="O1001">
        <v>-1</v>
      </c>
      <c r="P1001">
        <v>-1</v>
      </c>
      <c r="Q1001">
        <f t="shared" si="180"/>
        <v>46000</v>
      </c>
      <c r="R1001">
        <f t="shared" si="181"/>
        <v>102000</v>
      </c>
      <c r="S1001">
        <f t="shared" si="182"/>
        <v>74000</v>
      </c>
      <c r="T1001" t="str">
        <f t="shared" si="183"/>
        <v>Net Orbit Inc</v>
      </c>
      <c r="U1001" t="str">
        <f t="shared" si="184"/>
        <v>Tempe</v>
      </c>
      <c r="V1001" t="str">
        <f t="shared" si="185"/>
        <v>AZ</v>
      </c>
      <c r="W1001">
        <f t="shared" si="186"/>
        <v>0</v>
      </c>
      <c r="X1001">
        <f t="shared" si="187"/>
        <v>1</v>
      </c>
      <c r="Y1001">
        <f t="shared" si="188"/>
        <v>0</v>
      </c>
      <c r="Z1001">
        <f t="shared" si="189"/>
        <v>0</v>
      </c>
      <c r="AA1001">
        <f t="shared" si="190"/>
        <v>0</v>
      </c>
      <c r="AB1001">
        <f t="shared" si="191"/>
        <v>1</v>
      </c>
    </row>
    <row r="1002" spans="1:28" ht="409.6" x14ac:dyDescent="0.2">
      <c r="A1002">
        <v>1000</v>
      </c>
      <c r="B1002" t="s">
        <v>1699</v>
      </c>
      <c r="C1002" t="s">
        <v>4456</v>
      </c>
      <c r="D1002" s="1" t="s">
        <v>4459</v>
      </c>
      <c r="E1002">
        <v>4.3</v>
      </c>
      <c r="F1002" s="1" t="s">
        <v>1700</v>
      </c>
      <c r="G1002" t="s">
        <v>1664</v>
      </c>
      <c r="H1002" t="s">
        <v>1664</v>
      </c>
      <c r="I1002" t="s">
        <v>55</v>
      </c>
      <c r="J1002">
        <v>1885</v>
      </c>
      <c r="K1002" t="s">
        <v>354</v>
      </c>
      <c r="L1002" t="s">
        <v>355</v>
      </c>
      <c r="M1002" t="s">
        <v>356</v>
      </c>
      <c r="N1002" t="s">
        <v>3306</v>
      </c>
      <c r="O1002">
        <v>-1</v>
      </c>
      <c r="P1002">
        <v>-1</v>
      </c>
      <c r="Q1002">
        <f t="shared" si="180"/>
        <v>46000</v>
      </c>
      <c r="R1002">
        <f t="shared" si="181"/>
        <v>102000</v>
      </c>
      <c r="S1002">
        <f t="shared" si="182"/>
        <v>74000</v>
      </c>
      <c r="T1002" t="str">
        <f t="shared" si="183"/>
        <v>Arizona State University</v>
      </c>
      <c r="U1002" t="str">
        <f t="shared" si="184"/>
        <v>Tempe</v>
      </c>
      <c r="V1002" t="str">
        <f t="shared" si="185"/>
        <v>AZ</v>
      </c>
      <c r="W1002">
        <f t="shared" si="186"/>
        <v>0</v>
      </c>
      <c r="X1002">
        <f t="shared" si="187"/>
        <v>1</v>
      </c>
      <c r="Y1002">
        <f t="shared" si="188"/>
        <v>1</v>
      </c>
      <c r="Z1002">
        <f t="shared" si="189"/>
        <v>0</v>
      </c>
      <c r="AA1002">
        <f t="shared" si="190"/>
        <v>0</v>
      </c>
      <c r="AB1002">
        <f t="shared" si="191"/>
        <v>1</v>
      </c>
    </row>
    <row r="1003" spans="1:28" ht="323" x14ac:dyDescent="0.2">
      <c r="A1003">
        <v>1001</v>
      </c>
      <c r="B1003" t="s">
        <v>1701</v>
      </c>
      <c r="C1003" t="s">
        <v>4456</v>
      </c>
      <c r="D1003" s="1" t="s">
        <v>6133</v>
      </c>
      <c r="E1003">
        <v>3.6</v>
      </c>
      <c r="F1003" s="1" t="s">
        <v>4460</v>
      </c>
      <c r="G1003" t="s">
        <v>76</v>
      </c>
      <c r="H1003" t="s">
        <v>1702</v>
      </c>
      <c r="I1003" t="s">
        <v>29</v>
      </c>
      <c r="J1003">
        <v>2004</v>
      </c>
      <c r="K1003" t="s">
        <v>30</v>
      </c>
      <c r="L1003" t="s">
        <v>38</v>
      </c>
      <c r="M1003" t="s">
        <v>32</v>
      </c>
      <c r="N1003" t="s">
        <v>3303</v>
      </c>
      <c r="O1003">
        <v>-1</v>
      </c>
      <c r="P1003">
        <v>-1</v>
      </c>
      <c r="Q1003">
        <f t="shared" si="180"/>
        <v>46000</v>
      </c>
      <c r="R1003">
        <f t="shared" si="181"/>
        <v>102000</v>
      </c>
      <c r="S1003">
        <f t="shared" si="182"/>
        <v>74000</v>
      </c>
      <c r="T1003" t="str">
        <f t="shared" si="183"/>
        <v>P</v>
      </c>
      <c r="U1003" t="str">
        <f t="shared" si="184"/>
        <v>Phoenix</v>
      </c>
      <c r="V1003" t="str">
        <f t="shared" si="185"/>
        <v>AZ</v>
      </c>
      <c r="W1003">
        <f t="shared" si="186"/>
        <v>0</v>
      </c>
      <c r="X1003">
        <f t="shared" si="187"/>
        <v>0</v>
      </c>
      <c r="Y1003">
        <f t="shared" si="188"/>
        <v>1</v>
      </c>
      <c r="Z1003">
        <f t="shared" si="189"/>
        <v>0</v>
      </c>
      <c r="AA1003">
        <f t="shared" si="190"/>
        <v>0</v>
      </c>
      <c r="AB1003">
        <f t="shared" si="191"/>
        <v>1</v>
      </c>
    </row>
    <row r="1004" spans="1:28" ht="409.6" x14ac:dyDescent="0.2">
      <c r="A1004">
        <v>1002</v>
      </c>
      <c r="B1004" t="s">
        <v>175</v>
      </c>
      <c r="C1004" t="s">
        <v>4456</v>
      </c>
      <c r="D1004" s="1" t="s">
        <v>4461</v>
      </c>
      <c r="E1004">
        <v>3.9</v>
      </c>
      <c r="F1004" s="1" t="s">
        <v>1311</v>
      </c>
      <c r="G1004" t="s">
        <v>76</v>
      </c>
      <c r="H1004" t="s">
        <v>17</v>
      </c>
      <c r="I1004" t="s">
        <v>84</v>
      </c>
      <c r="J1004">
        <v>2000</v>
      </c>
      <c r="K1004" t="s">
        <v>30</v>
      </c>
      <c r="L1004" t="s">
        <v>147</v>
      </c>
      <c r="M1004" t="s">
        <v>61</v>
      </c>
      <c r="N1004" t="s">
        <v>3303</v>
      </c>
      <c r="O1004" t="s">
        <v>1312</v>
      </c>
      <c r="P1004">
        <v>-1</v>
      </c>
      <c r="Q1004">
        <f t="shared" si="180"/>
        <v>46000</v>
      </c>
      <c r="R1004">
        <f t="shared" si="181"/>
        <v>102000</v>
      </c>
      <c r="S1004">
        <f t="shared" si="182"/>
        <v>74000</v>
      </c>
      <c r="T1004" t="str">
        <f t="shared" si="183"/>
        <v>Mondo</v>
      </c>
      <c r="U1004" t="str">
        <f t="shared" si="184"/>
        <v>Phoenix</v>
      </c>
      <c r="V1004" t="str">
        <f t="shared" si="185"/>
        <v>AZ</v>
      </c>
      <c r="W1004">
        <f t="shared" si="186"/>
        <v>0</v>
      </c>
      <c r="X1004">
        <f t="shared" si="187"/>
        <v>1</v>
      </c>
      <c r="Y1004">
        <f t="shared" si="188"/>
        <v>0</v>
      </c>
      <c r="Z1004">
        <f t="shared" si="189"/>
        <v>1</v>
      </c>
      <c r="AA1004">
        <f t="shared" si="190"/>
        <v>0</v>
      </c>
      <c r="AB1004">
        <f t="shared" si="191"/>
        <v>1</v>
      </c>
    </row>
    <row r="1005" spans="1:28" ht="306" x14ac:dyDescent="0.2">
      <c r="A1005">
        <v>1003</v>
      </c>
      <c r="B1005" t="s">
        <v>364</v>
      </c>
      <c r="C1005" t="s">
        <v>4456</v>
      </c>
      <c r="D1005" s="1" t="s">
        <v>4462</v>
      </c>
      <c r="E1005">
        <v>3.8</v>
      </c>
      <c r="F1005" s="1" t="s">
        <v>1703</v>
      </c>
      <c r="G1005" t="s">
        <v>1664</v>
      </c>
      <c r="H1005" t="s">
        <v>1704</v>
      </c>
      <c r="I1005" t="s">
        <v>41</v>
      </c>
      <c r="J1005">
        <v>2002</v>
      </c>
      <c r="K1005" t="s">
        <v>30</v>
      </c>
      <c r="L1005" t="s">
        <v>38</v>
      </c>
      <c r="M1005" t="s">
        <v>32</v>
      </c>
      <c r="N1005" t="s">
        <v>3305</v>
      </c>
      <c r="O1005">
        <v>-1</v>
      </c>
      <c r="P1005">
        <v>-1</v>
      </c>
      <c r="Q1005">
        <f t="shared" si="180"/>
        <v>46000</v>
      </c>
      <c r="R1005">
        <f t="shared" si="181"/>
        <v>102000</v>
      </c>
      <c r="S1005">
        <f t="shared" si="182"/>
        <v>74000</v>
      </c>
      <c r="T1005" t="str">
        <f t="shared" si="183"/>
        <v>IntraEdge</v>
      </c>
      <c r="U1005" t="str">
        <f t="shared" si="184"/>
        <v>Tempe</v>
      </c>
      <c r="V1005" t="str">
        <f t="shared" si="185"/>
        <v>AZ</v>
      </c>
      <c r="W1005">
        <f t="shared" si="186"/>
        <v>0</v>
      </c>
      <c r="X1005">
        <f t="shared" si="187"/>
        <v>0</v>
      </c>
      <c r="Y1005">
        <f t="shared" si="188"/>
        <v>0</v>
      </c>
      <c r="Z1005">
        <f t="shared" si="189"/>
        <v>0</v>
      </c>
      <c r="AA1005">
        <f t="shared" si="190"/>
        <v>0</v>
      </c>
      <c r="AB1005">
        <f t="shared" si="191"/>
        <v>1</v>
      </c>
    </row>
    <row r="1006" spans="1:28" ht="34" x14ac:dyDescent="0.2">
      <c r="A1006">
        <v>1004</v>
      </c>
      <c r="B1006" t="s">
        <v>1705</v>
      </c>
      <c r="C1006" t="s">
        <v>4456</v>
      </c>
      <c r="D1006" t="s">
        <v>4463</v>
      </c>
      <c r="E1006">
        <v>2.9</v>
      </c>
      <c r="F1006" s="1" t="s">
        <v>4464</v>
      </c>
      <c r="G1006" t="s">
        <v>1664</v>
      </c>
      <c r="H1006" t="s">
        <v>1664</v>
      </c>
      <c r="I1006" t="s">
        <v>24</v>
      </c>
      <c r="J1006">
        <v>1951</v>
      </c>
      <c r="K1006" t="s">
        <v>56</v>
      </c>
      <c r="L1006" t="s">
        <v>1706</v>
      </c>
      <c r="M1006" t="s">
        <v>265</v>
      </c>
      <c r="N1006" t="s">
        <v>3304</v>
      </c>
      <c r="O1006">
        <v>-1</v>
      </c>
      <c r="P1006">
        <v>-1</v>
      </c>
      <c r="Q1006">
        <f t="shared" si="180"/>
        <v>46000</v>
      </c>
      <c r="R1006">
        <f t="shared" si="181"/>
        <v>102000</v>
      </c>
      <c r="S1006">
        <f t="shared" si="182"/>
        <v>74000</v>
      </c>
      <c r="T1006" t="str">
        <f t="shared" si="183"/>
        <v>Circle Stores, Inc.</v>
      </c>
      <c r="U1006" t="str">
        <f t="shared" si="184"/>
        <v>Tempe</v>
      </c>
      <c r="V1006" t="str">
        <f t="shared" si="185"/>
        <v>AZ</v>
      </c>
      <c r="W1006">
        <f t="shared" si="186"/>
        <v>1</v>
      </c>
      <c r="X1006">
        <f t="shared" si="187"/>
        <v>1</v>
      </c>
      <c r="Y1006">
        <f t="shared" si="188"/>
        <v>0</v>
      </c>
      <c r="Z1006">
        <f t="shared" si="189"/>
        <v>0</v>
      </c>
      <c r="AA1006">
        <f t="shared" si="190"/>
        <v>1</v>
      </c>
      <c r="AB1006">
        <f t="shared" si="191"/>
        <v>1</v>
      </c>
    </row>
    <row r="1007" spans="1:28" ht="409.6" x14ac:dyDescent="0.2">
      <c r="A1007">
        <v>1005</v>
      </c>
      <c r="B1007" t="s">
        <v>1707</v>
      </c>
      <c r="C1007" t="s">
        <v>4456</v>
      </c>
      <c r="D1007" s="1" t="s">
        <v>4465</v>
      </c>
      <c r="E1007">
        <v>3.4</v>
      </c>
      <c r="F1007" s="1" t="s">
        <v>4466</v>
      </c>
      <c r="G1007" t="s">
        <v>76</v>
      </c>
      <c r="H1007" t="s">
        <v>76</v>
      </c>
      <c r="I1007" t="s">
        <v>29</v>
      </c>
      <c r="J1007">
        <v>1922</v>
      </c>
      <c r="K1007" t="s">
        <v>30</v>
      </c>
      <c r="L1007" t="s">
        <v>881</v>
      </c>
      <c r="M1007" t="s">
        <v>764</v>
      </c>
      <c r="N1007" t="s">
        <v>3304</v>
      </c>
      <c r="O1007">
        <v>-1</v>
      </c>
      <c r="P1007">
        <v>-1</v>
      </c>
      <c r="Q1007">
        <f t="shared" si="180"/>
        <v>46000</v>
      </c>
      <c r="R1007">
        <f t="shared" si="181"/>
        <v>102000</v>
      </c>
      <c r="S1007">
        <f t="shared" si="182"/>
        <v>74000</v>
      </c>
      <c r="T1007" t="str">
        <f t="shared" si="183"/>
        <v>Shamroc Foods</v>
      </c>
      <c r="U1007" t="str">
        <f t="shared" si="184"/>
        <v>Phoenix</v>
      </c>
      <c r="V1007" t="str">
        <f t="shared" si="185"/>
        <v>AZ</v>
      </c>
      <c r="W1007">
        <f t="shared" si="186"/>
        <v>1</v>
      </c>
      <c r="X1007">
        <f t="shared" si="187"/>
        <v>1</v>
      </c>
      <c r="Y1007">
        <f t="shared" si="188"/>
        <v>0</v>
      </c>
      <c r="Z1007">
        <f t="shared" si="189"/>
        <v>0</v>
      </c>
      <c r="AA1007">
        <f t="shared" si="190"/>
        <v>1</v>
      </c>
      <c r="AB1007">
        <f t="shared" si="191"/>
        <v>1</v>
      </c>
    </row>
    <row r="1008" spans="1:28" ht="409.6" x14ac:dyDescent="0.2">
      <c r="A1008">
        <v>1006</v>
      </c>
      <c r="B1008" t="s">
        <v>72</v>
      </c>
      <c r="C1008" t="s">
        <v>4456</v>
      </c>
      <c r="D1008" s="1" t="s">
        <v>4467</v>
      </c>
      <c r="E1008">
        <v>3.4</v>
      </c>
      <c r="F1008" s="1" t="s">
        <v>1708</v>
      </c>
      <c r="G1008" t="s">
        <v>76</v>
      </c>
      <c r="H1008" t="s">
        <v>76</v>
      </c>
      <c r="I1008" t="s">
        <v>68</v>
      </c>
      <c r="J1008">
        <v>1998</v>
      </c>
      <c r="K1008" t="s">
        <v>30</v>
      </c>
      <c r="L1008" t="s">
        <v>147</v>
      </c>
      <c r="M1008" t="s">
        <v>61</v>
      </c>
      <c r="N1008" t="s">
        <v>3319</v>
      </c>
      <c r="O1008">
        <v>-1</v>
      </c>
      <c r="P1008">
        <v>-1</v>
      </c>
      <c r="Q1008">
        <f t="shared" si="180"/>
        <v>46000</v>
      </c>
      <c r="R1008">
        <f t="shared" si="181"/>
        <v>102000</v>
      </c>
      <c r="S1008">
        <f t="shared" si="182"/>
        <v>74000</v>
      </c>
      <c r="T1008" t="str">
        <f t="shared" si="183"/>
        <v>Tech Finders</v>
      </c>
      <c r="U1008" t="str">
        <f t="shared" si="184"/>
        <v>Phoenix</v>
      </c>
      <c r="V1008" t="str">
        <f t="shared" si="185"/>
        <v>AZ</v>
      </c>
      <c r="W1008">
        <f t="shared" si="186"/>
        <v>1</v>
      </c>
      <c r="X1008">
        <f t="shared" si="187"/>
        <v>1</v>
      </c>
      <c r="Y1008">
        <f t="shared" si="188"/>
        <v>0</v>
      </c>
      <c r="Z1008">
        <f t="shared" si="189"/>
        <v>1</v>
      </c>
      <c r="AA1008">
        <f t="shared" si="190"/>
        <v>0</v>
      </c>
      <c r="AB1008">
        <f t="shared" si="191"/>
        <v>1</v>
      </c>
    </row>
    <row r="1009" spans="1:28" ht="409.6" x14ac:dyDescent="0.2">
      <c r="A1009">
        <v>1007</v>
      </c>
      <c r="B1009" t="s">
        <v>1709</v>
      </c>
      <c r="C1009" t="s">
        <v>4456</v>
      </c>
      <c r="D1009" s="1" t="s">
        <v>4468</v>
      </c>
      <c r="E1009">
        <v>3.7</v>
      </c>
      <c r="F1009" s="1" t="s">
        <v>1710</v>
      </c>
      <c r="G1009" t="s">
        <v>1704</v>
      </c>
      <c r="H1009" t="s">
        <v>1711</v>
      </c>
      <c r="I1009" t="s">
        <v>84</v>
      </c>
      <c r="J1009">
        <v>2004</v>
      </c>
      <c r="K1009" t="s">
        <v>30</v>
      </c>
      <c r="L1009" t="s">
        <v>3331</v>
      </c>
      <c r="M1009" t="s">
        <v>61</v>
      </c>
      <c r="N1009" t="s">
        <v>3308</v>
      </c>
      <c r="O1009">
        <v>-1</v>
      </c>
      <c r="P1009">
        <v>-1</v>
      </c>
      <c r="Q1009">
        <f t="shared" si="180"/>
        <v>46000</v>
      </c>
      <c r="R1009">
        <f t="shared" si="181"/>
        <v>102000</v>
      </c>
      <c r="S1009">
        <f t="shared" si="182"/>
        <v>74000</v>
      </c>
      <c r="T1009" t="str">
        <f t="shared" si="183"/>
        <v>Infotree Service Inc</v>
      </c>
      <c r="U1009" t="str">
        <f t="shared" si="184"/>
        <v>Chandler</v>
      </c>
      <c r="V1009" t="str">
        <f t="shared" si="185"/>
        <v>AZ</v>
      </c>
      <c r="W1009">
        <f t="shared" si="186"/>
        <v>0</v>
      </c>
      <c r="X1009">
        <f t="shared" si="187"/>
        <v>0</v>
      </c>
      <c r="Y1009">
        <f t="shared" si="188"/>
        <v>0</v>
      </c>
      <c r="Z1009">
        <f t="shared" si="189"/>
        <v>0</v>
      </c>
      <c r="AA1009">
        <f t="shared" si="190"/>
        <v>1</v>
      </c>
      <c r="AB1009">
        <f t="shared" si="191"/>
        <v>1</v>
      </c>
    </row>
    <row r="1010" spans="1:28" ht="255" x14ac:dyDescent="0.2">
      <c r="A1010">
        <v>1008</v>
      </c>
      <c r="B1010" t="s">
        <v>1134</v>
      </c>
      <c r="C1010" t="s">
        <v>4456</v>
      </c>
      <c r="D1010" s="1" t="s">
        <v>4469</v>
      </c>
      <c r="E1010">
        <v>3.1</v>
      </c>
      <c r="F1010" s="1" t="s">
        <v>1712</v>
      </c>
      <c r="G1010" t="s">
        <v>76</v>
      </c>
      <c r="H1010" t="s">
        <v>1713</v>
      </c>
      <c r="I1010" t="s">
        <v>24</v>
      </c>
      <c r="J1010">
        <v>1957</v>
      </c>
      <c r="K1010" t="s">
        <v>56</v>
      </c>
      <c r="L1010" t="s">
        <v>1193</v>
      </c>
      <c r="M1010" t="s">
        <v>265</v>
      </c>
      <c r="N1010" t="s">
        <v>3307</v>
      </c>
      <c r="O1010" t="s">
        <v>1714</v>
      </c>
      <c r="P1010">
        <v>-1</v>
      </c>
      <c r="Q1010">
        <f t="shared" si="180"/>
        <v>46000</v>
      </c>
      <c r="R1010">
        <f t="shared" si="181"/>
        <v>102000</v>
      </c>
      <c r="S1010">
        <f t="shared" si="182"/>
        <v>74000</v>
      </c>
      <c r="T1010" t="str">
        <f t="shared" si="183"/>
        <v>O'Reilly Automotive</v>
      </c>
      <c r="U1010" t="str">
        <f t="shared" si="184"/>
        <v>Phoenix</v>
      </c>
      <c r="V1010" t="str">
        <f t="shared" si="185"/>
        <v>AZ</v>
      </c>
      <c r="W1010">
        <f t="shared" si="186"/>
        <v>0</v>
      </c>
      <c r="X1010">
        <f t="shared" si="187"/>
        <v>0</v>
      </c>
      <c r="Y1010">
        <f t="shared" si="188"/>
        <v>0</v>
      </c>
      <c r="Z1010">
        <f t="shared" si="189"/>
        <v>0</v>
      </c>
      <c r="AA1010">
        <f t="shared" si="190"/>
        <v>0</v>
      </c>
      <c r="AB1010">
        <f t="shared" si="191"/>
        <v>1</v>
      </c>
    </row>
    <row r="1011" spans="1:28" ht="409.6" x14ac:dyDescent="0.2">
      <c r="A1011">
        <v>1009</v>
      </c>
      <c r="B1011" t="s">
        <v>1715</v>
      </c>
      <c r="C1011" t="s">
        <v>4456</v>
      </c>
      <c r="D1011" s="1" t="s">
        <v>4470</v>
      </c>
      <c r="E1011">
        <v>-1</v>
      </c>
      <c r="F1011" t="s">
        <v>1716</v>
      </c>
      <c r="G1011" t="s">
        <v>76</v>
      </c>
      <c r="H1011" t="s">
        <v>1717</v>
      </c>
      <c r="I1011" t="s">
        <v>3341</v>
      </c>
      <c r="J1011">
        <v>-1</v>
      </c>
      <c r="K1011" t="s">
        <v>30</v>
      </c>
      <c r="L1011">
        <v>-1</v>
      </c>
      <c r="M1011">
        <v>-1</v>
      </c>
      <c r="N1011" t="s">
        <v>3319</v>
      </c>
      <c r="O1011">
        <v>-1</v>
      </c>
      <c r="P1011">
        <v>-1</v>
      </c>
      <c r="Q1011">
        <f t="shared" si="180"/>
        <v>46000</v>
      </c>
      <c r="R1011">
        <f t="shared" si="181"/>
        <v>102000</v>
      </c>
      <c r="S1011">
        <f t="shared" si="182"/>
        <v>74000</v>
      </c>
      <c r="T1011" t="str">
        <f t="shared" si="183"/>
        <v>Sanford Federal</v>
      </c>
      <c r="U1011" t="str">
        <f t="shared" si="184"/>
        <v>Phoenix</v>
      </c>
      <c r="V1011" t="str">
        <f t="shared" si="185"/>
        <v>AZ</v>
      </c>
      <c r="W1011">
        <f t="shared" si="186"/>
        <v>0</v>
      </c>
      <c r="X1011">
        <f t="shared" si="187"/>
        <v>1</v>
      </c>
      <c r="Y1011">
        <f t="shared" si="188"/>
        <v>1</v>
      </c>
      <c r="Z1011">
        <f t="shared" si="189"/>
        <v>0</v>
      </c>
      <c r="AA1011">
        <f t="shared" si="190"/>
        <v>0</v>
      </c>
      <c r="AB1011">
        <f t="shared" si="191"/>
        <v>1</v>
      </c>
    </row>
    <row r="1012" spans="1:28" ht="409.6" x14ac:dyDescent="0.2">
      <c r="A1012">
        <v>1010</v>
      </c>
      <c r="B1012" t="s">
        <v>1718</v>
      </c>
      <c r="C1012" t="s">
        <v>4456</v>
      </c>
      <c r="D1012" s="1" t="s">
        <v>4471</v>
      </c>
      <c r="E1012">
        <v>3.1</v>
      </c>
      <c r="F1012" s="1" t="s">
        <v>1719</v>
      </c>
      <c r="G1012" t="s">
        <v>76</v>
      </c>
      <c r="H1012" t="s">
        <v>1720</v>
      </c>
      <c r="I1012" t="s">
        <v>24</v>
      </c>
      <c r="J1012">
        <v>1945</v>
      </c>
      <c r="K1012" t="s">
        <v>56</v>
      </c>
      <c r="L1012" t="s">
        <v>4472</v>
      </c>
      <c r="M1012" t="s">
        <v>1308</v>
      </c>
      <c r="N1012" t="s">
        <v>3310</v>
      </c>
      <c r="O1012">
        <v>-1</v>
      </c>
      <c r="P1012">
        <v>-1</v>
      </c>
      <c r="Q1012">
        <f t="shared" si="180"/>
        <v>46000</v>
      </c>
      <c r="R1012">
        <f t="shared" si="181"/>
        <v>102000</v>
      </c>
      <c r="S1012">
        <f t="shared" si="182"/>
        <v>74000</v>
      </c>
      <c r="T1012" t="str">
        <f t="shared" si="183"/>
        <v>Uhaul</v>
      </c>
      <c r="U1012" t="str">
        <f t="shared" si="184"/>
        <v>Phoenix</v>
      </c>
      <c r="V1012" t="str">
        <f t="shared" si="185"/>
        <v>AZ</v>
      </c>
      <c r="W1012">
        <f t="shared" si="186"/>
        <v>0</v>
      </c>
      <c r="X1012">
        <f t="shared" si="187"/>
        <v>0</v>
      </c>
      <c r="Y1012">
        <f t="shared" si="188"/>
        <v>1</v>
      </c>
      <c r="Z1012">
        <f t="shared" si="189"/>
        <v>0</v>
      </c>
      <c r="AA1012">
        <f t="shared" si="190"/>
        <v>0</v>
      </c>
      <c r="AB1012">
        <f t="shared" si="191"/>
        <v>1</v>
      </c>
    </row>
    <row r="1013" spans="1:28" ht="409.6" x14ac:dyDescent="0.2">
      <c r="A1013">
        <v>1011</v>
      </c>
      <c r="B1013" t="s">
        <v>1721</v>
      </c>
      <c r="C1013" t="s">
        <v>4456</v>
      </c>
      <c r="D1013" s="1" t="s">
        <v>4473</v>
      </c>
      <c r="E1013">
        <v>3.1</v>
      </c>
      <c r="F1013" s="1" t="s">
        <v>1663</v>
      </c>
      <c r="G1013" t="s">
        <v>1664</v>
      </c>
      <c r="H1013" t="s">
        <v>3539</v>
      </c>
      <c r="I1013" t="s">
        <v>24</v>
      </c>
      <c r="J1013">
        <v>1864</v>
      </c>
      <c r="K1013" t="s">
        <v>56</v>
      </c>
      <c r="L1013" t="s">
        <v>3358</v>
      </c>
      <c r="M1013" t="s">
        <v>46</v>
      </c>
      <c r="N1013" t="s">
        <v>3310</v>
      </c>
      <c r="O1013">
        <v>-1</v>
      </c>
      <c r="P1013">
        <v>-1</v>
      </c>
      <c r="Q1013">
        <f t="shared" si="180"/>
        <v>46000</v>
      </c>
      <c r="R1013">
        <f t="shared" si="181"/>
        <v>102000</v>
      </c>
      <c r="S1013">
        <f t="shared" si="182"/>
        <v>74000</v>
      </c>
      <c r="T1013" t="str">
        <f t="shared" si="183"/>
        <v>MUFG</v>
      </c>
      <c r="U1013" t="str">
        <f t="shared" si="184"/>
        <v>Tempe</v>
      </c>
      <c r="V1013" t="str">
        <f t="shared" si="185"/>
        <v>AZ</v>
      </c>
      <c r="W1013">
        <f t="shared" si="186"/>
        <v>0</v>
      </c>
      <c r="X1013">
        <f t="shared" si="187"/>
        <v>1</v>
      </c>
      <c r="Y1013">
        <f t="shared" si="188"/>
        <v>1</v>
      </c>
      <c r="Z1013">
        <f t="shared" si="189"/>
        <v>0</v>
      </c>
      <c r="AA1013">
        <f t="shared" si="190"/>
        <v>0</v>
      </c>
      <c r="AB1013">
        <f t="shared" si="191"/>
        <v>1</v>
      </c>
    </row>
    <row r="1014" spans="1:28" ht="409.6" x14ac:dyDescent="0.2">
      <c r="A1014">
        <v>1012</v>
      </c>
      <c r="B1014" t="s">
        <v>1722</v>
      </c>
      <c r="C1014" t="s">
        <v>4456</v>
      </c>
      <c r="D1014" s="1" t="s">
        <v>4474</v>
      </c>
      <c r="E1014">
        <v>2.5</v>
      </c>
      <c r="F1014" s="1" t="s">
        <v>4475</v>
      </c>
      <c r="G1014" t="s">
        <v>1675</v>
      </c>
      <c r="H1014" t="s">
        <v>1675</v>
      </c>
      <c r="I1014" t="s">
        <v>29</v>
      </c>
      <c r="J1014">
        <v>2001</v>
      </c>
      <c r="K1014" t="s">
        <v>30</v>
      </c>
      <c r="L1014" t="s">
        <v>25</v>
      </c>
      <c r="M1014" t="s">
        <v>26</v>
      </c>
      <c r="N1014" t="s">
        <v>3319</v>
      </c>
      <c r="O1014">
        <v>-1</v>
      </c>
      <c r="P1014">
        <v>-1</v>
      </c>
      <c r="Q1014">
        <f t="shared" si="180"/>
        <v>46000</v>
      </c>
      <c r="R1014">
        <f t="shared" si="181"/>
        <v>102000</v>
      </c>
      <c r="S1014">
        <f t="shared" si="182"/>
        <v>74000</v>
      </c>
      <c r="T1014" t="str">
        <f t="shared" si="183"/>
        <v>Matrix Medical Networ</v>
      </c>
      <c r="U1014" t="str">
        <f t="shared" si="184"/>
        <v>Scottsdale</v>
      </c>
      <c r="V1014" t="str">
        <f t="shared" si="185"/>
        <v>AZ</v>
      </c>
      <c r="W1014">
        <f t="shared" si="186"/>
        <v>0</v>
      </c>
      <c r="X1014">
        <f t="shared" si="187"/>
        <v>1</v>
      </c>
      <c r="Y1014">
        <f t="shared" si="188"/>
        <v>1</v>
      </c>
      <c r="Z1014">
        <f t="shared" si="189"/>
        <v>1</v>
      </c>
      <c r="AA1014">
        <f t="shared" si="190"/>
        <v>0</v>
      </c>
      <c r="AB1014">
        <f t="shared" si="191"/>
        <v>1</v>
      </c>
    </row>
    <row r="1015" spans="1:28" ht="409.6" x14ac:dyDescent="0.2">
      <c r="A1015">
        <v>1013</v>
      </c>
      <c r="B1015" t="s">
        <v>1723</v>
      </c>
      <c r="C1015" t="s">
        <v>4456</v>
      </c>
      <c r="D1015" s="1" t="s">
        <v>4476</v>
      </c>
      <c r="E1015">
        <v>2.5</v>
      </c>
      <c r="F1015" s="1" t="s">
        <v>788</v>
      </c>
      <c r="G1015" t="s">
        <v>1664</v>
      </c>
      <c r="H1015" t="s">
        <v>651</v>
      </c>
      <c r="I1015" t="s">
        <v>84</v>
      </c>
      <c r="J1015">
        <v>-1</v>
      </c>
      <c r="K1015" t="s">
        <v>30</v>
      </c>
      <c r="L1015" t="s">
        <v>147</v>
      </c>
      <c r="M1015" t="s">
        <v>61</v>
      </c>
      <c r="N1015" t="s">
        <v>3319</v>
      </c>
      <c r="O1015">
        <v>-1</v>
      </c>
      <c r="P1015">
        <v>-1</v>
      </c>
      <c r="Q1015">
        <f t="shared" si="180"/>
        <v>46000</v>
      </c>
      <c r="R1015">
        <f t="shared" si="181"/>
        <v>102000</v>
      </c>
      <c r="S1015">
        <f t="shared" si="182"/>
        <v>74000</v>
      </c>
      <c r="T1015" t="str">
        <f t="shared" si="183"/>
        <v>Avacend, Inc.</v>
      </c>
      <c r="U1015" t="str">
        <f t="shared" si="184"/>
        <v>Tempe</v>
      </c>
      <c r="V1015" t="str">
        <f t="shared" si="185"/>
        <v>AZ</v>
      </c>
      <c r="W1015">
        <f t="shared" si="186"/>
        <v>0</v>
      </c>
      <c r="X1015">
        <f t="shared" si="187"/>
        <v>0</v>
      </c>
      <c r="Y1015">
        <f t="shared" si="188"/>
        <v>1</v>
      </c>
      <c r="Z1015">
        <f t="shared" si="189"/>
        <v>0</v>
      </c>
      <c r="AA1015">
        <f t="shared" si="190"/>
        <v>0</v>
      </c>
      <c r="AB1015">
        <f t="shared" si="191"/>
        <v>1</v>
      </c>
    </row>
    <row r="1016" spans="1:28" ht="409.6" x14ac:dyDescent="0.2">
      <c r="A1016">
        <v>1014</v>
      </c>
      <c r="B1016" t="s">
        <v>1724</v>
      </c>
      <c r="C1016" t="s">
        <v>4456</v>
      </c>
      <c r="D1016" s="1" t="s">
        <v>4477</v>
      </c>
      <c r="E1016">
        <v>3.9</v>
      </c>
      <c r="F1016" s="1" t="s">
        <v>4478</v>
      </c>
      <c r="G1016" t="s">
        <v>76</v>
      </c>
      <c r="H1016" t="s">
        <v>254</v>
      </c>
      <c r="I1016" t="s">
        <v>68</v>
      </c>
      <c r="J1016">
        <v>-1</v>
      </c>
      <c r="K1016" t="s">
        <v>30</v>
      </c>
      <c r="L1016" t="s">
        <v>85</v>
      </c>
      <c r="M1016" t="s">
        <v>61</v>
      </c>
      <c r="N1016" t="s">
        <v>3308</v>
      </c>
      <c r="O1016">
        <v>-1</v>
      </c>
      <c r="P1016">
        <v>-1</v>
      </c>
      <c r="Q1016">
        <f t="shared" si="180"/>
        <v>46000</v>
      </c>
      <c r="R1016">
        <f t="shared" si="181"/>
        <v>102000</v>
      </c>
      <c r="S1016">
        <f t="shared" si="182"/>
        <v>74000</v>
      </c>
      <c r="T1016" t="str">
        <f t="shared" si="183"/>
        <v>aygen Inc.</v>
      </c>
      <c r="U1016" t="str">
        <f t="shared" si="184"/>
        <v>Phoenix</v>
      </c>
      <c r="V1016" t="str">
        <f t="shared" si="185"/>
        <v>AZ</v>
      </c>
      <c r="W1016">
        <f t="shared" si="186"/>
        <v>0</v>
      </c>
      <c r="X1016">
        <f t="shared" si="187"/>
        <v>0</v>
      </c>
      <c r="Y1016">
        <f t="shared" si="188"/>
        <v>1</v>
      </c>
      <c r="Z1016">
        <f t="shared" si="189"/>
        <v>0</v>
      </c>
      <c r="AA1016">
        <f t="shared" si="190"/>
        <v>0</v>
      </c>
      <c r="AB1016">
        <f t="shared" si="191"/>
        <v>1</v>
      </c>
    </row>
    <row r="1017" spans="1:28" ht="34" x14ac:dyDescent="0.2">
      <c r="A1017">
        <v>1015</v>
      </c>
      <c r="B1017" t="s">
        <v>1725</v>
      </c>
      <c r="C1017" t="s">
        <v>4456</v>
      </c>
      <c r="D1017" t="s">
        <v>4479</v>
      </c>
      <c r="E1017">
        <v>5</v>
      </c>
      <c r="F1017" s="1" t="s">
        <v>1726</v>
      </c>
      <c r="G1017" t="s">
        <v>76</v>
      </c>
      <c r="H1017" t="s">
        <v>76</v>
      </c>
      <c r="I1017" t="s">
        <v>18</v>
      </c>
      <c r="J1017">
        <v>2018</v>
      </c>
      <c r="K1017" t="s">
        <v>30</v>
      </c>
      <c r="L1017" t="s">
        <v>38</v>
      </c>
      <c r="M1017" t="s">
        <v>32</v>
      </c>
      <c r="N1017" t="s">
        <v>3312</v>
      </c>
      <c r="O1017">
        <v>-1</v>
      </c>
      <c r="P1017">
        <v>-1</v>
      </c>
      <c r="Q1017">
        <f t="shared" si="180"/>
        <v>46000</v>
      </c>
      <c r="R1017">
        <f t="shared" si="181"/>
        <v>102000</v>
      </c>
      <c r="S1017">
        <f t="shared" si="182"/>
        <v>74000</v>
      </c>
      <c r="T1017" t="str">
        <f t="shared" si="183"/>
        <v>Nucleusteq</v>
      </c>
      <c r="U1017" t="str">
        <f t="shared" si="184"/>
        <v>Phoenix</v>
      </c>
      <c r="V1017" t="str">
        <f t="shared" si="185"/>
        <v>AZ</v>
      </c>
      <c r="W1017">
        <f t="shared" si="186"/>
        <v>0</v>
      </c>
      <c r="X1017">
        <f t="shared" si="187"/>
        <v>0</v>
      </c>
      <c r="Y1017">
        <f t="shared" si="188"/>
        <v>0</v>
      </c>
      <c r="Z1017">
        <f t="shared" si="189"/>
        <v>0</v>
      </c>
      <c r="AA1017">
        <f t="shared" si="190"/>
        <v>0</v>
      </c>
      <c r="AB1017">
        <f t="shared" si="191"/>
        <v>1</v>
      </c>
    </row>
    <row r="1018" spans="1:28" x14ac:dyDescent="0.2">
      <c r="A1018">
        <v>1016</v>
      </c>
      <c r="B1018" t="s">
        <v>1727</v>
      </c>
      <c r="C1018" t="s">
        <v>4456</v>
      </c>
      <c r="D1018" t="s">
        <v>4480</v>
      </c>
      <c r="E1018">
        <v>-1</v>
      </c>
      <c r="F1018" t="s">
        <v>1728</v>
      </c>
      <c r="G1018" t="s">
        <v>76</v>
      </c>
      <c r="H1018">
        <v>-1</v>
      </c>
      <c r="I1018">
        <v>-1</v>
      </c>
      <c r="J1018">
        <v>-1</v>
      </c>
      <c r="K1018">
        <v>-1</v>
      </c>
      <c r="L1018">
        <v>-1</v>
      </c>
      <c r="M1018">
        <v>-1</v>
      </c>
      <c r="N1018">
        <v>-1</v>
      </c>
      <c r="O1018">
        <v>-1</v>
      </c>
      <c r="P1018">
        <v>-1</v>
      </c>
      <c r="Q1018">
        <f t="shared" si="180"/>
        <v>46000</v>
      </c>
      <c r="R1018">
        <f t="shared" si="181"/>
        <v>102000</v>
      </c>
      <c r="S1018">
        <f t="shared" si="182"/>
        <v>74000</v>
      </c>
      <c r="T1018" t="str">
        <f t="shared" si="183"/>
        <v>Isaac Elementary School District #5</v>
      </c>
      <c r="U1018" t="str">
        <f t="shared" si="184"/>
        <v>Phoenix</v>
      </c>
      <c r="V1018" t="str">
        <f t="shared" si="185"/>
        <v>AZ</v>
      </c>
      <c r="W1018">
        <f t="shared" si="186"/>
        <v>0</v>
      </c>
      <c r="X1018">
        <f t="shared" si="187"/>
        <v>0</v>
      </c>
      <c r="Y1018">
        <f t="shared" si="188"/>
        <v>0</v>
      </c>
      <c r="Z1018">
        <f t="shared" si="189"/>
        <v>0</v>
      </c>
      <c r="AA1018">
        <f t="shared" si="190"/>
        <v>0</v>
      </c>
      <c r="AB1018">
        <f t="shared" si="191"/>
        <v>1</v>
      </c>
    </row>
    <row r="1019" spans="1:28" ht="372" x14ac:dyDescent="0.2">
      <c r="A1019">
        <v>1017</v>
      </c>
      <c r="B1019" t="s">
        <v>1729</v>
      </c>
      <c r="C1019" t="s">
        <v>4456</v>
      </c>
      <c r="D1019" s="1" t="s">
        <v>4481</v>
      </c>
      <c r="E1019">
        <v>4.5</v>
      </c>
      <c r="F1019" s="1" t="s">
        <v>1730</v>
      </c>
      <c r="G1019" t="s">
        <v>1664</v>
      </c>
      <c r="H1019" t="s">
        <v>379</v>
      </c>
      <c r="I1019" t="s">
        <v>18</v>
      </c>
      <c r="J1019">
        <v>2004</v>
      </c>
      <c r="K1019" t="s">
        <v>30</v>
      </c>
      <c r="L1019" t="s">
        <v>38</v>
      </c>
      <c r="M1019" t="s">
        <v>32</v>
      </c>
      <c r="N1019" t="s">
        <v>3312</v>
      </c>
      <c r="O1019">
        <v>-1</v>
      </c>
      <c r="P1019">
        <v>-1</v>
      </c>
      <c r="Q1019">
        <f t="shared" si="180"/>
        <v>46000</v>
      </c>
      <c r="R1019">
        <f t="shared" si="181"/>
        <v>102000</v>
      </c>
      <c r="S1019">
        <f t="shared" si="182"/>
        <v>74000</v>
      </c>
      <c r="T1019" t="str">
        <f t="shared" si="183"/>
        <v>Strategic Systems</v>
      </c>
      <c r="U1019" t="str">
        <f t="shared" si="184"/>
        <v>Tempe</v>
      </c>
      <c r="V1019" t="str">
        <f t="shared" si="185"/>
        <v>AZ</v>
      </c>
      <c r="W1019">
        <f t="shared" si="186"/>
        <v>0</v>
      </c>
      <c r="X1019">
        <f t="shared" si="187"/>
        <v>1</v>
      </c>
      <c r="Y1019">
        <f t="shared" si="188"/>
        <v>1</v>
      </c>
      <c r="Z1019">
        <f t="shared" si="189"/>
        <v>0</v>
      </c>
      <c r="AA1019">
        <f t="shared" si="190"/>
        <v>0</v>
      </c>
      <c r="AB1019">
        <f t="shared" si="191"/>
        <v>1</v>
      </c>
    </row>
    <row r="1020" spans="1:28" ht="409.6" x14ac:dyDescent="0.2">
      <c r="A1020">
        <v>1018</v>
      </c>
      <c r="B1020" t="s">
        <v>536</v>
      </c>
      <c r="C1020" t="s">
        <v>4456</v>
      </c>
      <c r="D1020" s="1" t="s">
        <v>4482</v>
      </c>
      <c r="E1020">
        <v>3.3</v>
      </c>
      <c r="F1020" s="1" t="s">
        <v>1731</v>
      </c>
      <c r="G1020" t="s">
        <v>1732</v>
      </c>
      <c r="H1020" t="s">
        <v>254</v>
      </c>
      <c r="I1020" t="s">
        <v>68</v>
      </c>
      <c r="J1020">
        <v>-1</v>
      </c>
      <c r="K1020" t="s">
        <v>30</v>
      </c>
      <c r="L1020" t="s">
        <v>3350</v>
      </c>
      <c r="M1020" t="s">
        <v>32</v>
      </c>
      <c r="N1020" t="s">
        <v>3311</v>
      </c>
      <c r="O1020">
        <v>-1</v>
      </c>
      <c r="P1020">
        <v>-1</v>
      </c>
      <c r="Q1020">
        <f t="shared" si="180"/>
        <v>46000</v>
      </c>
      <c r="R1020">
        <f t="shared" si="181"/>
        <v>102000</v>
      </c>
      <c r="S1020">
        <f t="shared" si="182"/>
        <v>74000</v>
      </c>
      <c r="T1020" t="str">
        <f t="shared" si="183"/>
        <v>Edupoint</v>
      </c>
      <c r="U1020" t="str">
        <f t="shared" si="184"/>
        <v>Mesa</v>
      </c>
      <c r="V1020" t="str">
        <f t="shared" si="185"/>
        <v>AZ</v>
      </c>
      <c r="W1020">
        <f t="shared" si="186"/>
        <v>0</v>
      </c>
      <c r="X1020">
        <f t="shared" si="187"/>
        <v>1</v>
      </c>
      <c r="Y1020">
        <f t="shared" si="188"/>
        <v>1</v>
      </c>
      <c r="Z1020">
        <f t="shared" si="189"/>
        <v>0</v>
      </c>
      <c r="AA1020">
        <f t="shared" si="190"/>
        <v>0</v>
      </c>
      <c r="AB1020">
        <f t="shared" si="191"/>
        <v>1</v>
      </c>
    </row>
    <row r="1021" spans="1:28" ht="409.6" x14ac:dyDescent="0.2">
      <c r="A1021">
        <v>1019</v>
      </c>
      <c r="B1021" t="s">
        <v>1733</v>
      </c>
      <c r="C1021" t="s">
        <v>4456</v>
      </c>
      <c r="D1021" s="1" t="s">
        <v>4483</v>
      </c>
      <c r="E1021">
        <v>3.2</v>
      </c>
      <c r="F1021" s="1" t="s">
        <v>1734</v>
      </c>
      <c r="G1021" t="s">
        <v>1675</v>
      </c>
      <c r="H1021" t="s">
        <v>1735</v>
      </c>
      <c r="I1021" t="s">
        <v>24</v>
      </c>
      <c r="J1021">
        <v>1975</v>
      </c>
      <c r="K1021" t="s">
        <v>30</v>
      </c>
      <c r="L1021" t="s">
        <v>3323</v>
      </c>
      <c r="M1021" t="s">
        <v>46</v>
      </c>
      <c r="N1021" t="s">
        <v>3319</v>
      </c>
      <c r="O1021" t="s">
        <v>1736</v>
      </c>
      <c r="P1021">
        <v>-1</v>
      </c>
      <c r="Q1021">
        <f t="shared" si="180"/>
        <v>46000</v>
      </c>
      <c r="R1021">
        <f t="shared" si="181"/>
        <v>102000</v>
      </c>
      <c r="S1021">
        <f t="shared" si="182"/>
        <v>74000</v>
      </c>
      <c r="T1021" t="str">
        <f t="shared" si="183"/>
        <v>Vanguard</v>
      </c>
      <c r="U1021" t="str">
        <f t="shared" si="184"/>
        <v>Scottsdale</v>
      </c>
      <c r="V1021" t="str">
        <f t="shared" si="185"/>
        <v>AZ</v>
      </c>
      <c r="W1021">
        <f t="shared" si="186"/>
        <v>0</v>
      </c>
      <c r="X1021">
        <f t="shared" si="187"/>
        <v>0</v>
      </c>
      <c r="Y1021">
        <f t="shared" si="188"/>
        <v>0</v>
      </c>
      <c r="Z1021">
        <f t="shared" si="189"/>
        <v>0</v>
      </c>
      <c r="AA1021">
        <f t="shared" si="190"/>
        <v>0</v>
      </c>
      <c r="AB1021">
        <f t="shared" si="191"/>
        <v>1</v>
      </c>
    </row>
    <row r="1022" spans="1:28" ht="409.6" x14ac:dyDescent="0.2">
      <c r="A1022">
        <v>1020</v>
      </c>
      <c r="B1022" t="s">
        <v>3392</v>
      </c>
      <c r="C1022" t="s">
        <v>4456</v>
      </c>
      <c r="D1022" s="1" t="s">
        <v>4484</v>
      </c>
      <c r="E1022">
        <v>3.5</v>
      </c>
      <c r="F1022" s="1" t="s">
        <v>1737</v>
      </c>
      <c r="G1022" t="s">
        <v>1664</v>
      </c>
      <c r="H1022" t="s">
        <v>1738</v>
      </c>
      <c r="I1022" t="s">
        <v>18</v>
      </c>
      <c r="J1022">
        <v>2001</v>
      </c>
      <c r="K1022" t="s">
        <v>30</v>
      </c>
      <c r="L1022" t="s">
        <v>3437</v>
      </c>
      <c r="M1022" t="s">
        <v>52</v>
      </c>
      <c r="N1022" t="s">
        <v>3305</v>
      </c>
      <c r="O1022">
        <v>-1</v>
      </c>
      <c r="P1022">
        <v>-1</v>
      </c>
      <c r="Q1022">
        <f t="shared" si="180"/>
        <v>46000</v>
      </c>
      <c r="R1022">
        <f t="shared" si="181"/>
        <v>102000</v>
      </c>
      <c r="S1022">
        <f t="shared" si="182"/>
        <v>74000</v>
      </c>
      <c r="T1022" t="str">
        <f t="shared" si="183"/>
        <v>Efinancial</v>
      </c>
      <c r="U1022" t="str">
        <f t="shared" si="184"/>
        <v>Tempe</v>
      </c>
      <c r="V1022" t="str">
        <f t="shared" si="185"/>
        <v>AZ</v>
      </c>
      <c r="W1022">
        <f t="shared" si="186"/>
        <v>1</v>
      </c>
      <c r="X1022">
        <f t="shared" si="187"/>
        <v>1</v>
      </c>
      <c r="Y1022">
        <f t="shared" si="188"/>
        <v>1</v>
      </c>
      <c r="Z1022">
        <f t="shared" si="189"/>
        <v>1</v>
      </c>
      <c r="AA1022">
        <f t="shared" si="190"/>
        <v>0</v>
      </c>
      <c r="AB1022">
        <f t="shared" si="191"/>
        <v>1</v>
      </c>
    </row>
    <row r="1023" spans="1:28" ht="409.6" x14ac:dyDescent="0.2">
      <c r="A1023">
        <v>1021</v>
      </c>
      <c r="B1023" t="s">
        <v>1739</v>
      </c>
      <c r="C1023" t="s">
        <v>4456</v>
      </c>
      <c r="D1023" s="1" t="s">
        <v>4485</v>
      </c>
      <c r="E1023">
        <v>3</v>
      </c>
      <c r="F1023" s="1" t="s">
        <v>1740</v>
      </c>
      <c r="G1023" t="s">
        <v>76</v>
      </c>
      <c r="H1023" t="s">
        <v>1741</v>
      </c>
      <c r="I1023" t="s">
        <v>24</v>
      </c>
      <c r="J1023">
        <v>2005</v>
      </c>
      <c r="K1023" t="s">
        <v>30</v>
      </c>
      <c r="L1023" t="s">
        <v>25</v>
      </c>
      <c r="M1023" t="s">
        <v>26</v>
      </c>
      <c r="N1023" t="s">
        <v>3319</v>
      </c>
      <c r="O1023">
        <v>-1</v>
      </c>
      <c r="P1023">
        <v>-1</v>
      </c>
      <c r="Q1023">
        <f t="shared" si="180"/>
        <v>46000</v>
      </c>
      <c r="R1023">
        <f t="shared" si="181"/>
        <v>102000</v>
      </c>
      <c r="S1023">
        <f t="shared" si="182"/>
        <v>74000</v>
      </c>
      <c r="T1023" t="str">
        <f t="shared" si="183"/>
        <v>Envision Healthcare</v>
      </c>
      <c r="U1023" t="str">
        <f t="shared" si="184"/>
        <v>Phoenix</v>
      </c>
      <c r="V1023" t="str">
        <f t="shared" si="185"/>
        <v>AZ</v>
      </c>
      <c r="W1023">
        <f t="shared" si="186"/>
        <v>0</v>
      </c>
      <c r="X1023">
        <f t="shared" si="187"/>
        <v>0</v>
      </c>
      <c r="Y1023">
        <f t="shared" si="188"/>
        <v>1</v>
      </c>
      <c r="Z1023">
        <f t="shared" si="189"/>
        <v>0</v>
      </c>
      <c r="AA1023">
        <f t="shared" si="190"/>
        <v>0</v>
      </c>
      <c r="AB1023">
        <f t="shared" si="191"/>
        <v>1</v>
      </c>
    </row>
    <row r="1024" spans="1:28" ht="409.6" x14ac:dyDescent="0.2">
      <c r="A1024">
        <v>1022</v>
      </c>
      <c r="B1024" t="s">
        <v>72</v>
      </c>
      <c r="C1024" t="s">
        <v>4456</v>
      </c>
      <c r="D1024" s="1" t="s">
        <v>4486</v>
      </c>
      <c r="E1024">
        <v>-1</v>
      </c>
      <c r="F1024" t="s">
        <v>1376</v>
      </c>
      <c r="G1024" t="s">
        <v>1704</v>
      </c>
      <c r="H1024" t="s">
        <v>1378</v>
      </c>
      <c r="I1024" t="s">
        <v>84</v>
      </c>
      <c r="J1024">
        <v>-1</v>
      </c>
      <c r="K1024" t="s">
        <v>30</v>
      </c>
      <c r="L1024" t="s">
        <v>1003</v>
      </c>
      <c r="M1024" t="s">
        <v>451</v>
      </c>
      <c r="N1024" t="s">
        <v>3319</v>
      </c>
      <c r="O1024">
        <v>-1</v>
      </c>
      <c r="P1024">
        <v>-1</v>
      </c>
      <c r="Q1024">
        <f t="shared" si="180"/>
        <v>46000</v>
      </c>
      <c r="R1024">
        <f t="shared" si="181"/>
        <v>102000</v>
      </c>
      <c r="S1024">
        <f t="shared" si="182"/>
        <v>74000</v>
      </c>
      <c r="T1024" t="str">
        <f t="shared" si="183"/>
        <v>Bartech Group</v>
      </c>
      <c r="U1024" t="str">
        <f t="shared" si="184"/>
        <v>Chandler</v>
      </c>
      <c r="V1024" t="str">
        <f t="shared" si="185"/>
        <v>AZ</v>
      </c>
      <c r="W1024">
        <f t="shared" si="186"/>
        <v>0</v>
      </c>
      <c r="X1024">
        <f t="shared" si="187"/>
        <v>0</v>
      </c>
      <c r="Y1024">
        <f t="shared" si="188"/>
        <v>1</v>
      </c>
      <c r="Z1024">
        <f t="shared" si="189"/>
        <v>0</v>
      </c>
      <c r="AA1024">
        <f t="shared" si="190"/>
        <v>0</v>
      </c>
      <c r="AB1024">
        <f t="shared" si="191"/>
        <v>1</v>
      </c>
    </row>
    <row r="1025" spans="1:28" ht="409.6" x14ac:dyDescent="0.2">
      <c r="A1025">
        <v>1023</v>
      </c>
      <c r="B1025" t="s">
        <v>1739</v>
      </c>
      <c r="C1025" t="s">
        <v>4456</v>
      </c>
      <c r="D1025" s="1" t="s">
        <v>4487</v>
      </c>
      <c r="E1025">
        <v>3.6</v>
      </c>
      <c r="F1025" s="1" t="s">
        <v>1742</v>
      </c>
      <c r="G1025" t="s">
        <v>76</v>
      </c>
      <c r="H1025" t="s">
        <v>1741</v>
      </c>
      <c r="I1025" t="s">
        <v>24</v>
      </c>
      <c r="J1025">
        <v>-1</v>
      </c>
      <c r="K1025" t="s">
        <v>30</v>
      </c>
      <c r="L1025">
        <v>-1</v>
      </c>
      <c r="M1025">
        <v>-1</v>
      </c>
      <c r="N1025" t="s">
        <v>3319</v>
      </c>
      <c r="O1025">
        <v>-1</v>
      </c>
      <c r="P1025">
        <v>-1</v>
      </c>
      <c r="Q1025">
        <f t="shared" si="180"/>
        <v>46000</v>
      </c>
      <c r="R1025">
        <f t="shared" si="181"/>
        <v>102000</v>
      </c>
      <c r="S1025">
        <f t="shared" si="182"/>
        <v>74000</v>
      </c>
      <c r="T1025" t="str">
        <f t="shared" si="183"/>
        <v>Envision Physician Services</v>
      </c>
      <c r="U1025" t="str">
        <f t="shared" si="184"/>
        <v>Phoenix</v>
      </c>
      <c r="V1025" t="str">
        <f t="shared" si="185"/>
        <v>AZ</v>
      </c>
      <c r="W1025">
        <f t="shared" si="186"/>
        <v>0</v>
      </c>
      <c r="X1025">
        <f t="shared" si="187"/>
        <v>0</v>
      </c>
      <c r="Y1025">
        <f t="shared" si="188"/>
        <v>1</v>
      </c>
      <c r="Z1025">
        <f t="shared" si="189"/>
        <v>0</v>
      </c>
      <c r="AA1025">
        <f t="shared" si="190"/>
        <v>0</v>
      </c>
      <c r="AB1025">
        <f t="shared" si="191"/>
        <v>1</v>
      </c>
    </row>
    <row r="1026" spans="1:28" ht="409.6" x14ac:dyDescent="0.2">
      <c r="A1026">
        <v>1024</v>
      </c>
      <c r="B1026" t="s">
        <v>1743</v>
      </c>
      <c r="C1026" t="s">
        <v>4456</v>
      </c>
      <c r="D1026" s="1" t="s">
        <v>4488</v>
      </c>
      <c r="E1026">
        <v>4</v>
      </c>
      <c r="F1026" s="1" t="s">
        <v>1744</v>
      </c>
      <c r="G1026" t="s">
        <v>76</v>
      </c>
      <c r="H1026" t="s">
        <v>1745</v>
      </c>
      <c r="I1026" t="s">
        <v>18</v>
      </c>
      <c r="J1026">
        <v>1999</v>
      </c>
      <c r="K1026" t="s">
        <v>30</v>
      </c>
      <c r="L1026" t="s">
        <v>38</v>
      </c>
      <c r="M1026" t="s">
        <v>32</v>
      </c>
      <c r="N1026" t="s">
        <v>3319</v>
      </c>
      <c r="O1026">
        <v>-1</v>
      </c>
      <c r="P1026">
        <v>-1</v>
      </c>
      <c r="Q1026">
        <f t="shared" si="180"/>
        <v>46000</v>
      </c>
      <c r="R1026">
        <f t="shared" si="181"/>
        <v>102000</v>
      </c>
      <c r="S1026">
        <f t="shared" si="182"/>
        <v>74000</v>
      </c>
      <c r="T1026" t="str">
        <f t="shared" si="183"/>
        <v>Saviance Technologies</v>
      </c>
      <c r="U1026" t="str">
        <f t="shared" si="184"/>
        <v>Phoenix</v>
      </c>
      <c r="V1026" t="str">
        <f t="shared" si="185"/>
        <v>AZ</v>
      </c>
      <c r="W1026">
        <f t="shared" si="186"/>
        <v>0</v>
      </c>
      <c r="X1026">
        <f t="shared" si="187"/>
        <v>1</v>
      </c>
      <c r="Y1026">
        <f t="shared" si="188"/>
        <v>1</v>
      </c>
      <c r="Z1026">
        <f t="shared" si="189"/>
        <v>0</v>
      </c>
      <c r="AA1026">
        <f t="shared" si="190"/>
        <v>0</v>
      </c>
      <c r="AB1026">
        <f t="shared" si="191"/>
        <v>1</v>
      </c>
    </row>
    <row r="1027" spans="1:28" ht="34" x14ac:dyDescent="0.2">
      <c r="A1027">
        <v>1025</v>
      </c>
      <c r="B1027" t="s">
        <v>1746</v>
      </c>
      <c r="C1027" t="s">
        <v>4456</v>
      </c>
      <c r="D1027" t="s">
        <v>4489</v>
      </c>
      <c r="E1027">
        <v>3.5</v>
      </c>
      <c r="F1027" s="1" t="s">
        <v>1747</v>
      </c>
      <c r="G1027" t="s">
        <v>76</v>
      </c>
      <c r="H1027" t="s">
        <v>275</v>
      </c>
      <c r="I1027" t="s">
        <v>24</v>
      </c>
      <c r="J1027">
        <v>1980</v>
      </c>
      <c r="K1027" t="s">
        <v>37</v>
      </c>
      <c r="L1027" t="s">
        <v>38</v>
      </c>
      <c r="M1027" t="s">
        <v>32</v>
      </c>
      <c r="N1027" t="s">
        <v>3306</v>
      </c>
      <c r="O1027">
        <v>-1</v>
      </c>
      <c r="P1027">
        <v>-1</v>
      </c>
      <c r="Q1027">
        <f t="shared" ref="Q1027:Q1090" si="192">LEFT(C1027,FIND("-",C1027)-1)*1000</f>
        <v>46000</v>
      </c>
      <c r="R1027">
        <f t="shared" ref="R1027:R1090" si="193">MID(C1027,FIND("-",C1027)+1,LEN(C1027))*1000</f>
        <v>102000</v>
      </c>
      <c r="S1027">
        <f t="shared" ref="S1027:S1090" si="194">(Q1027+R1027)/2</f>
        <v>74000</v>
      </c>
      <c r="T1027" t="str">
        <f t="shared" ref="T1027:T1090" si="195">TRIM(LEFT(F1027, FIND(CHAR(10), F1027&amp;CHAR(10))-1))</f>
        <v>Atos Syntel Inc.</v>
      </c>
      <c r="U1027" t="str">
        <f t="shared" ref="U1027:U1090" si="196">TRIM(LEFT(G1027, FIND(",",G1027)-1))</f>
        <v>Phoenix</v>
      </c>
      <c r="V1027" t="str">
        <f t="shared" ref="V1027:V1090" si="197">TRIM(MID(G1027,FIND(",",G1027)+1,LEN((G1027))))</f>
        <v>AZ</v>
      </c>
      <c r="W1027">
        <f t="shared" ref="W1027:W1090" si="198">IF(ISNUMBER(SEARCH("python",D1027)),1,0)</f>
        <v>0</v>
      </c>
      <c r="X1027">
        <f t="shared" ref="X1027:X1090" si="199">IF(ISNUMBER(SEARCH("sql",D1027)),1,0)</f>
        <v>1</v>
      </c>
      <c r="Y1027">
        <f t="shared" ref="Y1027:Y1090" si="200">IF(ISNUMBER(SEARCH("excel",D1027)),1,0)</f>
        <v>0</v>
      </c>
      <c r="Z1027">
        <f t="shared" ref="Z1027:Z1090" si="201">IF(ISNUMBER(SEARCH("tableau",D1027)),1,0)</f>
        <v>0</v>
      </c>
      <c r="AA1027">
        <f t="shared" ref="AA1027:AA1090" si="202">IF(ISNUMBER(SEARCH("power bi",D1027)),1,0)</f>
        <v>0</v>
      </c>
      <c r="AB1027">
        <f t="shared" ref="AB1027:AB1090" si="203">IF(ISNUMBER(SEARCH("r",D1027)),1,0)</f>
        <v>1</v>
      </c>
    </row>
    <row r="1028" spans="1:28" ht="68" x14ac:dyDescent="0.2">
      <c r="A1028">
        <v>1026</v>
      </c>
      <c r="B1028" t="s">
        <v>1748</v>
      </c>
      <c r="C1028" t="s">
        <v>4490</v>
      </c>
      <c r="D1028" s="1" t="s">
        <v>4491</v>
      </c>
      <c r="E1028">
        <v>3</v>
      </c>
      <c r="F1028" s="1" t="s">
        <v>1402</v>
      </c>
      <c r="G1028" t="s">
        <v>1664</v>
      </c>
      <c r="H1028" t="s">
        <v>821</v>
      </c>
      <c r="I1028" t="s">
        <v>18</v>
      </c>
      <c r="J1028">
        <v>2003</v>
      </c>
      <c r="K1028" t="s">
        <v>30</v>
      </c>
      <c r="L1028" t="s">
        <v>147</v>
      </c>
      <c r="M1028" t="s">
        <v>61</v>
      </c>
      <c r="N1028" t="s">
        <v>3319</v>
      </c>
      <c r="O1028">
        <v>-1</v>
      </c>
      <c r="P1028">
        <v>-1</v>
      </c>
      <c r="Q1028">
        <f t="shared" si="192"/>
        <v>43000</v>
      </c>
      <c r="R1028">
        <f t="shared" si="193"/>
        <v>94000</v>
      </c>
      <c r="S1028">
        <f t="shared" si="194"/>
        <v>68500</v>
      </c>
      <c r="T1028" t="str">
        <f t="shared" si="195"/>
        <v>The Accuro Group</v>
      </c>
      <c r="U1028" t="str">
        <f t="shared" si="196"/>
        <v>Tempe</v>
      </c>
      <c r="V1028" t="str">
        <f t="shared" si="197"/>
        <v>AZ</v>
      </c>
      <c r="W1028">
        <f t="shared" si="198"/>
        <v>0</v>
      </c>
      <c r="X1028">
        <f t="shared" si="199"/>
        <v>1</v>
      </c>
      <c r="Y1028">
        <f t="shared" si="200"/>
        <v>0</v>
      </c>
      <c r="Z1028">
        <f t="shared" si="201"/>
        <v>1</v>
      </c>
      <c r="AA1028">
        <f t="shared" si="202"/>
        <v>0</v>
      </c>
      <c r="AB1028">
        <f t="shared" si="203"/>
        <v>1</v>
      </c>
    </row>
    <row r="1029" spans="1:28" ht="238" x14ac:dyDescent="0.2">
      <c r="A1029">
        <v>1027</v>
      </c>
      <c r="B1029" t="s">
        <v>1749</v>
      </c>
      <c r="C1029" t="s">
        <v>4490</v>
      </c>
      <c r="D1029" s="1" t="s">
        <v>4492</v>
      </c>
      <c r="E1029">
        <v>4.9000000000000004</v>
      </c>
      <c r="F1029" s="1" t="s">
        <v>4427</v>
      </c>
      <c r="G1029" t="s">
        <v>76</v>
      </c>
      <c r="H1029" t="s">
        <v>3605</v>
      </c>
      <c r="I1029" t="s">
        <v>84</v>
      </c>
      <c r="J1029">
        <v>2005</v>
      </c>
      <c r="K1029" t="s">
        <v>30</v>
      </c>
      <c r="L1029" t="s">
        <v>147</v>
      </c>
      <c r="M1029" t="s">
        <v>61</v>
      </c>
      <c r="N1029" t="s">
        <v>3312</v>
      </c>
      <c r="O1029">
        <v>-1</v>
      </c>
      <c r="P1029">
        <v>-1</v>
      </c>
      <c r="Q1029">
        <f t="shared" si="192"/>
        <v>43000</v>
      </c>
      <c r="R1029">
        <f t="shared" si="193"/>
        <v>94000</v>
      </c>
      <c r="S1029">
        <f t="shared" si="194"/>
        <v>68500</v>
      </c>
      <c r="T1029" t="str">
        <f t="shared" si="195"/>
        <v>TeCom Resources, Inc.</v>
      </c>
      <c r="U1029" t="str">
        <f t="shared" si="196"/>
        <v>Phoenix</v>
      </c>
      <c r="V1029" t="str">
        <f t="shared" si="197"/>
        <v>AZ</v>
      </c>
      <c r="W1029">
        <f t="shared" si="198"/>
        <v>0</v>
      </c>
      <c r="X1029">
        <f t="shared" si="199"/>
        <v>0</v>
      </c>
      <c r="Y1029">
        <f t="shared" si="200"/>
        <v>0</v>
      </c>
      <c r="Z1029">
        <f t="shared" si="201"/>
        <v>0</v>
      </c>
      <c r="AA1029">
        <f t="shared" si="202"/>
        <v>0</v>
      </c>
      <c r="AB1029">
        <f t="shared" si="203"/>
        <v>1</v>
      </c>
    </row>
    <row r="1030" spans="1:28" ht="136" x14ac:dyDescent="0.2">
      <c r="A1030">
        <v>1028</v>
      </c>
      <c r="B1030" t="s">
        <v>1750</v>
      </c>
      <c r="C1030" t="s">
        <v>4490</v>
      </c>
      <c r="D1030" s="1" t="s">
        <v>4493</v>
      </c>
      <c r="E1030">
        <v>3.9</v>
      </c>
      <c r="F1030" s="1" t="s">
        <v>204</v>
      </c>
      <c r="G1030" t="s">
        <v>76</v>
      </c>
      <c r="H1030" t="s">
        <v>205</v>
      </c>
      <c r="I1030" t="s">
        <v>41</v>
      </c>
      <c r="J1030">
        <v>2002</v>
      </c>
      <c r="K1030" t="s">
        <v>30</v>
      </c>
      <c r="L1030" t="s">
        <v>38</v>
      </c>
      <c r="M1030" t="s">
        <v>32</v>
      </c>
      <c r="N1030" t="s">
        <v>3303</v>
      </c>
      <c r="O1030">
        <v>-1</v>
      </c>
      <c r="P1030">
        <v>-1</v>
      </c>
      <c r="Q1030">
        <f t="shared" si="192"/>
        <v>43000</v>
      </c>
      <c r="R1030">
        <f t="shared" si="193"/>
        <v>94000</v>
      </c>
      <c r="S1030">
        <f t="shared" si="194"/>
        <v>68500</v>
      </c>
      <c r="T1030" t="str">
        <f t="shared" si="195"/>
        <v>Diverse Lynx</v>
      </c>
      <c r="U1030" t="str">
        <f t="shared" si="196"/>
        <v>Phoenix</v>
      </c>
      <c r="V1030" t="str">
        <f t="shared" si="197"/>
        <v>AZ</v>
      </c>
      <c r="W1030">
        <f t="shared" si="198"/>
        <v>0</v>
      </c>
      <c r="X1030">
        <f t="shared" si="199"/>
        <v>1</v>
      </c>
      <c r="Y1030">
        <f t="shared" si="200"/>
        <v>1</v>
      </c>
      <c r="Z1030">
        <f t="shared" si="201"/>
        <v>0</v>
      </c>
      <c r="AA1030">
        <f t="shared" si="202"/>
        <v>0</v>
      </c>
      <c r="AB1030">
        <f t="shared" si="203"/>
        <v>1</v>
      </c>
    </row>
    <row r="1031" spans="1:28" ht="409.6" x14ac:dyDescent="0.2">
      <c r="A1031">
        <v>1029</v>
      </c>
      <c r="B1031" t="s">
        <v>526</v>
      </c>
      <c r="C1031" t="s">
        <v>4490</v>
      </c>
      <c r="D1031" s="1" t="s">
        <v>4494</v>
      </c>
      <c r="E1031">
        <v>4.3</v>
      </c>
      <c r="F1031" s="1" t="s">
        <v>1751</v>
      </c>
      <c r="G1031" t="s">
        <v>1752</v>
      </c>
      <c r="H1031" t="s">
        <v>1753</v>
      </c>
      <c r="I1031" t="s">
        <v>18</v>
      </c>
      <c r="J1031">
        <v>2003</v>
      </c>
      <c r="K1031" t="s">
        <v>30</v>
      </c>
      <c r="L1031" t="s">
        <v>85</v>
      </c>
      <c r="M1031" t="s">
        <v>61</v>
      </c>
      <c r="N1031" t="s">
        <v>3319</v>
      </c>
      <c r="O1031">
        <v>-1</v>
      </c>
      <c r="P1031">
        <v>-1</v>
      </c>
      <c r="Q1031">
        <f t="shared" si="192"/>
        <v>43000</v>
      </c>
      <c r="R1031">
        <f t="shared" si="193"/>
        <v>94000</v>
      </c>
      <c r="S1031">
        <f t="shared" si="194"/>
        <v>68500</v>
      </c>
      <c r="T1031" t="str">
        <f t="shared" si="195"/>
        <v>Na Ali'i</v>
      </c>
      <c r="U1031" t="str">
        <f t="shared" si="196"/>
        <v>DC Ranch</v>
      </c>
      <c r="V1031" t="str">
        <f t="shared" si="197"/>
        <v>AZ</v>
      </c>
      <c r="W1031">
        <f t="shared" si="198"/>
        <v>0</v>
      </c>
      <c r="X1031">
        <f t="shared" si="199"/>
        <v>0</v>
      </c>
      <c r="Y1031">
        <f t="shared" si="200"/>
        <v>1</v>
      </c>
      <c r="Z1031">
        <f t="shared" si="201"/>
        <v>0</v>
      </c>
      <c r="AA1031">
        <f t="shared" si="202"/>
        <v>0</v>
      </c>
      <c r="AB1031">
        <f t="shared" si="203"/>
        <v>1</v>
      </c>
    </row>
    <row r="1032" spans="1:28" x14ac:dyDescent="0.2">
      <c r="A1032">
        <v>1030</v>
      </c>
      <c r="B1032" t="s">
        <v>520</v>
      </c>
      <c r="C1032" t="s">
        <v>4490</v>
      </c>
      <c r="D1032" t="s">
        <v>4495</v>
      </c>
      <c r="E1032">
        <v>-1</v>
      </c>
      <c r="F1032" t="s">
        <v>424</v>
      </c>
      <c r="G1032" t="s">
        <v>1664</v>
      </c>
      <c r="H1032">
        <v>-1</v>
      </c>
      <c r="I1032">
        <v>-1</v>
      </c>
      <c r="J1032">
        <v>-1</v>
      </c>
      <c r="K1032">
        <v>-1</v>
      </c>
      <c r="L1032">
        <v>-1</v>
      </c>
      <c r="M1032">
        <v>-1</v>
      </c>
      <c r="N1032">
        <v>-1</v>
      </c>
      <c r="O1032">
        <v>-1</v>
      </c>
      <c r="P1032">
        <v>-1</v>
      </c>
      <c r="Q1032">
        <f t="shared" si="192"/>
        <v>43000</v>
      </c>
      <c r="R1032">
        <f t="shared" si="193"/>
        <v>94000</v>
      </c>
      <c r="S1032">
        <f t="shared" si="194"/>
        <v>68500</v>
      </c>
      <c r="T1032" t="str">
        <f t="shared" si="195"/>
        <v>Capgemini America, Inc.</v>
      </c>
      <c r="U1032" t="str">
        <f t="shared" si="196"/>
        <v>Tempe</v>
      </c>
      <c r="V1032" t="str">
        <f t="shared" si="197"/>
        <v>AZ</v>
      </c>
      <c r="W1032">
        <f t="shared" si="198"/>
        <v>0</v>
      </c>
      <c r="X1032">
        <f t="shared" si="199"/>
        <v>1</v>
      </c>
      <c r="Y1032">
        <f t="shared" si="200"/>
        <v>1</v>
      </c>
      <c r="Z1032">
        <f t="shared" si="201"/>
        <v>0</v>
      </c>
      <c r="AA1032">
        <f t="shared" si="202"/>
        <v>0</v>
      </c>
      <c r="AB1032">
        <f t="shared" si="203"/>
        <v>1</v>
      </c>
    </row>
    <row r="1033" spans="1:28" ht="238" x14ac:dyDescent="0.2">
      <c r="A1033">
        <v>1031</v>
      </c>
      <c r="B1033" t="s">
        <v>1754</v>
      </c>
      <c r="C1033" t="s">
        <v>4490</v>
      </c>
      <c r="D1033" s="1" t="s">
        <v>4496</v>
      </c>
      <c r="E1033">
        <v>4.5</v>
      </c>
      <c r="F1033" s="1" t="s">
        <v>1755</v>
      </c>
      <c r="G1033" t="s">
        <v>76</v>
      </c>
      <c r="H1033" t="s">
        <v>1756</v>
      </c>
      <c r="I1033" t="s">
        <v>29</v>
      </c>
      <c r="J1033">
        <v>1986</v>
      </c>
      <c r="K1033" t="s">
        <v>56</v>
      </c>
      <c r="L1033" t="s">
        <v>147</v>
      </c>
      <c r="M1033" t="s">
        <v>61</v>
      </c>
      <c r="N1033" t="s">
        <v>3303</v>
      </c>
      <c r="O1033">
        <v>-1</v>
      </c>
      <c r="P1033">
        <v>-1</v>
      </c>
      <c r="Q1033">
        <f t="shared" si="192"/>
        <v>43000</v>
      </c>
      <c r="R1033">
        <f t="shared" si="193"/>
        <v>94000</v>
      </c>
      <c r="S1033">
        <f t="shared" si="194"/>
        <v>68500</v>
      </c>
      <c r="T1033" t="str">
        <f t="shared" si="195"/>
        <v>Mastech Digital</v>
      </c>
      <c r="U1033" t="str">
        <f t="shared" si="196"/>
        <v>Phoenix</v>
      </c>
      <c r="V1033" t="str">
        <f t="shared" si="197"/>
        <v>AZ</v>
      </c>
      <c r="W1033">
        <f t="shared" si="198"/>
        <v>0</v>
      </c>
      <c r="X1033">
        <f t="shared" si="199"/>
        <v>0</v>
      </c>
      <c r="Y1033">
        <f t="shared" si="200"/>
        <v>1</v>
      </c>
      <c r="Z1033">
        <f t="shared" si="201"/>
        <v>0</v>
      </c>
      <c r="AA1033">
        <f t="shared" si="202"/>
        <v>0</v>
      </c>
      <c r="AB1033">
        <f t="shared" si="203"/>
        <v>1</v>
      </c>
    </row>
    <row r="1034" spans="1:28" ht="409.6" x14ac:dyDescent="0.2">
      <c r="A1034">
        <v>1032</v>
      </c>
      <c r="B1034" t="s">
        <v>1757</v>
      </c>
      <c r="C1034" t="s">
        <v>4490</v>
      </c>
      <c r="D1034" s="1" t="s">
        <v>4497</v>
      </c>
      <c r="E1034">
        <v>-1</v>
      </c>
      <c r="F1034" t="s">
        <v>1758</v>
      </c>
      <c r="G1034" t="s">
        <v>1664</v>
      </c>
      <c r="H1034" t="s">
        <v>1759</v>
      </c>
      <c r="I1034" t="s">
        <v>68</v>
      </c>
      <c r="J1034">
        <v>-1</v>
      </c>
      <c r="K1034" t="s">
        <v>30</v>
      </c>
      <c r="L1034" t="s">
        <v>3350</v>
      </c>
      <c r="M1034" t="s">
        <v>32</v>
      </c>
      <c r="N1034" t="s">
        <v>3319</v>
      </c>
      <c r="O1034">
        <v>-1</v>
      </c>
      <c r="P1034">
        <v>-1</v>
      </c>
      <c r="Q1034">
        <f t="shared" si="192"/>
        <v>43000</v>
      </c>
      <c r="R1034">
        <f t="shared" si="193"/>
        <v>94000</v>
      </c>
      <c r="S1034">
        <f t="shared" si="194"/>
        <v>68500</v>
      </c>
      <c r="T1034" t="str">
        <f t="shared" si="195"/>
        <v>Minit Charger</v>
      </c>
      <c r="U1034" t="str">
        <f t="shared" si="196"/>
        <v>Tempe</v>
      </c>
      <c r="V1034" t="str">
        <f t="shared" si="197"/>
        <v>AZ</v>
      </c>
      <c r="W1034">
        <f t="shared" si="198"/>
        <v>0</v>
      </c>
      <c r="X1034">
        <f t="shared" si="199"/>
        <v>0</v>
      </c>
      <c r="Y1034">
        <f t="shared" si="200"/>
        <v>1</v>
      </c>
      <c r="Z1034">
        <f t="shared" si="201"/>
        <v>0</v>
      </c>
      <c r="AA1034">
        <f t="shared" si="202"/>
        <v>0</v>
      </c>
      <c r="AB1034">
        <f t="shared" si="203"/>
        <v>1</v>
      </c>
    </row>
    <row r="1035" spans="1:28" ht="409.6" x14ac:dyDescent="0.2">
      <c r="A1035">
        <v>1033</v>
      </c>
      <c r="B1035" t="s">
        <v>72</v>
      </c>
      <c r="C1035" t="s">
        <v>4490</v>
      </c>
      <c r="D1035" s="1" t="s">
        <v>4498</v>
      </c>
      <c r="E1035">
        <v>-1</v>
      </c>
      <c r="F1035" t="s">
        <v>1760</v>
      </c>
      <c r="G1035" t="s">
        <v>1675</v>
      </c>
      <c r="H1035">
        <v>-1</v>
      </c>
      <c r="I1035">
        <v>-1</v>
      </c>
      <c r="J1035">
        <v>-1</v>
      </c>
      <c r="K1035">
        <v>-1</v>
      </c>
      <c r="L1035">
        <v>-1</v>
      </c>
      <c r="M1035">
        <v>-1</v>
      </c>
      <c r="N1035">
        <v>-1</v>
      </c>
      <c r="O1035">
        <v>-1</v>
      </c>
      <c r="P1035">
        <v>-1</v>
      </c>
      <c r="Q1035">
        <f t="shared" si="192"/>
        <v>43000</v>
      </c>
      <c r="R1035">
        <f t="shared" si="193"/>
        <v>94000</v>
      </c>
      <c r="S1035">
        <f t="shared" si="194"/>
        <v>68500</v>
      </c>
      <c r="T1035" t="str">
        <f t="shared" si="195"/>
        <v>Discount Tire Corporate Careers</v>
      </c>
      <c r="U1035" t="str">
        <f t="shared" si="196"/>
        <v>Scottsdale</v>
      </c>
      <c r="V1035" t="str">
        <f t="shared" si="197"/>
        <v>AZ</v>
      </c>
      <c r="W1035">
        <f t="shared" si="198"/>
        <v>1</v>
      </c>
      <c r="X1035">
        <f t="shared" si="199"/>
        <v>1</v>
      </c>
      <c r="Y1035">
        <f t="shared" si="200"/>
        <v>1</v>
      </c>
      <c r="Z1035">
        <f t="shared" si="201"/>
        <v>1</v>
      </c>
      <c r="AA1035">
        <f t="shared" si="202"/>
        <v>0</v>
      </c>
      <c r="AB1035">
        <f t="shared" si="203"/>
        <v>1</v>
      </c>
    </row>
    <row r="1036" spans="1:28" ht="409.6" x14ac:dyDescent="0.2">
      <c r="A1036">
        <v>1034</v>
      </c>
      <c r="B1036" t="s">
        <v>1761</v>
      </c>
      <c r="C1036" t="s">
        <v>4490</v>
      </c>
      <c r="D1036" s="1" t="s">
        <v>4499</v>
      </c>
      <c r="E1036">
        <v>3.7</v>
      </c>
      <c r="F1036" s="1" t="s">
        <v>1710</v>
      </c>
      <c r="G1036" t="s">
        <v>1704</v>
      </c>
      <c r="H1036" t="s">
        <v>1711</v>
      </c>
      <c r="I1036" t="s">
        <v>84</v>
      </c>
      <c r="J1036">
        <v>2004</v>
      </c>
      <c r="K1036" t="s">
        <v>30</v>
      </c>
      <c r="L1036" t="s">
        <v>3331</v>
      </c>
      <c r="M1036" t="s">
        <v>61</v>
      </c>
      <c r="N1036" t="s">
        <v>3308</v>
      </c>
      <c r="O1036">
        <v>-1</v>
      </c>
      <c r="P1036">
        <v>-1</v>
      </c>
      <c r="Q1036">
        <f t="shared" si="192"/>
        <v>43000</v>
      </c>
      <c r="R1036">
        <f t="shared" si="193"/>
        <v>94000</v>
      </c>
      <c r="S1036">
        <f t="shared" si="194"/>
        <v>68500</v>
      </c>
      <c r="T1036" t="str">
        <f t="shared" si="195"/>
        <v>Infotree Service Inc</v>
      </c>
      <c r="U1036" t="str">
        <f t="shared" si="196"/>
        <v>Chandler</v>
      </c>
      <c r="V1036" t="str">
        <f t="shared" si="197"/>
        <v>AZ</v>
      </c>
      <c r="W1036">
        <f t="shared" si="198"/>
        <v>0</v>
      </c>
      <c r="X1036">
        <f t="shared" si="199"/>
        <v>0</v>
      </c>
      <c r="Y1036">
        <f t="shared" si="200"/>
        <v>0</v>
      </c>
      <c r="Z1036">
        <f t="shared" si="201"/>
        <v>0</v>
      </c>
      <c r="AA1036">
        <f t="shared" si="202"/>
        <v>0</v>
      </c>
      <c r="AB1036">
        <f t="shared" si="203"/>
        <v>1</v>
      </c>
    </row>
    <row r="1037" spans="1:28" ht="409.6" x14ac:dyDescent="0.2">
      <c r="A1037">
        <v>1035</v>
      </c>
      <c r="B1037" t="s">
        <v>1762</v>
      </c>
      <c r="C1037" t="s">
        <v>4490</v>
      </c>
      <c r="D1037" s="1" t="s">
        <v>4500</v>
      </c>
      <c r="E1037">
        <v>4.3</v>
      </c>
      <c r="F1037" s="1" t="s">
        <v>1763</v>
      </c>
      <c r="G1037" t="s">
        <v>1675</v>
      </c>
      <c r="H1037" t="s">
        <v>586</v>
      </c>
      <c r="I1037" t="s">
        <v>84</v>
      </c>
      <c r="J1037">
        <v>-1</v>
      </c>
      <c r="K1037" t="s">
        <v>30</v>
      </c>
      <c r="L1037">
        <v>-1</v>
      </c>
      <c r="M1037">
        <v>-1</v>
      </c>
      <c r="N1037" t="s">
        <v>3319</v>
      </c>
      <c r="O1037">
        <v>-1</v>
      </c>
      <c r="P1037">
        <v>-1</v>
      </c>
      <c r="Q1037">
        <f t="shared" si="192"/>
        <v>43000</v>
      </c>
      <c r="R1037">
        <f t="shared" si="193"/>
        <v>94000</v>
      </c>
      <c r="S1037">
        <f t="shared" si="194"/>
        <v>68500</v>
      </c>
      <c r="T1037" t="str">
        <f t="shared" si="195"/>
        <v>Wilco Source</v>
      </c>
      <c r="U1037" t="str">
        <f t="shared" si="196"/>
        <v>Scottsdale</v>
      </c>
      <c r="V1037" t="str">
        <f t="shared" si="197"/>
        <v>AZ</v>
      </c>
      <c r="W1037">
        <f t="shared" si="198"/>
        <v>0</v>
      </c>
      <c r="X1037">
        <f t="shared" si="199"/>
        <v>1</v>
      </c>
      <c r="Y1037">
        <f t="shared" si="200"/>
        <v>1</v>
      </c>
      <c r="Z1037">
        <f t="shared" si="201"/>
        <v>0</v>
      </c>
      <c r="AA1037">
        <f t="shared" si="202"/>
        <v>0</v>
      </c>
      <c r="AB1037">
        <f t="shared" si="203"/>
        <v>1</v>
      </c>
    </row>
    <row r="1038" spans="1:28" ht="409.6" x14ac:dyDescent="0.2">
      <c r="A1038">
        <v>1036</v>
      </c>
      <c r="B1038" t="s">
        <v>72</v>
      </c>
      <c r="C1038" t="s">
        <v>4490</v>
      </c>
      <c r="D1038" s="1" t="s">
        <v>4501</v>
      </c>
      <c r="E1038">
        <v>-1</v>
      </c>
      <c r="F1038" t="s">
        <v>1764</v>
      </c>
      <c r="G1038" t="s">
        <v>1664</v>
      </c>
      <c r="H1038">
        <v>-1</v>
      </c>
      <c r="I1038">
        <v>-1</v>
      </c>
      <c r="J1038">
        <v>-1</v>
      </c>
      <c r="K1038">
        <v>-1</v>
      </c>
      <c r="L1038">
        <v>-1</v>
      </c>
      <c r="M1038">
        <v>-1</v>
      </c>
      <c r="N1038">
        <v>-1</v>
      </c>
      <c r="O1038">
        <v>-1</v>
      </c>
      <c r="P1038">
        <v>-1</v>
      </c>
      <c r="Q1038">
        <f t="shared" si="192"/>
        <v>43000</v>
      </c>
      <c r="R1038">
        <f t="shared" si="193"/>
        <v>94000</v>
      </c>
      <c r="S1038">
        <f t="shared" si="194"/>
        <v>68500</v>
      </c>
      <c r="T1038" t="str">
        <f t="shared" si="195"/>
        <v>Green Lion Search Group</v>
      </c>
      <c r="U1038" t="str">
        <f t="shared" si="196"/>
        <v>Tempe</v>
      </c>
      <c r="V1038" t="str">
        <f t="shared" si="197"/>
        <v>AZ</v>
      </c>
      <c r="W1038">
        <f t="shared" si="198"/>
        <v>0</v>
      </c>
      <c r="X1038">
        <f t="shared" si="199"/>
        <v>1</v>
      </c>
      <c r="Y1038">
        <f t="shared" si="200"/>
        <v>1</v>
      </c>
      <c r="Z1038">
        <f t="shared" si="201"/>
        <v>0</v>
      </c>
      <c r="AA1038">
        <f t="shared" si="202"/>
        <v>0</v>
      </c>
      <c r="AB1038">
        <f t="shared" si="203"/>
        <v>1</v>
      </c>
    </row>
    <row r="1039" spans="1:28" ht="85" x14ac:dyDescent="0.2">
      <c r="A1039">
        <v>1037</v>
      </c>
      <c r="B1039" t="s">
        <v>1765</v>
      </c>
      <c r="C1039" t="s">
        <v>4490</v>
      </c>
      <c r="D1039" s="1" t="s">
        <v>4502</v>
      </c>
      <c r="E1039">
        <v>4.2</v>
      </c>
      <c r="F1039" s="1" t="s">
        <v>4503</v>
      </c>
      <c r="G1039" t="s">
        <v>1675</v>
      </c>
      <c r="H1039" t="s">
        <v>866</v>
      </c>
      <c r="I1039" t="s">
        <v>18</v>
      </c>
      <c r="J1039">
        <v>-1</v>
      </c>
      <c r="K1039" t="s">
        <v>30</v>
      </c>
      <c r="L1039" t="s">
        <v>239</v>
      </c>
      <c r="M1039" t="s">
        <v>181</v>
      </c>
      <c r="N1039" t="s">
        <v>3308</v>
      </c>
      <c r="O1039">
        <v>-1</v>
      </c>
      <c r="P1039">
        <v>-1</v>
      </c>
      <c r="Q1039">
        <f t="shared" si="192"/>
        <v>43000</v>
      </c>
      <c r="R1039">
        <f t="shared" si="193"/>
        <v>94000</v>
      </c>
      <c r="S1039">
        <f t="shared" si="194"/>
        <v>68500</v>
      </c>
      <c r="T1039" t="str">
        <f t="shared" si="195"/>
        <v>Pegasus nowledge Solutions</v>
      </c>
      <c r="U1039" t="str">
        <f t="shared" si="196"/>
        <v>Scottsdale</v>
      </c>
      <c r="V1039" t="str">
        <f t="shared" si="197"/>
        <v>AZ</v>
      </c>
      <c r="W1039">
        <f t="shared" si="198"/>
        <v>0</v>
      </c>
      <c r="X1039">
        <f t="shared" si="199"/>
        <v>0</v>
      </c>
      <c r="Y1039">
        <f t="shared" si="200"/>
        <v>0</v>
      </c>
      <c r="Z1039">
        <f t="shared" si="201"/>
        <v>0</v>
      </c>
      <c r="AA1039">
        <f t="shared" si="202"/>
        <v>0</v>
      </c>
      <c r="AB1039">
        <f t="shared" si="203"/>
        <v>1</v>
      </c>
    </row>
    <row r="1040" spans="1:28" ht="51" x14ac:dyDescent="0.2">
      <c r="A1040">
        <v>1038</v>
      </c>
      <c r="B1040" t="s">
        <v>1766</v>
      </c>
      <c r="C1040" t="s">
        <v>4490</v>
      </c>
      <c r="D1040" t="s">
        <v>4504</v>
      </c>
      <c r="E1040">
        <v>2.7</v>
      </c>
      <c r="F1040" s="1" t="s">
        <v>1767</v>
      </c>
      <c r="G1040" t="s">
        <v>1664</v>
      </c>
      <c r="H1040" t="s">
        <v>409</v>
      </c>
      <c r="I1040" t="s">
        <v>29</v>
      </c>
      <c r="J1040">
        <v>2017</v>
      </c>
      <c r="K1040" t="s">
        <v>30</v>
      </c>
      <c r="L1040" t="s">
        <v>304</v>
      </c>
      <c r="M1040" t="s">
        <v>304</v>
      </c>
      <c r="N1040" t="s">
        <v>3319</v>
      </c>
      <c r="O1040">
        <v>-1</v>
      </c>
      <c r="P1040">
        <v>-1</v>
      </c>
      <c r="Q1040">
        <f t="shared" si="192"/>
        <v>43000</v>
      </c>
      <c r="R1040">
        <f t="shared" si="193"/>
        <v>94000</v>
      </c>
      <c r="S1040">
        <f t="shared" si="194"/>
        <v>68500</v>
      </c>
      <c r="T1040" t="str">
        <f t="shared" si="195"/>
        <v>AllianceRx Walgreens Prime</v>
      </c>
      <c r="U1040" t="str">
        <f t="shared" si="196"/>
        <v>Tempe</v>
      </c>
      <c r="V1040" t="str">
        <f t="shared" si="197"/>
        <v>AZ</v>
      </c>
      <c r="W1040">
        <f t="shared" si="198"/>
        <v>0</v>
      </c>
      <c r="X1040">
        <f t="shared" si="199"/>
        <v>0</v>
      </c>
      <c r="Y1040">
        <f t="shared" si="200"/>
        <v>1</v>
      </c>
      <c r="Z1040">
        <f t="shared" si="201"/>
        <v>0</v>
      </c>
      <c r="AA1040">
        <f t="shared" si="202"/>
        <v>0</v>
      </c>
      <c r="AB1040">
        <f t="shared" si="203"/>
        <v>1</v>
      </c>
    </row>
    <row r="1041" spans="1:28" ht="34" x14ac:dyDescent="0.2">
      <c r="A1041">
        <v>1039</v>
      </c>
      <c r="B1041" t="s">
        <v>1768</v>
      </c>
      <c r="C1041" t="s">
        <v>4490</v>
      </c>
      <c r="D1041" t="s">
        <v>4505</v>
      </c>
      <c r="E1041">
        <v>2.9</v>
      </c>
      <c r="F1041" s="1" t="s">
        <v>4464</v>
      </c>
      <c r="G1041" t="s">
        <v>1664</v>
      </c>
      <c r="H1041" t="s">
        <v>1664</v>
      </c>
      <c r="I1041" t="s">
        <v>24</v>
      </c>
      <c r="J1041">
        <v>1951</v>
      </c>
      <c r="K1041" t="s">
        <v>56</v>
      </c>
      <c r="L1041" t="s">
        <v>1706</v>
      </c>
      <c r="M1041" t="s">
        <v>265</v>
      </c>
      <c r="N1041" t="s">
        <v>3304</v>
      </c>
      <c r="O1041">
        <v>-1</v>
      </c>
      <c r="P1041">
        <v>-1</v>
      </c>
      <c r="Q1041">
        <f t="shared" si="192"/>
        <v>43000</v>
      </c>
      <c r="R1041">
        <f t="shared" si="193"/>
        <v>94000</v>
      </c>
      <c r="S1041">
        <f t="shared" si="194"/>
        <v>68500</v>
      </c>
      <c r="T1041" t="str">
        <f t="shared" si="195"/>
        <v>Circle Stores, Inc.</v>
      </c>
      <c r="U1041" t="str">
        <f t="shared" si="196"/>
        <v>Tempe</v>
      </c>
      <c r="V1041" t="str">
        <f t="shared" si="197"/>
        <v>AZ</v>
      </c>
      <c r="W1041">
        <f t="shared" si="198"/>
        <v>0</v>
      </c>
      <c r="X1041">
        <f t="shared" si="199"/>
        <v>0</v>
      </c>
      <c r="Y1041">
        <f t="shared" si="200"/>
        <v>1</v>
      </c>
      <c r="Z1041">
        <f t="shared" si="201"/>
        <v>0</v>
      </c>
      <c r="AA1041">
        <f t="shared" si="202"/>
        <v>0</v>
      </c>
      <c r="AB1041">
        <f t="shared" si="203"/>
        <v>1</v>
      </c>
    </row>
    <row r="1042" spans="1:28" ht="409.6" x14ac:dyDescent="0.2">
      <c r="A1042">
        <v>1040</v>
      </c>
      <c r="B1042" t="s">
        <v>1769</v>
      </c>
      <c r="C1042" t="s">
        <v>4490</v>
      </c>
      <c r="D1042" s="1" t="s">
        <v>4506</v>
      </c>
      <c r="E1042">
        <v>3.6</v>
      </c>
      <c r="F1042" s="1" t="s">
        <v>1770</v>
      </c>
      <c r="G1042" t="s">
        <v>1704</v>
      </c>
      <c r="H1042" t="s">
        <v>1771</v>
      </c>
      <c r="I1042" t="s">
        <v>29</v>
      </c>
      <c r="J1042">
        <v>1997</v>
      </c>
      <c r="K1042" t="s">
        <v>30</v>
      </c>
      <c r="L1042" t="s">
        <v>147</v>
      </c>
      <c r="M1042" t="s">
        <v>61</v>
      </c>
      <c r="N1042" t="s">
        <v>3303</v>
      </c>
      <c r="O1042" t="s">
        <v>4507</v>
      </c>
      <c r="P1042">
        <v>-1</v>
      </c>
      <c r="Q1042">
        <f t="shared" si="192"/>
        <v>43000</v>
      </c>
      <c r="R1042">
        <f t="shared" si="193"/>
        <v>94000</v>
      </c>
      <c r="S1042">
        <f t="shared" si="194"/>
        <v>68500</v>
      </c>
      <c r="T1042" t="str">
        <f t="shared" si="195"/>
        <v>Signature Consultants</v>
      </c>
      <c r="U1042" t="str">
        <f t="shared" si="196"/>
        <v>Chandler</v>
      </c>
      <c r="V1042" t="str">
        <f t="shared" si="197"/>
        <v>AZ</v>
      </c>
      <c r="W1042">
        <f t="shared" si="198"/>
        <v>1</v>
      </c>
      <c r="X1042">
        <f t="shared" si="199"/>
        <v>1</v>
      </c>
      <c r="Y1042">
        <f t="shared" si="200"/>
        <v>1</v>
      </c>
      <c r="Z1042">
        <f t="shared" si="201"/>
        <v>0</v>
      </c>
      <c r="AA1042">
        <f t="shared" si="202"/>
        <v>0</v>
      </c>
      <c r="AB1042">
        <f t="shared" si="203"/>
        <v>1</v>
      </c>
    </row>
    <row r="1043" spans="1:28" ht="409.6" x14ac:dyDescent="0.2">
      <c r="A1043">
        <v>1041</v>
      </c>
      <c r="B1043" t="s">
        <v>72</v>
      </c>
      <c r="C1043" t="s">
        <v>4490</v>
      </c>
      <c r="D1043" s="1" t="s">
        <v>4508</v>
      </c>
      <c r="E1043">
        <v>-1</v>
      </c>
      <c r="F1043" t="s">
        <v>1772</v>
      </c>
      <c r="G1043" t="s">
        <v>1675</v>
      </c>
      <c r="H1043">
        <v>-1</v>
      </c>
      <c r="I1043">
        <v>-1</v>
      </c>
      <c r="J1043">
        <v>-1</v>
      </c>
      <c r="K1043">
        <v>-1</v>
      </c>
      <c r="L1043">
        <v>-1</v>
      </c>
      <c r="M1043">
        <v>-1</v>
      </c>
      <c r="N1043">
        <v>-1</v>
      </c>
      <c r="O1043">
        <v>-1</v>
      </c>
      <c r="P1043">
        <v>-1</v>
      </c>
      <c r="Q1043">
        <f t="shared" si="192"/>
        <v>43000</v>
      </c>
      <c r="R1043">
        <f t="shared" si="193"/>
        <v>94000</v>
      </c>
      <c r="S1043">
        <f t="shared" si="194"/>
        <v>68500</v>
      </c>
      <c r="T1043" t="str">
        <f t="shared" si="195"/>
        <v>Pure Flix Digital</v>
      </c>
      <c r="U1043" t="str">
        <f t="shared" si="196"/>
        <v>Scottsdale</v>
      </c>
      <c r="V1043" t="str">
        <f t="shared" si="197"/>
        <v>AZ</v>
      </c>
      <c r="W1043">
        <f t="shared" si="198"/>
        <v>1</v>
      </c>
      <c r="X1043">
        <f t="shared" si="199"/>
        <v>1</v>
      </c>
      <c r="Y1043">
        <f t="shared" si="200"/>
        <v>1</v>
      </c>
      <c r="Z1043">
        <f t="shared" si="201"/>
        <v>1</v>
      </c>
      <c r="AA1043">
        <f t="shared" si="202"/>
        <v>0</v>
      </c>
      <c r="AB1043">
        <f t="shared" si="203"/>
        <v>1</v>
      </c>
    </row>
    <row r="1044" spans="1:28" ht="409.6" x14ac:dyDescent="0.2">
      <c r="A1044">
        <v>1042</v>
      </c>
      <c r="B1044" t="s">
        <v>4509</v>
      </c>
      <c r="C1044" t="s">
        <v>4490</v>
      </c>
      <c r="D1044" s="1" t="s">
        <v>4510</v>
      </c>
      <c r="E1044">
        <v>3.1</v>
      </c>
      <c r="F1044" s="1" t="s">
        <v>1663</v>
      </c>
      <c r="G1044" t="s">
        <v>1664</v>
      </c>
      <c r="H1044" t="s">
        <v>3539</v>
      </c>
      <c r="I1044" t="s">
        <v>24</v>
      </c>
      <c r="J1044">
        <v>1864</v>
      </c>
      <c r="K1044" t="s">
        <v>56</v>
      </c>
      <c r="L1044" t="s">
        <v>3358</v>
      </c>
      <c r="M1044" t="s">
        <v>46</v>
      </c>
      <c r="N1044" t="s">
        <v>3310</v>
      </c>
      <c r="O1044">
        <v>-1</v>
      </c>
      <c r="P1044">
        <v>-1</v>
      </c>
      <c r="Q1044">
        <f t="shared" si="192"/>
        <v>43000</v>
      </c>
      <c r="R1044">
        <f t="shared" si="193"/>
        <v>94000</v>
      </c>
      <c r="S1044">
        <f t="shared" si="194"/>
        <v>68500</v>
      </c>
      <c r="T1044" t="str">
        <f t="shared" si="195"/>
        <v>MUFG</v>
      </c>
      <c r="U1044" t="str">
        <f t="shared" si="196"/>
        <v>Tempe</v>
      </c>
      <c r="V1044" t="str">
        <f t="shared" si="197"/>
        <v>AZ</v>
      </c>
      <c r="W1044">
        <f t="shared" si="198"/>
        <v>0</v>
      </c>
      <c r="X1044">
        <f t="shared" si="199"/>
        <v>1</v>
      </c>
      <c r="Y1044">
        <f t="shared" si="200"/>
        <v>1</v>
      </c>
      <c r="Z1044">
        <f t="shared" si="201"/>
        <v>1</v>
      </c>
      <c r="AA1044">
        <f t="shared" si="202"/>
        <v>0</v>
      </c>
      <c r="AB1044">
        <f t="shared" si="203"/>
        <v>1</v>
      </c>
    </row>
    <row r="1045" spans="1:28" ht="136" x14ac:dyDescent="0.2">
      <c r="A1045">
        <v>1043</v>
      </c>
      <c r="B1045" t="s">
        <v>1773</v>
      </c>
      <c r="C1045" t="s">
        <v>4490</v>
      </c>
      <c r="D1045" s="1" t="s">
        <v>1774</v>
      </c>
      <c r="E1045">
        <v>4.4000000000000004</v>
      </c>
      <c r="F1045" s="1" t="s">
        <v>402</v>
      </c>
      <c r="G1045" t="s">
        <v>76</v>
      </c>
      <c r="H1045" t="s">
        <v>205</v>
      </c>
      <c r="I1045" t="s">
        <v>68</v>
      </c>
      <c r="J1045">
        <v>-1</v>
      </c>
      <c r="K1045" t="s">
        <v>30</v>
      </c>
      <c r="L1045" t="s">
        <v>38</v>
      </c>
      <c r="M1045" t="s">
        <v>32</v>
      </c>
      <c r="N1045" t="s">
        <v>3308</v>
      </c>
      <c r="O1045">
        <v>-1</v>
      </c>
      <c r="P1045">
        <v>-1</v>
      </c>
      <c r="Q1045">
        <f t="shared" si="192"/>
        <v>43000</v>
      </c>
      <c r="R1045">
        <f t="shared" si="193"/>
        <v>94000</v>
      </c>
      <c r="S1045">
        <f t="shared" si="194"/>
        <v>68500</v>
      </c>
      <c r="T1045" t="str">
        <f t="shared" si="195"/>
        <v>Softcom Systems</v>
      </c>
      <c r="U1045" t="str">
        <f t="shared" si="196"/>
        <v>Phoenix</v>
      </c>
      <c r="V1045" t="str">
        <f t="shared" si="197"/>
        <v>AZ</v>
      </c>
      <c r="W1045">
        <f t="shared" si="198"/>
        <v>0</v>
      </c>
      <c r="X1045">
        <f t="shared" si="199"/>
        <v>0</v>
      </c>
      <c r="Y1045">
        <f t="shared" si="200"/>
        <v>0</v>
      </c>
      <c r="Z1045">
        <f t="shared" si="201"/>
        <v>0</v>
      </c>
      <c r="AA1045">
        <f t="shared" si="202"/>
        <v>0</v>
      </c>
      <c r="AB1045">
        <f t="shared" si="203"/>
        <v>1</v>
      </c>
    </row>
    <row r="1046" spans="1:28" ht="34" x14ac:dyDescent="0.2">
      <c r="A1046">
        <v>1044</v>
      </c>
      <c r="B1046" t="s">
        <v>1775</v>
      </c>
      <c r="C1046" t="s">
        <v>4490</v>
      </c>
      <c r="D1046" t="s">
        <v>4511</v>
      </c>
      <c r="E1046">
        <v>3.5</v>
      </c>
      <c r="F1046" s="1" t="s">
        <v>1672</v>
      </c>
      <c r="G1046" t="s">
        <v>1664</v>
      </c>
      <c r="H1046" t="s">
        <v>1673</v>
      </c>
      <c r="I1046" t="s">
        <v>29</v>
      </c>
      <c r="J1046">
        <v>1970</v>
      </c>
      <c r="K1046" t="s">
        <v>30</v>
      </c>
      <c r="L1046" t="s">
        <v>147</v>
      </c>
      <c r="M1046" t="s">
        <v>61</v>
      </c>
      <c r="N1046" t="s">
        <v>3303</v>
      </c>
      <c r="O1046" t="s">
        <v>4422</v>
      </c>
      <c r="P1046">
        <v>-1</v>
      </c>
      <c r="Q1046">
        <f t="shared" si="192"/>
        <v>43000</v>
      </c>
      <c r="R1046">
        <f t="shared" si="193"/>
        <v>94000</v>
      </c>
      <c r="S1046">
        <f t="shared" si="194"/>
        <v>68500</v>
      </c>
      <c r="T1046" t="str">
        <f t="shared" si="195"/>
        <v>The Judge Group, Inc.</v>
      </c>
      <c r="U1046" t="str">
        <f t="shared" si="196"/>
        <v>Tempe</v>
      </c>
      <c r="V1046" t="str">
        <f t="shared" si="197"/>
        <v>AZ</v>
      </c>
      <c r="W1046">
        <f t="shared" si="198"/>
        <v>1</v>
      </c>
      <c r="X1046">
        <f t="shared" si="199"/>
        <v>0</v>
      </c>
      <c r="Y1046">
        <f t="shared" si="200"/>
        <v>1</v>
      </c>
      <c r="Z1046">
        <f t="shared" si="201"/>
        <v>0</v>
      </c>
      <c r="AA1046">
        <f t="shared" si="202"/>
        <v>0</v>
      </c>
      <c r="AB1046">
        <f t="shared" si="203"/>
        <v>1</v>
      </c>
    </row>
    <row r="1047" spans="1:28" ht="409.6" x14ac:dyDescent="0.2">
      <c r="A1047">
        <v>1045</v>
      </c>
      <c r="B1047" t="s">
        <v>1776</v>
      </c>
      <c r="C1047" t="s">
        <v>4490</v>
      </c>
      <c r="D1047" s="1" t="s">
        <v>4512</v>
      </c>
      <c r="E1047">
        <v>3.4</v>
      </c>
      <c r="F1047" s="1" t="s">
        <v>1777</v>
      </c>
      <c r="G1047" t="s">
        <v>1675</v>
      </c>
      <c r="H1047" t="s">
        <v>1778</v>
      </c>
      <c r="I1047" t="s">
        <v>24</v>
      </c>
      <c r="J1047">
        <v>1889</v>
      </c>
      <c r="K1047" t="s">
        <v>56</v>
      </c>
      <c r="L1047" t="s">
        <v>51</v>
      </c>
      <c r="M1047" t="s">
        <v>52</v>
      </c>
      <c r="N1047" t="s">
        <v>3307</v>
      </c>
      <c r="O1047">
        <v>-1</v>
      </c>
      <c r="P1047">
        <v>-1</v>
      </c>
      <c r="Q1047">
        <f t="shared" si="192"/>
        <v>43000</v>
      </c>
      <c r="R1047">
        <f t="shared" si="193"/>
        <v>94000</v>
      </c>
      <c r="S1047">
        <f t="shared" si="194"/>
        <v>68500</v>
      </c>
      <c r="T1047" t="str">
        <f t="shared" si="195"/>
        <v>First American Financial Corporation</v>
      </c>
      <c r="U1047" t="str">
        <f t="shared" si="196"/>
        <v>Scottsdale</v>
      </c>
      <c r="V1047" t="str">
        <f t="shared" si="197"/>
        <v>AZ</v>
      </c>
      <c r="W1047">
        <f t="shared" si="198"/>
        <v>0</v>
      </c>
      <c r="X1047">
        <f t="shared" si="199"/>
        <v>0</v>
      </c>
      <c r="Y1047">
        <f t="shared" si="200"/>
        <v>1</v>
      </c>
      <c r="Z1047">
        <f t="shared" si="201"/>
        <v>0</v>
      </c>
      <c r="AA1047">
        <f t="shared" si="202"/>
        <v>0</v>
      </c>
      <c r="AB1047">
        <f t="shared" si="203"/>
        <v>1</v>
      </c>
    </row>
    <row r="1048" spans="1:28" ht="34" x14ac:dyDescent="0.2">
      <c r="A1048">
        <v>1046</v>
      </c>
      <c r="B1048" t="s">
        <v>1779</v>
      </c>
      <c r="C1048" t="s">
        <v>4490</v>
      </c>
      <c r="D1048" t="s">
        <v>4513</v>
      </c>
      <c r="E1048">
        <v>3.6</v>
      </c>
      <c r="F1048" s="1" t="s">
        <v>1780</v>
      </c>
      <c r="G1048" t="s">
        <v>1693</v>
      </c>
      <c r="H1048" t="s">
        <v>1781</v>
      </c>
      <c r="I1048" t="s">
        <v>41</v>
      </c>
      <c r="J1048">
        <v>1996</v>
      </c>
      <c r="K1048" t="s">
        <v>30</v>
      </c>
      <c r="L1048" t="s">
        <v>147</v>
      </c>
      <c r="M1048" t="s">
        <v>61</v>
      </c>
      <c r="N1048" t="s">
        <v>3319</v>
      </c>
      <c r="O1048">
        <v>-1</v>
      </c>
      <c r="P1048">
        <v>-1</v>
      </c>
      <c r="Q1048">
        <f t="shared" si="192"/>
        <v>43000</v>
      </c>
      <c r="R1048">
        <f t="shared" si="193"/>
        <v>94000</v>
      </c>
      <c r="S1048">
        <f t="shared" si="194"/>
        <v>68500</v>
      </c>
      <c r="T1048" t="str">
        <f t="shared" si="195"/>
        <v>ICST, LLC</v>
      </c>
      <c r="U1048" t="str">
        <f t="shared" si="196"/>
        <v>Glendale</v>
      </c>
      <c r="V1048" t="str">
        <f t="shared" si="197"/>
        <v>AZ</v>
      </c>
      <c r="W1048">
        <f t="shared" si="198"/>
        <v>0</v>
      </c>
      <c r="X1048">
        <f t="shared" si="199"/>
        <v>1</v>
      </c>
      <c r="Y1048">
        <f t="shared" si="200"/>
        <v>0</v>
      </c>
      <c r="Z1048">
        <f t="shared" si="201"/>
        <v>0</v>
      </c>
      <c r="AA1048">
        <f t="shared" si="202"/>
        <v>0</v>
      </c>
      <c r="AB1048">
        <f t="shared" si="203"/>
        <v>1</v>
      </c>
    </row>
    <row r="1049" spans="1:28" ht="409.6" x14ac:dyDescent="0.2">
      <c r="A1049">
        <v>1047</v>
      </c>
      <c r="B1049" t="s">
        <v>1782</v>
      </c>
      <c r="C1049" t="s">
        <v>4490</v>
      </c>
      <c r="D1049" s="1" t="s">
        <v>4514</v>
      </c>
      <c r="E1049">
        <v>3.8</v>
      </c>
      <c r="F1049" s="1" t="s">
        <v>1783</v>
      </c>
      <c r="G1049" t="s">
        <v>1675</v>
      </c>
      <c r="H1049" t="s">
        <v>1675</v>
      </c>
      <c r="I1049" t="s">
        <v>84</v>
      </c>
      <c r="J1049">
        <v>-1</v>
      </c>
      <c r="K1049" t="s">
        <v>30</v>
      </c>
      <c r="L1049" t="s">
        <v>85</v>
      </c>
      <c r="M1049" t="s">
        <v>61</v>
      </c>
      <c r="N1049" t="s">
        <v>3312</v>
      </c>
      <c r="O1049">
        <v>-1</v>
      </c>
      <c r="P1049">
        <v>-1</v>
      </c>
      <c r="Q1049">
        <f t="shared" si="192"/>
        <v>43000</v>
      </c>
      <c r="R1049">
        <f t="shared" si="193"/>
        <v>94000</v>
      </c>
      <c r="S1049">
        <f t="shared" si="194"/>
        <v>68500</v>
      </c>
      <c r="T1049" t="str">
        <f t="shared" si="195"/>
        <v>Equity Methods</v>
      </c>
      <c r="U1049" t="str">
        <f t="shared" si="196"/>
        <v>Scottsdale</v>
      </c>
      <c r="V1049" t="str">
        <f t="shared" si="197"/>
        <v>AZ</v>
      </c>
      <c r="W1049">
        <f t="shared" si="198"/>
        <v>0</v>
      </c>
      <c r="X1049">
        <f t="shared" si="199"/>
        <v>0</v>
      </c>
      <c r="Y1049">
        <f t="shared" si="200"/>
        <v>0</v>
      </c>
      <c r="Z1049">
        <f t="shared" si="201"/>
        <v>0</v>
      </c>
      <c r="AA1049">
        <f t="shared" si="202"/>
        <v>0</v>
      </c>
      <c r="AB1049">
        <f t="shared" si="203"/>
        <v>1</v>
      </c>
    </row>
    <row r="1050" spans="1:28" ht="409.6" x14ac:dyDescent="0.2">
      <c r="A1050">
        <v>1048</v>
      </c>
      <c r="B1050" t="s">
        <v>1784</v>
      </c>
      <c r="C1050" t="s">
        <v>4490</v>
      </c>
      <c r="D1050" s="1" t="s">
        <v>4515</v>
      </c>
      <c r="E1050">
        <v>-1</v>
      </c>
      <c r="F1050" t="s">
        <v>1785</v>
      </c>
      <c r="G1050" t="s">
        <v>1693</v>
      </c>
      <c r="H1050">
        <v>-1</v>
      </c>
      <c r="I1050">
        <v>-1</v>
      </c>
      <c r="J1050">
        <v>-1</v>
      </c>
      <c r="K1050">
        <v>-1</v>
      </c>
      <c r="L1050">
        <v>-1</v>
      </c>
      <c r="M1050">
        <v>-1</v>
      </c>
      <c r="N1050">
        <v>-1</v>
      </c>
      <c r="O1050">
        <v>-1</v>
      </c>
      <c r="P1050">
        <v>-1</v>
      </c>
      <c r="Q1050">
        <f t="shared" si="192"/>
        <v>43000</v>
      </c>
      <c r="R1050">
        <f t="shared" si="193"/>
        <v>94000</v>
      </c>
      <c r="S1050">
        <f t="shared" si="194"/>
        <v>68500</v>
      </c>
      <c r="T1050" t="str">
        <f t="shared" si="195"/>
        <v>Desert Choice Transport</v>
      </c>
      <c r="U1050" t="str">
        <f t="shared" si="196"/>
        <v>Glendale</v>
      </c>
      <c r="V1050" t="str">
        <f t="shared" si="197"/>
        <v>AZ</v>
      </c>
      <c r="W1050">
        <f t="shared" si="198"/>
        <v>0</v>
      </c>
      <c r="X1050">
        <f t="shared" si="199"/>
        <v>0</v>
      </c>
      <c r="Y1050">
        <f t="shared" si="200"/>
        <v>1</v>
      </c>
      <c r="Z1050">
        <f t="shared" si="201"/>
        <v>0</v>
      </c>
      <c r="AA1050">
        <f t="shared" si="202"/>
        <v>0</v>
      </c>
      <c r="AB1050">
        <f t="shared" si="203"/>
        <v>1</v>
      </c>
    </row>
    <row r="1051" spans="1:28" ht="409.6" x14ac:dyDescent="0.2">
      <c r="A1051">
        <v>1049</v>
      </c>
      <c r="B1051" t="s">
        <v>1786</v>
      </c>
      <c r="C1051" t="s">
        <v>4490</v>
      </c>
      <c r="D1051" s="1" t="s">
        <v>4516</v>
      </c>
      <c r="E1051">
        <v>3.7</v>
      </c>
      <c r="F1051" s="1" t="s">
        <v>1787</v>
      </c>
      <c r="G1051" t="s">
        <v>1704</v>
      </c>
      <c r="H1051" t="s">
        <v>1788</v>
      </c>
      <c r="I1051" t="s">
        <v>24</v>
      </c>
      <c r="J1051">
        <v>1954</v>
      </c>
      <c r="K1051" t="s">
        <v>56</v>
      </c>
      <c r="L1051" t="s">
        <v>367</v>
      </c>
      <c r="M1051" t="s">
        <v>61</v>
      </c>
      <c r="N1051" t="s">
        <v>3306</v>
      </c>
      <c r="O1051">
        <v>-1</v>
      </c>
      <c r="P1051">
        <v>-1</v>
      </c>
      <c r="Q1051">
        <f t="shared" si="192"/>
        <v>43000</v>
      </c>
      <c r="R1051">
        <f t="shared" si="193"/>
        <v>94000</v>
      </c>
      <c r="S1051">
        <f t="shared" si="194"/>
        <v>68500</v>
      </c>
      <c r="T1051" t="str">
        <f t="shared" si="195"/>
        <v>Stantec</v>
      </c>
      <c r="U1051" t="str">
        <f t="shared" si="196"/>
        <v>Chandler</v>
      </c>
      <c r="V1051" t="str">
        <f t="shared" si="197"/>
        <v>AZ</v>
      </c>
      <c r="W1051">
        <f t="shared" si="198"/>
        <v>0</v>
      </c>
      <c r="X1051">
        <f t="shared" si="199"/>
        <v>0</v>
      </c>
      <c r="Y1051">
        <f t="shared" si="200"/>
        <v>1</v>
      </c>
      <c r="Z1051">
        <f t="shared" si="201"/>
        <v>0</v>
      </c>
      <c r="AA1051">
        <f t="shared" si="202"/>
        <v>0</v>
      </c>
      <c r="AB1051">
        <f t="shared" si="203"/>
        <v>1</v>
      </c>
    </row>
    <row r="1052" spans="1:28" ht="409.6" x14ac:dyDescent="0.2">
      <c r="A1052">
        <v>1050</v>
      </c>
      <c r="B1052" t="s">
        <v>1789</v>
      </c>
      <c r="C1052" t="s">
        <v>4490</v>
      </c>
      <c r="D1052" s="1" t="s">
        <v>4517</v>
      </c>
      <c r="E1052">
        <v>3.7</v>
      </c>
      <c r="F1052" s="1" t="s">
        <v>1790</v>
      </c>
      <c r="G1052" t="s">
        <v>1693</v>
      </c>
      <c r="H1052" t="s">
        <v>3982</v>
      </c>
      <c r="I1052" t="s">
        <v>29</v>
      </c>
      <c r="J1052">
        <v>1914</v>
      </c>
      <c r="K1052" t="s">
        <v>30</v>
      </c>
      <c r="L1052" t="s">
        <v>51</v>
      </c>
      <c r="M1052" t="s">
        <v>52</v>
      </c>
      <c r="N1052" t="s">
        <v>3319</v>
      </c>
      <c r="O1052" t="s">
        <v>1791</v>
      </c>
      <c r="P1052">
        <v>-1</v>
      </c>
      <c r="Q1052">
        <f t="shared" si="192"/>
        <v>43000</v>
      </c>
      <c r="R1052">
        <f t="shared" si="193"/>
        <v>94000</v>
      </c>
      <c r="S1052">
        <f t="shared" si="194"/>
        <v>68500</v>
      </c>
      <c r="T1052" t="str">
        <f t="shared" si="195"/>
        <v>CSAA Insurance Group</v>
      </c>
      <c r="U1052" t="str">
        <f t="shared" si="196"/>
        <v>Glendale</v>
      </c>
      <c r="V1052" t="str">
        <f t="shared" si="197"/>
        <v>AZ</v>
      </c>
      <c r="W1052">
        <f t="shared" si="198"/>
        <v>0</v>
      </c>
      <c r="X1052">
        <f t="shared" si="199"/>
        <v>0</v>
      </c>
      <c r="Y1052">
        <f t="shared" si="200"/>
        <v>0</v>
      </c>
      <c r="Z1052">
        <f t="shared" si="201"/>
        <v>0</v>
      </c>
      <c r="AA1052">
        <f t="shared" si="202"/>
        <v>0</v>
      </c>
      <c r="AB1052">
        <f t="shared" si="203"/>
        <v>1</v>
      </c>
    </row>
    <row r="1053" spans="1:28" ht="409.6" x14ac:dyDescent="0.2">
      <c r="A1053">
        <v>1051</v>
      </c>
      <c r="B1053" t="s">
        <v>1792</v>
      </c>
      <c r="C1053" t="s">
        <v>4490</v>
      </c>
      <c r="D1053" s="1" t="s">
        <v>4518</v>
      </c>
      <c r="E1053">
        <v>3.8</v>
      </c>
      <c r="F1053" s="1" t="s">
        <v>4519</v>
      </c>
      <c r="G1053" t="s">
        <v>1664</v>
      </c>
      <c r="H1053" t="s">
        <v>1664</v>
      </c>
      <c r="I1053" t="s">
        <v>84</v>
      </c>
      <c r="J1053">
        <v>2007</v>
      </c>
      <c r="K1053" t="s">
        <v>19</v>
      </c>
      <c r="L1053" t="s">
        <v>25</v>
      </c>
      <c r="M1053" t="s">
        <v>26</v>
      </c>
      <c r="N1053" t="s">
        <v>3309</v>
      </c>
      <c r="O1053">
        <v>-1</v>
      </c>
      <c r="P1053">
        <v>-1</v>
      </c>
      <c r="Q1053">
        <f t="shared" si="192"/>
        <v>43000</v>
      </c>
      <c r="R1053">
        <f t="shared" si="193"/>
        <v>94000</v>
      </c>
      <c r="S1053">
        <f t="shared" si="194"/>
        <v>68500</v>
      </c>
      <c r="T1053" t="str">
        <f t="shared" si="195"/>
        <v>Crisis Response Networ</v>
      </c>
      <c r="U1053" t="str">
        <f t="shared" si="196"/>
        <v>Tempe</v>
      </c>
      <c r="V1053" t="str">
        <f t="shared" si="197"/>
        <v>AZ</v>
      </c>
      <c r="W1053">
        <f t="shared" si="198"/>
        <v>1</v>
      </c>
      <c r="X1053">
        <f t="shared" si="199"/>
        <v>1</v>
      </c>
      <c r="Y1053">
        <f t="shared" si="200"/>
        <v>1</v>
      </c>
      <c r="Z1053">
        <f t="shared" si="201"/>
        <v>1</v>
      </c>
      <c r="AA1053">
        <f t="shared" si="202"/>
        <v>0</v>
      </c>
      <c r="AB1053">
        <f t="shared" si="203"/>
        <v>1</v>
      </c>
    </row>
    <row r="1054" spans="1:28" ht="388" x14ac:dyDescent="0.2">
      <c r="A1054">
        <v>1052</v>
      </c>
      <c r="B1054" t="s">
        <v>1793</v>
      </c>
      <c r="C1054" t="s">
        <v>4490</v>
      </c>
      <c r="D1054" s="1" t="s">
        <v>4520</v>
      </c>
      <c r="E1054">
        <v>5</v>
      </c>
      <c r="F1054" s="1" t="s">
        <v>1228</v>
      </c>
      <c r="G1054" t="s">
        <v>76</v>
      </c>
      <c r="H1054" t="s">
        <v>651</v>
      </c>
      <c r="I1054" t="s">
        <v>68</v>
      </c>
      <c r="J1054">
        <v>-1</v>
      </c>
      <c r="K1054" t="s">
        <v>30</v>
      </c>
      <c r="L1054">
        <v>-1</v>
      </c>
      <c r="M1054">
        <v>-1</v>
      </c>
      <c r="N1054" t="s">
        <v>3311</v>
      </c>
      <c r="O1054">
        <v>-1</v>
      </c>
      <c r="P1054">
        <v>-1</v>
      </c>
      <c r="Q1054">
        <f t="shared" si="192"/>
        <v>43000</v>
      </c>
      <c r="R1054">
        <f t="shared" si="193"/>
        <v>94000</v>
      </c>
      <c r="S1054">
        <f t="shared" si="194"/>
        <v>68500</v>
      </c>
      <c r="T1054" t="str">
        <f t="shared" si="195"/>
        <v>Georgia IT Inc.</v>
      </c>
      <c r="U1054" t="str">
        <f t="shared" si="196"/>
        <v>Phoenix</v>
      </c>
      <c r="V1054" t="str">
        <f t="shared" si="197"/>
        <v>AZ</v>
      </c>
      <c r="W1054">
        <f t="shared" si="198"/>
        <v>0</v>
      </c>
      <c r="X1054">
        <f t="shared" si="199"/>
        <v>0</v>
      </c>
      <c r="Y1054">
        <f t="shared" si="200"/>
        <v>1</v>
      </c>
      <c r="Z1054">
        <f t="shared" si="201"/>
        <v>0</v>
      </c>
      <c r="AA1054">
        <f t="shared" si="202"/>
        <v>0</v>
      </c>
      <c r="AB1054">
        <f t="shared" si="203"/>
        <v>1</v>
      </c>
    </row>
    <row r="1055" spans="1:28" ht="289" x14ac:dyDescent="0.2">
      <c r="A1055">
        <v>1053</v>
      </c>
      <c r="B1055" t="s">
        <v>1794</v>
      </c>
      <c r="C1055" t="s">
        <v>4490</v>
      </c>
      <c r="D1055" s="1" t="s">
        <v>4521</v>
      </c>
      <c r="E1055">
        <v>4.0999999999999996</v>
      </c>
      <c r="F1055" s="1" t="s">
        <v>3385</v>
      </c>
      <c r="G1055" t="s">
        <v>1704</v>
      </c>
      <c r="H1055" t="s">
        <v>194</v>
      </c>
      <c r="I1055" t="s">
        <v>24</v>
      </c>
      <c r="J1055">
        <v>1966</v>
      </c>
      <c r="K1055" t="s">
        <v>56</v>
      </c>
      <c r="L1055" t="s">
        <v>147</v>
      </c>
      <c r="M1055" t="s">
        <v>61</v>
      </c>
      <c r="N1055" t="s">
        <v>3306</v>
      </c>
      <c r="O1055">
        <v>-1</v>
      </c>
      <c r="P1055">
        <v>-1</v>
      </c>
      <c r="Q1055">
        <f t="shared" si="192"/>
        <v>43000</v>
      </c>
      <c r="R1055">
        <f t="shared" si="193"/>
        <v>94000</v>
      </c>
      <c r="S1055">
        <f t="shared" si="194"/>
        <v>68500</v>
      </c>
      <c r="T1055" t="str">
        <f t="shared" si="195"/>
        <v>force</v>
      </c>
      <c r="U1055" t="str">
        <f t="shared" si="196"/>
        <v>Chandler</v>
      </c>
      <c r="V1055" t="str">
        <f t="shared" si="197"/>
        <v>AZ</v>
      </c>
      <c r="W1055">
        <f t="shared" si="198"/>
        <v>0</v>
      </c>
      <c r="X1055">
        <f t="shared" si="199"/>
        <v>1</v>
      </c>
      <c r="Y1055">
        <f t="shared" si="200"/>
        <v>1</v>
      </c>
      <c r="Z1055">
        <f t="shared" si="201"/>
        <v>0</v>
      </c>
      <c r="AA1055">
        <f t="shared" si="202"/>
        <v>0</v>
      </c>
      <c r="AB1055">
        <f t="shared" si="203"/>
        <v>1</v>
      </c>
    </row>
    <row r="1056" spans="1:28" ht="34" x14ac:dyDescent="0.2">
      <c r="A1056">
        <v>1054</v>
      </c>
      <c r="B1056" t="s">
        <v>1795</v>
      </c>
      <c r="C1056" t="s">
        <v>4490</v>
      </c>
      <c r="D1056" t="s">
        <v>4522</v>
      </c>
      <c r="E1056">
        <v>4.0999999999999996</v>
      </c>
      <c r="F1056" s="1" t="s">
        <v>4523</v>
      </c>
      <c r="G1056" t="s">
        <v>1704</v>
      </c>
      <c r="H1056" t="s">
        <v>892</v>
      </c>
      <c r="I1056" t="s">
        <v>18</v>
      </c>
      <c r="J1056">
        <v>2000</v>
      </c>
      <c r="K1056" t="s">
        <v>30</v>
      </c>
      <c r="L1056" t="s">
        <v>147</v>
      </c>
      <c r="M1056" t="s">
        <v>61</v>
      </c>
      <c r="N1056" t="s">
        <v>3309</v>
      </c>
      <c r="O1056" t="s">
        <v>4524</v>
      </c>
      <c r="P1056">
        <v>-1</v>
      </c>
      <c r="Q1056">
        <f t="shared" si="192"/>
        <v>43000</v>
      </c>
      <c r="R1056">
        <f t="shared" si="193"/>
        <v>94000</v>
      </c>
      <c r="S1056">
        <f t="shared" si="194"/>
        <v>68500</v>
      </c>
      <c r="T1056" t="str">
        <f t="shared" si="195"/>
        <v>ineticom</v>
      </c>
      <c r="U1056" t="str">
        <f t="shared" si="196"/>
        <v>Chandler</v>
      </c>
      <c r="V1056" t="str">
        <f t="shared" si="197"/>
        <v>AZ</v>
      </c>
      <c r="W1056">
        <f t="shared" si="198"/>
        <v>0</v>
      </c>
      <c r="X1056">
        <f t="shared" si="199"/>
        <v>0</v>
      </c>
      <c r="Y1056">
        <f t="shared" si="200"/>
        <v>1</v>
      </c>
      <c r="Z1056">
        <f t="shared" si="201"/>
        <v>0</v>
      </c>
      <c r="AA1056">
        <f t="shared" si="202"/>
        <v>0</v>
      </c>
      <c r="AB1056">
        <f t="shared" si="203"/>
        <v>1</v>
      </c>
    </row>
    <row r="1057" spans="1:28" ht="170" x14ac:dyDescent="0.2">
      <c r="A1057">
        <v>1055</v>
      </c>
      <c r="B1057" t="s">
        <v>1796</v>
      </c>
      <c r="C1057" t="s">
        <v>4525</v>
      </c>
      <c r="D1057" s="1" t="s">
        <v>1797</v>
      </c>
      <c r="E1057">
        <v>4.0999999999999996</v>
      </c>
      <c r="F1057" s="1" t="s">
        <v>1798</v>
      </c>
      <c r="G1057" t="s">
        <v>1732</v>
      </c>
      <c r="H1057" t="s">
        <v>228</v>
      </c>
      <c r="I1057" t="s">
        <v>84</v>
      </c>
      <c r="J1057">
        <v>2007</v>
      </c>
      <c r="K1057" t="s">
        <v>30</v>
      </c>
      <c r="L1057" t="s">
        <v>147</v>
      </c>
      <c r="M1057" t="s">
        <v>61</v>
      </c>
      <c r="N1057" t="s">
        <v>3319</v>
      </c>
      <c r="O1057">
        <v>-1</v>
      </c>
      <c r="P1057">
        <v>-1</v>
      </c>
      <c r="Q1057">
        <f t="shared" si="192"/>
        <v>45000</v>
      </c>
      <c r="R1057">
        <f t="shared" si="193"/>
        <v>78000</v>
      </c>
      <c r="S1057">
        <f t="shared" si="194"/>
        <v>61500</v>
      </c>
      <c r="T1057" t="str">
        <f t="shared" si="195"/>
        <v>InterSources Inc.</v>
      </c>
      <c r="U1057" t="str">
        <f t="shared" si="196"/>
        <v>Mesa</v>
      </c>
      <c r="V1057" t="str">
        <f t="shared" si="197"/>
        <v>AZ</v>
      </c>
      <c r="W1057">
        <f t="shared" si="198"/>
        <v>0</v>
      </c>
      <c r="X1057">
        <f t="shared" si="199"/>
        <v>0</v>
      </c>
      <c r="Y1057">
        <f t="shared" si="200"/>
        <v>1</v>
      </c>
      <c r="Z1057">
        <f t="shared" si="201"/>
        <v>1</v>
      </c>
      <c r="AA1057">
        <f t="shared" si="202"/>
        <v>0</v>
      </c>
      <c r="AB1057">
        <f t="shared" si="203"/>
        <v>1</v>
      </c>
    </row>
    <row r="1058" spans="1:28" ht="409.6" x14ac:dyDescent="0.2">
      <c r="A1058">
        <v>1056</v>
      </c>
      <c r="B1058" t="s">
        <v>1799</v>
      </c>
      <c r="C1058" t="s">
        <v>4525</v>
      </c>
      <c r="D1058" s="1" t="s">
        <v>4526</v>
      </c>
      <c r="E1058">
        <v>4</v>
      </c>
      <c r="F1058" s="1" t="s">
        <v>1800</v>
      </c>
      <c r="G1058" t="s">
        <v>1664</v>
      </c>
      <c r="H1058" t="s">
        <v>802</v>
      </c>
      <c r="I1058" t="s">
        <v>18</v>
      </c>
      <c r="J1058">
        <v>2000</v>
      </c>
      <c r="K1058" t="s">
        <v>30</v>
      </c>
      <c r="L1058" t="s">
        <v>147</v>
      </c>
      <c r="M1058" t="s">
        <v>61</v>
      </c>
      <c r="N1058" t="s">
        <v>3309</v>
      </c>
      <c r="O1058" t="s">
        <v>4527</v>
      </c>
      <c r="P1058">
        <v>-1</v>
      </c>
      <c r="Q1058">
        <f t="shared" si="192"/>
        <v>45000</v>
      </c>
      <c r="R1058">
        <f t="shared" si="193"/>
        <v>78000</v>
      </c>
      <c r="S1058">
        <f t="shared" si="194"/>
        <v>61500</v>
      </c>
      <c r="T1058" t="str">
        <f t="shared" si="195"/>
        <v>GTN Technical Staffing</v>
      </c>
      <c r="U1058" t="str">
        <f t="shared" si="196"/>
        <v>Tempe</v>
      </c>
      <c r="V1058" t="str">
        <f t="shared" si="197"/>
        <v>AZ</v>
      </c>
      <c r="W1058">
        <f t="shared" si="198"/>
        <v>0</v>
      </c>
      <c r="X1058">
        <f t="shared" si="199"/>
        <v>0</v>
      </c>
      <c r="Y1058">
        <f t="shared" si="200"/>
        <v>1</v>
      </c>
      <c r="Z1058">
        <f t="shared" si="201"/>
        <v>0</v>
      </c>
      <c r="AA1058">
        <f t="shared" si="202"/>
        <v>0</v>
      </c>
      <c r="AB1058">
        <f t="shared" si="203"/>
        <v>1</v>
      </c>
    </row>
    <row r="1059" spans="1:28" ht="404" x14ac:dyDescent="0.2">
      <c r="A1059">
        <v>1057</v>
      </c>
      <c r="B1059" t="s">
        <v>1801</v>
      </c>
      <c r="C1059" t="s">
        <v>4525</v>
      </c>
      <c r="D1059" s="1" t="s">
        <v>4528</v>
      </c>
      <c r="E1059">
        <v>3.8</v>
      </c>
      <c r="F1059" s="1" t="s">
        <v>1802</v>
      </c>
      <c r="G1059" t="s">
        <v>1752</v>
      </c>
      <c r="H1059" t="s">
        <v>1803</v>
      </c>
      <c r="I1059" t="s">
        <v>84</v>
      </c>
      <c r="J1059">
        <v>1996</v>
      </c>
      <c r="K1059" t="s">
        <v>30</v>
      </c>
      <c r="L1059" t="s">
        <v>134</v>
      </c>
      <c r="M1059" t="s">
        <v>32</v>
      </c>
      <c r="N1059" t="s">
        <v>3308</v>
      </c>
      <c r="O1059">
        <v>-1</v>
      </c>
      <c r="P1059">
        <v>-1</v>
      </c>
      <c r="Q1059">
        <f t="shared" si="192"/>
        <v>45000</v>
      </c>
      <c r="R1059">
        <f t="shared" si="193"/>
        <v>78000</v>
      </c>
      <c r="S1059">
        <f t="shared" si="194"/>
        <v>61500</v>
      </c>
      <c r="T1059" t="str">
        <f t="shared" si="195"/>
        <v>AOC Solutions, Inc.</v>
      </c>
      <c r="U1059" t="str">
        <f t="shared" si="196"/>
        <v>DC Ranch</v>
      </c>
      <c r="V1059" t="str">
        <f t="shared" si="197"/>
        <v>AZ</v>
      </c>
      <c r="W1059">
        <f t="shared" si="198"/>
        <v>0</v>
      </c>
      <c r="X1059">
        <f t="shared" si="199"/>
        <v>0</v>
      </c>
      <c r="Y1059">
        <f t="shared" si="200"/>
        <v>1</v>
      </c>
      <c r="Z1059">
        <f t="shared" si="201"/>
        <v>0</v>
      </c>
      <c r="AA1059">
        <f t="shared" si="202"/>
        <v>0</v>
      </c>
      <c r="AB1059">
        <f t="shared" si="203"/>
        <v>1</v>
      </c>
    </row>
    <row r="1060" spans="1:28" ht="34" x14ac:dyDescent="0.2">
      <c r="A1060">
        <v>1058</v>
      </c>
      <c r="B1060" t="s">
        <v>1804</v>
      </c>
      <c r="C1060" t="s">
        <v>4525</v>
      </c>
      <c r="D1060" t="s">
        <v>4529</v>
      </c>
      <c r="E1060">
        <v>2.9</v>
      </c>
      <c r="F1060" s="1" t="s">
        <v>4464</v>
      </c>
      <c r="G1060" t="s">
        <v>1664</v>
      </c>
      <c r="H1060" t="s">
        <v>1664</v>
      </c>
      <c r="I1060" t="s">
        <v>24</v>
      </c>
      <c r="J1060">
        <v>1951</v>
      </c>
      <c r="K1060" t="s">
        <v>56</v>
      </c>
      <c r="L1060" t="s">
        <v>1706</v>
      </c>
      <c r="M1060" t="s">
        <v>265</v>
      </c>
      <c r="N1060" t="s">
        <v>3304</v>
      </c>
      <c r="O1060">
        <v>-1</v>
      </c>
      <c r="P1060">
        <v>-1</v>
      </c>
      <c r="Q1060">
        <f t="shared" si="192"/>
        <v>45000</v>
      </c>
      <c r="R1060">
        <f t="shared" si="193"/>
        <v>78000</v>
      </c>
      <c r="S1060">
        <f t="shared" si="194"/>
        <v>61500</v>
      </c>
      <c r="T1060" t="str">
        <f t="shared" si="195"/>
        <v>Circle Stores, Inc.</v>
      </c>
      <c r="U1060" t="str">
        <f t="shared" si="196"/>
        <v>Tempe</v>
      </c>
      <c r="V1060" t="str">
        <f t="shared" si="197"/>
        <v>AZ</v>
      </c>
      <c r="W1060">
        <f t="shared" si="198"/>
        <v>0</v>
      </c>
      <c r="X1060">
        <f t="shared" si="199"/>
        <v>0</v>
      </c>
      <c r="Y1060">
        <f t="shared" si="200"/>
        <v>1</v>
      </c>
      <c r="Z1060">
        <f t="shared" si="201"/>
        <v>0</v>
      </c>
      <c r="AA1060">
        <f t="shared" si="202"/>
        <v>0</v>
      </c>
      <c r="AB1060">
        <f t="shared" si="203"/>
        <v>1</v>
      </c>
    </row>
    <row r="1061" spans="1:28" ht="388" x14ac:dyDescent="0.2">
      <c r="A1061">
        <v>1059</v>
      </c>
      <c r="B1061" t="s">
        <v>1805</v>
      </c>
      <c r="C1061" t="s">
        <v>4525</v>
      </c>
      <c r="D1061" s="1" t="s">
        <v>4530</v>
      </c>
      <c r="E1061">
        <v>-1</v>
      </c>
      <c r="F1061" t="s">
        <v>1806</v>
      </c>
      <c r="G1061" t="s">
        <v>1664</v>
      </c>
      <c r="H1061" t="s">
        <v>802</v>
      </c>
      <c r="I1061" t="s">
        <v>84</v>
      </c>
      <c r="J1061">
        <v>-1</v>
      </c>
      <c r="K1061" t="s">
        <v>30</v>
      </c>
      <c r="L1061">
        <v>-1</v>
      </c>
      <c r="M1061">
        <v>-1</v>
      </c>
      <c r="N1061" t="s">
        <v>3319</v>
      </c>
      <c r="O1061">
        <v>-1</v>
      </c>
      <c r="P1061">
        <v>-1</v>
      </c>
      <c r="Q1061">
        <f t="shared" si="192"/>
        <v>45000</v>
      </c>
      <c r="R1061">
        <f t="shared" si="193"/>
        <v>78000</v>
      </c>
      <c r="S1061">
        <f t="shared" si="194"/>
        <v>61500</v>
      </c>
      <c r="T1061" t="str">
        <f t="shared" si="195"/>
        <v>LiveMindz</v>
      </c>
      <c r="U1061" t="str">
        <f t="shared" si="196"/>
        <v>Tempe</v>
      </c>
      <c r="V1061" t="str">
        <f t="shared" si="197"/>
        <v>AZ</v>
      </c>
      <c r="W1061">
        <f t="shared" si="198"/>
        <v>0</v>
      </c>
      <c r="X1061">
        <f t="shared" si="199"/>
        <v>1</v>
      </c>
      <c r="Y1061">
        <f t="shared" si="200"/>
        <v>0</v>
      </c>
      <c r="Z1061">
        <f t="shared" si="201"/>
        <v>0</v>
      </c>
      <c r="AA1061">
        <f t="shared" si="202"/>
        <v>0</v>
      </c>
      <c r="AB1061">
        <f t="shared" si="203"/>
        <v>1</v>
      </c>
    </row>
    <row r="1062" spans="1:28" ht="409.6" x14ac:dyDescent="0.2">
      <c r="A1062">
        <v>1060</v>
      </c>
      <c r="B1062" t="s">
        <v>1807</v>
      </c>
      <c r="C1062" t="s">
        <v>4525</v>
      </c>
      <c r="D1062" s="1" t="s">
        <v>4531</v>
      </c>
      <c r="E1062">
        <v>3.1</v>
      </c>
      <c r="F1062" s="1" t="s">
        <v>1808</v>
      </c>
      <c r="G1062" t="s">
        <v>76</v>
      </c>
      <c r="H1062" t="s">
        <v>76</v>
      </c>
      <c r="I1062" t="s">
        <v>29</v>
      </c>
      <c r="J1062">
        <v>1939</v>
      </c>
      <c r="K1062" t="s">
        <v>19</v>
      </c>
      <c r="L1062" t="s">
        <v>51</v>
      </c>
      <c r="M1062" t="s">
        <v>52</v>
      </c>
      <c r="N1062" t="s">
        <v>3319</v>
      </c>
      <c r="O1062">
        <v>-1</v>
      </c>
      <c r="P1062">
        <v>-1</v>
      </c>
      <c r="Q1062">
        <f t="shared" si="192"/>
        <v>45000</v>
      </c>
      <c r="R1062">
        <f t="shared" si="193"/>
        <v>78000</v>
      </c>
      <c r="S1062">
        <f t="shared" si="194"/>
        <v>61500</v>
      </c>
      <c r="T1062" t="str">
        <f t="shared" si="195"/>
        <v>Blue Cross Blue Shield of Arizona</v>
      </c>
      <c r="U1062" t="str">
        <f t="shared" si="196"/>
        <v>Phoenix</v>
      </c>
      <c r="V1062" t="str">
        <f t="shared" si="197"/>
        <v>AZ</v>
      </c>
      <c r="W1062">
        <f t="shared" si="198"/>
        <v>0</v>
      </c>
      <c r="X1062">
        <f t="shared" si="199"/>
        <v>0</v>
      </c>
      <c r="Y1062">
        <f t="shared" si="200"/>
        <v>1</v>
      </c>
      <c r="Z1062">
        <f t="shared" si="201"/>
        <v>1</v>
      </c>
      <c r="AA1062">
        <f t="shared" si="202"/>
        <v>0</v>
      </c>
      <c r="AB1062">
        <f t="shared" si="203"/>
        <v>1</v>
      </c>
    </row>
    <row r="1063" spans="1:28" ht="409.6" x14ac:dyDescent="0.2">
      <c r="A1063">
        <v>1061</v>
      </c>
      <c r="B1063" t="s">
        <v>1809</v>
      </c>
      <c r="C1063" t="s">
        <v>4525</v>
      </c>
      <c r="D1063" s="1" t="s">
        <v>4532</v>
      </c>
      <c r="E1063">
        <v>4.5</v>
      </c>
      <c r="F1063" s="1" t="s">
        <v>544</v>
      </c>
      <c r="G1063" t="s">
        <v>1675</v>
      </c>
      <c r="H1063" t="s">
        <v>545</v>
      </c>
      <c r="I1063" t="s">
        <v>41</v>
      </c>
      <c r="J1063">
        <v>2008</v>
      </c>
      <c r="K1063" t="s">
        <v>30</v>
      </c>
      <c r="L1063" t="s">
        <v>38</v>
      </c>
      <c r="M1063" t="s">
        <v>32</v>
      </c>
      <c r="N1063" t="s">
        <v>3305</v>
      </c>
      <c r="O1063">
        <v>-1</v>
      </c>
      <c r="P1063">
        <v>-1</v>
      </c>
      <c r="Q1063">
        <f t="shared" si="192"/>
        <v>45000</v>
      </c>
      <c r="R1063">
        <f t="shared" si="193"/>
        <v>78000</v>
      </c>
      <c r="S1063">
        <f t="shared" si="194"/>
        <v>61500</v>
      </c>
      <c r="T1063" t="str">
        <f t="shared" si="195"/>
        <v>Avani Technology Solutions</v>
      </c>
      <c r="U1063" t="str">
        <f t="shared" si="196"/>
        <v>Scottsdale</v>
      </c>
      <c r="V1063" t="str">
        <f t="shared" si="197"/>
        <v>AZ</v>
      </c>
      <c r="W1063">
        <f t="shared" si="198"/>
        <v>0</v>
      </c>
      <c r="X1063">
        <f t="shared" si="199"/>
        <v>0</v>
      </c>
      <c r="Y1063">
        <f t="shared" si="200"/>
        <v>0</v>
      </c>
      <c r="Z1063">
        <f t="shared" si="201"/>
        <v>0</v>
      </c>
      <c r="AA1063">
        <f t="shared" si="202"/>
        <v>0</v>
      </c>
      <c r="AB1063">
        <f t="shared" si="203"/>
        <v>1</v>
      </c>
    </row>
    <row r="1064" spans="1:28" ht="409.6" x14ac:dyDescent="0.2">
      <c r="A1064">
        <v>1062</v>
      </c>
      <c r="B1064" t="s">
        <v>4533</v>
      </c>
      <c r="C1064" t="s">
        <v>4525</v>
      </c>
      <c r="D1064" s="1" t="s">
        <v>4534</v>
      </c>
      <c r="E1064">
        <v>3.1</v>
      </c>
      <c r="F1064" s="1" t="s">
        <v>1663</v>
      </c>
      <c r="G1064" t="s">
        <v>1664</v>
      </c>
      <c r="H1064" t="s">
        <v>3539</v>
      </c>
      <c r="I1064" t="s">
        <v>24</v>
      </c>
      <c r="J1064">
        <v>1864</v>
      </c>
      <c r="K1064" t="s">
        <v>56</v>
      </c>
      <c r="L1064" t="s">
        <v>3358</v>
      </c>
      <c r="M1064" t="s">
        <v>46</v>
      </c>
      <c r="N1064" t="s">
        <v>3310</v>
      </c>
      <c r="O1064">
        <v>-1</v>
      </c>
      <c r="P1064">
        <v>-1</v>
      </c>
      <c r="Q1064">
        <f t="shared" si="192"/>
        <v>45000</v>
      </c>
      <c r="R1064">
        <f t="shared" si="193"/>
        <v>78000</v>
      </c>
      <c r="S1064">
        <f t="shared" si="194"/>
        <v>61500</v>
      </c>
      <c r="T1064" t="str">
        <f t="shared" si="195"/>
        <v>MUFG</v>
      </c>
      <c r="U1064" t="str">
        <f t="shared" si="196"/>
        <v>Tempe</v>
      </c>
      <c r="V1064" t="str">
        <f t="shared" si="197"/>
        <v>AZ</v>
      </c>
      <c r="W1064">
        <f t="shared" si="198"/>
        <v>0</v>
      </c>
      <c r="X1064">
        <f t="shared" si="199"/>
        <v>1</v>
      </c>
      <c r="Y1064">
        <f t="shared" si="200"/>
        <v>1</v>
      </c>
      <c r="Z1064">
        <f t="shared" si="201"/>
        <v>1</v>
      </c>
      <c r="AA1064">
        <f t="shared" si="202"/>
        <v>0</v>
      </c>
      <c r="AB1064">
        <f t="shared" si="203"/>
        <v>1</v>
      </c>
    </row>
    <row r="1065" spans="1:28" ht="409.6" x14ac:dyDescent="0.2">
      <c r="A1065">
        <v>1063</v>
      </c>
      <c r="B1065" t="s">
        <v>4535</v>
      </c>
      <c r="C1065" t="s">
        <v>4525</v>
      </c>
      <c r="D1065" s="1" t="s">
        <v>4536</v>
      </c>
      <c r="E1065">
        <v>-1</v>
      </c>
      <c r="F1065" t="s">
        <v>1810</v>
      </c>
      <c r="G1065" t="s">
        <v>1664</v>
      </c>
      <c r="H1065" t="s">
        <v>1664</v>
      </c>
      <c r="I1065" t="s">
        <v>3341</v>
      </c>
      <c r="J1065">
        <v>-1</v>
      </c>
      <c r="K1065" t="s">
        <v>30</v>
      </c>
      <c r="L1065">
        <v>-1</v>
      </c>
      <c r="M1065">
        <v>-1</v>
      </c>
      <c r="N1065" t="s">
        <v>3319</v>
      </c>
      <c r="O1065">
        <v>-1</v>
      </c>
      <c r="P1065">
        <v>-1</v>
      </c>
      <c r="Q1065">
        <f t="shared" si="192"/>
        <v>45000</v>
      </c>
      <c r="R1065">
        <f t="shared" si="193"/>
        <v>78000</v>
      </c>
      <c r="S1065">
        <f t="shared" si="194"/>
        <v>61500</v>
      </c>
      <c r="T1065" t="str">
        <f t="shared" si="195"/>
        <v>AUDACIOUS STUDIOS LLC</v>
      </c>
      <c r="U1065" t="str">
        <f t="shared" si="196"/>
        <v>Tempe</v>
      </c>
      <c r="V1065" t="str">
        <f t="shared" si="197"/>
        <v>AZ</v>
      </c>
      <c r="W1065">
        <f t="shared" si="198"/>
        <v>1</v>
      </c>
      <c r="X1065">
        <f t="shared" si="199"/>
        <v>1</v>
      </c>
      <c r="Y1065">
        <f t="shared" si="200"/>
        <v>1</v>
      </c>
      <c r="Z1065">
        <f t="shared" si="201"/>
        <v>1</v>
      </c>
      <c r="AA1065">
        <f t="shared" si="202"/>
        <v>0</v>
      </c>
      <c r="AB1065">
        <f t="shared" si="203"/>
        <v>1</v>
      </c>
    </row>
    <row r="1066" spans="1:28" ht="68" x14ac:dyDescent="0.2">
      <c r="A1066">
        <v>1064</v>
      </c>
      <c r="B1066" t="s">
        <v>1811</v>
      </c>
      <c r="C1066" t="s">
        <v>4525</v>
      </c>
      <c r="D1066" s="1" t="s">
        <v>4537</v>
      </c>
      <c r="E1066">
        <v>2.8</v>
      </c>
      <c r="F1066" s="1" t="s">
        <v>1812</v>
      </c>
      <c r="G1066" t="s">
        <v>1664</v>
      </c>
      <c r="H1066" t="s">
        <v>17</v>
      </c>
      <c r="I1066" t="s">
        <v>29</v>
      </c>
      <c r="J1066">
        <v>1992</v>
      </c>
      <c r="K1066" t="s">
        <v>30</v>
      </c>
      <c r="L1066" t="s">
        <v>85</v>
      </c>
      <c r="M1066" t="s">
        <v>61</v>
      </c>
      <c r="N1066" t="s">
        <v>3313</v>
      </c>
      <c r="O1066">
        <v>-1</v>
      </c>
      <c r="P1066">
        <v>-1</v>
      </c>
      <c r="Q1066">
        <f t="shared" si="192"/>
        <v>45000</v>
      </c>
      <c r="R1066">
        <f t="shared" si="193"/>
        <v>78000</v>
      </c>
      <c r="S1066">
        <f t="shared" si="194"/>
        <v>61500</v>
      </c>
      <c r="T1066" t="str">
        <f t="shared" si="195"/>
        <v>TransPerfect</v>
      </c>
      <c r="U1066" t="str">
        <f t="shared" si="196"/>
        <v>Tempe</v>
      </c>
      <c r="V1066" t="str">
        <f t="shared" si="197"/>
        <v>AZ</v>
      </c>
      <c r="W1066">
        <f t="shared" si="198"/>
        <v>0</v>
      </c>
      <c r="X1066">
        <f t="shared" si="199"/>
        <v>0</v>
      </c>
      <c r="Y1066">
        <f t="shared" si="200"/>
        <v>0</v>
      </c>
      <c r="Z1066">
        <f t="shared" si="201"/>
        <v>0</v>
      </c>
      <c r="AA1066">
        <f t="shared" si="202"/>
        <v>0</v>
      </c>
      <c r="AB1066">
        <f t="shared" si="203"/>
        <v>1</v>
      </c>
    </row>
    <row r="1067" spans="1:28" ht="409.6" x14ac:dyDescent="0.2">
      <c r="A1067">
        <v>1065</v>
      </c>
      <c r="B1067" t="s">
        <v>1813</v>
      </c>
      <c r="C1067" t="s">
        <v>4525</v>
      </c>
      <c r="D1067" s="1" t="s">
        <v>4538</v>
      </c>
      <c r="E1067">
        <v>2.9</v>
      </c>
      <c r="F1067" s="1" t="s">
        <v>1814</v>
      </c>
      <c r="G1067" t="s">
        <v>1675</v>
      </c>
      <c r="H1067" t="s">
        <v>4539</v>
      </c>
      <c r="I1067" t="s">
        <v>24</v>
      </c>
      <c r="J1067">
        <v>1963</v>
      </c>
      <c r="K1067" t="s">
        <v>56</v>
      </c>
      <c r="L1067" t="s">
        <v>25</v>
      </c>
      <c r="M1067" t="s">
        <v>26</v>
      </c>
      <c r="N1067" t="s">
        <v>3310</v>
      </c>
      <c r="O1067" t="s">
        <v>1815</v>
      </c>
      <c r="P1067">
        <v>-1</v>
      </c>
      <c r="Q1067">
        <f t="shared" si="192"/>
        <v>45000</v>
      </c>
      <c r="R1067">
        <f t="shared" si="193"/>
        <v>78000</v>
      </c>
      <c r="S1067">
        <f t="shared" si="194"/>
        <v>61500</v>
      </c>
      <c r="T1067" t="str">
        <f t="shared" si="195"/>
        <v>CVS Health</v>
      </c>
      <c r="U1067" t="str">
        <f t="shared" si="196"/>
        <v>Scottsdale</v>
      </c>
      <c r="V1067" t="str">
        <f t="shared" si="197"/>
        <v>AZ</v>
      </c>
      <c r="W1067">
        <f t="shared" si="198"/>
        <v>0</v>
      </c>
      <c r="X1067">
        <f t="shared" si="199"/>
        <v>1</v>
      </c>
      <c r="Y1067">
        <f t="shared" si="200"/>
        <v>1</v>
      </c>
      <c r="Z1067">
        <f t="shared" si="201"/>
        <v>0</v>
      </c>
      <c r="AA1067">
        <f t="shared" si="202"/>
        <v>0</v>
      </c>
      <c r="AB1067">
        <f t="shared" si="203"/>
        <v>1</v>
      </c>
    </row>
    <row r="1068" spans="1:28" ht="409.6" x14ac:dyDescent="0.2">
      <c r="A1068">
        <v>1066</v>
      </c>
      <c r="B1068" t="s">
        <v>178</v>
      </c>
      <c r="C1068" t="s">
        <v>3525</v>
      </c>
      <c r="D1068" s="1" t="s">
        <v>4540</v>
      </c>
      <c r="E1068">
        <v>3.6</v>
      </c>
      <c r="F1068" s="1" t="s">
        <v>1816</v>
      </c>
      <c r="G1068" t="s">
        <v>3605</v>
      </c>
      <c r="H1068" t="s">
        <v>3605</v>
      </c>
      <c r="I1068" t="s">
        <v>18</v>
      </c>
      <c r="J1068">
        <v>2008</v>
      </c>
      <c r="K1068" t="s">
        <v>30</v>
      </c>
      <c r="L1068" t="s">
        <v>134</v>
      </c>
      <c r="M1068" t="s">
        <v>32</v>
      </c>
      <c r="N1068" t="s">
        <v>3305</v>
      </c>
      <c r="O1068" t="s">
        <v>4541</v>
      </c>
      <c r="P1068">
        <v>-1</v>
      </c>
      <c r="Q1068">
        <f t="shared" si="192"/>
        <v>41000</v>
      </c>
      <c r="R1068">
        <f t="shared" si="193"/>
        <v>78000</v>
      </c>
      <c r="S1068">
        <f t="shared" si="194"/>
        <v>59500</v>
      </c>
      <c r="T1068" t="str">
        <f t="shared" si="195"/>
        <v>Greenphire</v>
      </c>
      <c r="U1068" t="str">
        <f t="shared" si="196"/>
        <v>ing of Prussia</v>
      </c>
      <c r="V1068" t="str">
        <f t="shared" si="197"/>
        <v>PA</v>
      </c>
      <c r="W1068">
        <f t="shared" si="198"/>
        <v>0</v>
      </c>
      <c r="X1068">
        <f t="shared" si="199"/>
        <v>1</v>
      </c>
      <c r="Y1068">
        <f t="shared" si="200"/>
        <v>1</v>
      </c>
      <c r="Z1068">
        <f t="shared" si="201"/>
        <v>0</v>
      </c>
      <c r="AA1068">
        <f t="shared" si="202"/>
        <v>1</v>
      </c>
      <c r="AB1068">
        <f t="shared" si="203"/>
        <v>1</v>
      </c>
    </row>
    <row r="1069" spans="1:28" ht="409.6" x14ac:dyDescent="0.2">
      <c r="A1069">
        <v>1067</v>
      </c>
      <c r="B1069" t="s">
        <v>1817</v>
      </c>
      <c r="C1069" t="s">
        <v>3525</v>
      </c>
      <c r="D1069" s="1" t="s">
        <v>4542</v>
      </c>
      <c r="E1069">
        <v>3.6</v>
      </c>
      <c r="F1069" s="1" t="s">
        <v>1818</v>
      </c>
      <c r="G1069" t="s">
        <v>1819</v>
      </c>
      <c r="H1069" t="s">
        <v>1819</v>
      </c>
      <c r="I1069" t="s">
        <v>18</v>
      </c>
      <c r="J1069">
        <v>1968</v>
      </c>
      <c r="K1069" t="s">
        <v>19</v>
      </c>
      <c r="L1069" t="s">
        <v>25</v>
      </c>
      <c r="M1069" t="s">
        <v>26</v>
      </c>
      <c r="N1069" t="s">
        <v>3319</v>
      </c>
      <c r="O1069">
        <v>-1</v>
      </c>
      <c r="P1069">
        <v>-1</v>
      </c>
      <c r="Q1069">
        <f t="shared" si="192"/>
        <v>41000</v>
      </c>
      <c r="R1069">
        <f t="shared" si="193"/>
        <v>78000</v>
      </c>
      <c r="S1069">
        <f t="shared" si="194"/>
        <v>59500</v>
      </c>
      <c r="T1069" t="str">
        <f t="shared" si="195"/>
        <v>ECRI</v>
      </c>
      <c r="U1069" t="str">
        <f t="shared" si="196"/>
        <v>Plymouth Meeting</v>
      </c>
      <c r="V1069" t="str">
        <f t="shared" si="197"/>
        <v>PA</v>
      </c>
      <c r="W1069">
        <f t="shared" si="198"/>
        <v>0</v>
      </c>
      <c r="X1069">
        <f t="shared" si="199"/>
        <v>1</v>
      </c>
      <c r="Y1069">
        <f t="shared" si="200"/>
        <v>0</v>
      </c>
      <c r="Z1069">
        <f t="shared" si="201"/>
        <v>0</v>
      </c>
      <c r="AA1069">
        <f t="shared" si="202"/>
        <v>0</v>
      </c>
      <c r="AB1069">
        <f t="shared" si="203"/>
        <v>1</v>
      </c>
    </row>
    <row r="1070" spans="1:28" ht="409.6" x14ac:dyDescent="0.2">
      <c r="A1070">
        <v>1068</v>
      </c>
      <c r="B1070" t="s">
        <v>1195</v>
      </c>
      <c r="C1070" t="s">
        <v>3525</v>
      </c>
      <c r="D1070" s="1" t="s">
        <v>4543</v>
      </c>
      <c r="E1070">
        <v>2.2999999999999998</v>
      </c>
      <c r="F1070" s="1" t="s">
        <v>1820</v>
      </c>
      <c r="G1070" t="s">
        <v>1821</v>
      </c>
      <c r="H1070" t="s">
        <v>1821</v>
      </c>
      <c r="I1070" t="s">
        <v>29</v>
      </c>
      <c r="J1070">
        <v>2003</v>
      </c>
      <c r="K1070" t="s">
        <v>311</v>
      </c>
      <c r="L1070" t="s">
        <v>304</v>
      </c>
      <c r="M1070" t="s">
        <v>304</v>
      </c>
      <c r="N1070" t="s">
        <v>3303</v>
      </c>
      <c r="O1070" t="s">
        <v>1822</v>
      </c>
      <c r="P1070">
        <v>-1</v>
      </c>
      <c r="Q1070">
        <f t="shared" si="192"/>
        <v>41000</v>
      </c>
      <c r="R1070">
        <f t="shared" si="193"/>
        <v>78000</v>
      </c>
      <c r="S1070">
        <f t="shared" si="194"/>
        <v>59500</v>
      </c>
      <c r="T1070" t="str">
        <f t="shared" si="195"/>
        <v>United BioSource</v>
      </c>
      <c r="U1070" t="str">
        <f t="shared" si="196"/>
        <v>Blue Bell</v>
      </c>
      <c r="V1070" t="str">
        <f t="shared" si="197"/>
        <v>PA</v>
      </c>
      <c r="W1070">
        <f t="shared" si="198"/>
        <v>0</v>
      </c>
      <c r="X1070">
        <f t="shared" si="199"/>
        <v>1</v>
      </c>
      <c r="Y1070">
        <f t="shared" si="200"/>
        <v>1</v>
      </c>
      <c r="Z1070">
        <f t="shared" si="201"/>
        <v>1</v>
      </c>
      <c r="AA1070">
        <f t="shared" si="202"/>
        <v>0</v>
      </c>
      <c r="AB1070">
        <f t="shared" si="203"/>
        <v>1</v>
      </c>
    </row>
    <row r="1071" spans="1:28" ht="323" x14ac:dyDescent="0.2">
      <c r="A1071">
        <v>1069</v>
      </c>
      <c r="B1071" t="s">
        <v>193</v>
      </c>
      <c r="C1071" t="s">
        <v>3525</v>
      </c>
      <c r="D1071" s="1" t="s">
        <v>4544</v>
      </c>
      <c r="E1071">
        <v>3.2</v>
      </c>
      <c r="F1071" s="1" t="s">
        <v>1823</v>
      </c>
      <c r="G1071" t="s">
        <v>1824</v>
      </c>
      <c r="H1071" t="s">
        <v>165</v>
      </c>
      <c r="I1071" t="s">
        <v>18</v>
      </c>
      <c r="J1071">
        <v>2017</v>
      </c>
      <c r="K1071" t="s">
        <v>30</v>
      </c>
      <c r="L1071" t="s">
        <v>186</v>
      </c>
      <c r="M1071" t="s">
        <v>186</v>
      </c>
      <c r="N1071" t="s">
        <v>3319</v>
      </c>
      <c r="O1071">
        <v>-1</v>
      </c>
      <c r="P1071">
        <v>-1</v>
      </c>
      <c r="Q1071">
        <f t="shared" si="192"/>
        <v>41000</v>
      </c>
      <c r="R1071">
        <f t="shared" si="193"/>
        <v>78000</v>
      </c>
      <c r="S1071">
        <f t="shared" si="194"/>
        <v>59500</v>
      </c>
      <c r="T1071" t="str">
        <f t="shared" si="195"/>
        <v>Revantage Corporate Services</v>
      </c>
      <c r="U1071" t="str">
        <f t="shared" si="196"/>
        <v>Fort Washington</v>
      </c>
      <c r="V1071" t="str">
        <f t="shared" si="197"/>
        <v>PA</v>
      </c>
      <c r="W1071">
        <f t="shared" si="198"/>
        <v>0</v>
      </c>
      <c r="X1071">
        <f t="shared" si="199"/>
        <v>1</v>
      </c>
      <c r="Y1071">
        <f t="shared" si="200"/>
        <v>1</v>
      </c>
      <c r="Z1071">
        <f t="shared" si="201"/>
        <v>0</v>
      </c>
      <c r="AA1071">
        <f t="shared" si="202"/>
        <v>0</v>
      </c>
      <c r="AB1071">
        <f t="shared" si="203"/>
        <v>1</v>
      </c>
    </row>
    <row r="1072" spans="1:28" ht="409.6" x14ac:dyDescent="0.2">
      <c r="A1072">
        <v>1070</v>
      </c>
      <c r="B1072" t="s">
        <v>469</v>
      </c>
      <c r="C1072" t="s">
        <v>3525</v>
      </c>
      <c r="D1072" s="1" t="s">
        <v>4545</v>
      </c>
      <c r="E1072">
        <v>3.6</v>
      </c>
      <c r="F1072" s="1" t="s">
        <v>1825</v>
      </c>
      <c r="G1072" t="s">
        <v>1404</v>
      </c>
      <c r="H1072" t="s">
        <v>1826</v>
      </c>
      <c r="I1072" t="s">
        <v>18</v>
      </c>
      <c r="J1072">
        <v>1994</v>
      </c>
      <c r="K1072" t="s">
        <v>30</v>
      </c>
      <c r="L1072" t="s">
        <v>25</v>
      </c>
      <c r="M1072" t="s">
        <v>26</v>
      </c>
      <c r="N1072" t="s">
        <v>3313</v>
      </c>
      <c r="O1072">
        <v>-1</v>
      </c>
      <c r="P1072">
        <v>-1</v>
      </c>
      <c r="Q1072">
        <f t="shared" si="192"/>
        <v>41000</v>
      </c>
      <c r="R1072">
        <f t="shared" si="193"/>
        <v>78000</v>
      </c>
      <c r="S1072">
        <f t="shared" si="194"/>
        <v>59500</v>
      </c>
      <c r="T1072" t="str">
        <f t="shared" si="195"/>
        <v>Community Behavioral Health</v>
      </c>
      <c r="U1072" t="str">
        <f t="shared" si="196"/>
        <v>Philadelphia</v>
      </c>
      <c r="V1072" t="str">
        <f t="shared" si="197"/>
        <v>PA</v>
      </c>
      <c r="W1072">
        <f t="shared" si="198"/>
        <v>0</v>
      </c>
      <c r="X1072">
        <f t="shared" si="199"/>
        <v>1</v>
      </c>
      <c r="Y1072">
        <f t="shared" si="200"/>
        <v>1</v>
      </c>
      <c r="Z1072">
        <f t="shared" si="201"/>
        <v>1</v>
      </c>
      <c r="AA1072">
        <f t="shared" si="202"/>
        <v>1</v>
      </c>
      <c r="AB1072">
        <f t="shared" si="203"/>
        <v>1</v>
      </c>
    </row>
    <row r="1073" spans="1:28" ht="409.6" x14ac:dyDescent="0.2">
      <c r="A1073">
        <v>1071</v>
      </c>
      <c r="B1073" t="s">
        <v>34</v>
      </c>
      <c r="C1073" t="s">
        <v>3525</v>
      </c>
      <c r="D1073" s="1" t="s">
        <v>4546</v>
      </c>
      <c r="E1073">
        <v>4.7</v>
      </c>
      <c r="F1073" s="1" t="s">
        <v>1827</v>
      </c>
      <c r="G1073" t="s">
        <v>1404</v>
      </c>
      <c r="H1073" t="s">
        <v>1404</v>
      </c>
      <c r="I1073" t="s">
        <v>68</v>
      </c>
      <c r="J1073">
        <v>2013</v>
      </c>
      <c r="K1073" t="s">
        <v>30</v>
      </c>
      <c r="L1073" t="s">
        <v>3350</v>
      </c>
      <c r="M1073" t="s">
        <v>32</v>
      </c>
      <c r="N1073" t="s">
        <v>3319</v>
      </c>
      <c r="O1073">
        <v>-1</v>
      </c>
      <c r="P1073">
        <v>-1</v>
      </c>
      <c r="Q1073">
        <f t="shared" si="192"/>
        <v>41000</v>
      </c>
      <c r="R1073">
        <f t="shared" si="193"/>
        <v>78000</v>
      </c>
      <c r="S1073">
        <f t="shared" si="194"/>
        <v>59500</v>
      </c>
      <c r="T1073" t="str">
        <f t="shared" si="195"/>
        <v>STRATIS IoT Inc</v>
      </c>
      <c r="U1073" t="str">
        <f t="shared" si="196"/>
        <v>Philadelphia</v>
      </c>
      <c r="V1073" t="str">
        <f t="shared" si="197"/>
        <v>PA</v>
      </c>
      <c r="W1073">
        <f t="shared" si="198"/>
        <v>0</v>
      </c>
      <c r="X1073">
        <f t="shared" si="199"/>
        <v>0</v>
      </c>
      <c r="Y1073">
        <f t="shared" si="200"/>
        <v>0</v>
      </c>
      <c r="Z1073">
        <f t="shared" si="201"/>
        <v>0</v>
      </c>
      <c r="AA1073">
        <f t="shared" si="202"/>
        <v>0</v>
      </c>
      <c r="AB1073">
        <f t="shared" si="203"/>
        <v>1</v>
      </c>
    </row>
    <row r="1074" spans="1:28" ht="409.6" x14ac:dyDescent="0.2">
      <c r="A1074">
        <v>1072</v>
      </c>
      <c r="B1074" t="s">
        <v>34</v>
      </c>
      <c r="C1074" t="s">
        <v>3525</v>
      </c>
      <c r="D1074" s="1" t="s">
        <v>4547</v>
      </c>
      <c r="E1074">
        <v>3.9</v>
      </c>
      <c r="F1074" s="1" t="s">
        <v>1828</v>
      </c>
      <c r="G1074" t="s">
        <v>1404</v>
      </c>
      <c r="H1074" t="s">
        <v>1803</v>
      </c>
      <c r="I1074" t="s">
        <v>41</v>
      </c>
      <c r="J1074">
        <v>2004</v>
      </c>
      <c r="K1074" t="s">
        <v>30</v>
      </c>
      <c r="L1074" t="s">
        <v>85</v>
      </c>
      <c r="M1074" t="s">
        <v>61</v>
      </c>
      <c r="N1074" t="s">
        <v>3305</v>
      </c>
      <c r="O1074">
        <v>-1</v>
      </c>
      <c r="P1074">
        <v>-1</v>
      </c>
      <c r="Q1074">
        <f t="shared" si="192"/>
        <v>41000</v>
      </c>
      <c r="R1074">
        <f t="shared" si="193"/>
        <v>78000</v>
      </c>
      <c r="S1074">
        <f t="shared" si="194"/>
        <v>59500</v>
      </c>
      <c r="T1074" t="str">
        <f t="shared" si="195"/>
        <v>Ampcus Incorporated</v>
      </c>
      <c r="U1074" t="str">
        <f t="shared" si="196"/>
        <v>Philadelphia</v>
      </c>
      <c r="V1074" t="str">
        <f t="shared" si="197"/>
        <v>PA</v>
      </c>
      <c r="W1074">
        <f t="shared" si="198"/>
        <v>0</v>
      </c>
      <c r="X1074">
        <f t="shared" si="199"/>
        <v>1</v>
      </c>
      <c r="Y1074">
        <f t="shared" si="200"/>
        <v>1</v>
      </c>
      <c r="Z1074">
        <f t="shared" si="201"/>
        <v>0</v>
      </c>
      <c r="AA1074">
        <f t="shared" si="202"/>
        <v>0</v>
      </c>
      <c r="AB1074">
        <f t="shared" si="203"/>
        <v>1</v>
      </c>
    </row>
    <row r="1075" spans="1:28" ht="409.6" x14ac:dyDescent="0.2">
      <c r="A1075">
        <v>1073</v>
      </c>
      <c r="B1075" t="s">
        <v>34</v>
      </c>
      <c r="C1075" t="s">
        <v>3525</v>
      </c>
      <c r="D1075" s="1" t="s">
        <v>4548</v>
      </c>
      <c r="E1075">
        <v>3.9</v>
      </c>
      <c r="F1075" s="1" t="s">
        <v>1311</v>
      </c>
      <c r="G1075" t="s">
        <v>1829</v>
      </c>
      <c r="H1075" t="s">
        <v>17</v>
      </c>
      <c r="I1075" t="s">
        <v>84</v>
      </c>
      <c r="J1075">
        <v>2000</v>
      </c>
      <c r="K1075" t="s">
        <v>30</v>
      </c>
      <c r="L1075" t="s">
        <v>147</v>
      </c>
      <c r="M1075" t="s">
        <v>61</v>
      </c>
      <c r="N1075" t="s">
        <v>3303</v>
      </c>
      <c r="O1075" t="s">
        <v>1312</v>
      </c>
      <c r="P1075">
        <v>-1</v>
      </c>
      <c r="Q1075">
        <f t="shared" si="192"/>
        <v>41000</v>
      </c>
      <c r="R1075">
        <f t="shared" si="193"/>
        <v>78000</v>
      </c>
      <c r="S1075">
        <f t="shared" si="194"/>
        <v>59500</v>
      </c>
      <c r="T1075" t="str">
        <f t="shared" si="195"/>
        <v>Mondo</v>
      </c>
      <c r="U1075" t="str">
        <f t="shared" si="196"/>
        <v>Wilmington</v>
      </c>
      <c r="V1075" t="str">
        <f t="shared" si="197"/>
        <v>DE</v>
      </c>
      <c r="W1075">
        <f t="shared" si="198"/>
        <v>0</v>
      </c>
      <c r="X1075">
        <f t="shared" si="199"/>
        <v>1</v>
      </c>
      <c r="Y1075">
        <f t="shared" si="200"/>
        <v>1</v>
      </c>
      <c r="Z1075">
        <f t="shared" si="201"/>
        <v>1</v>
      </c>
      <c r="AA1075">
        <f t="shared" si="202"/>
        <v>0</v>
      </c>
      <c r="AB1075">
        <f t="shared" si="203"/>
        <v>1</v>
      </c>
    </row>
    <row r="1076" spans="1:28" ht="372" x14ac:dyDescent="0.2">
      <c r="A1076">
        <v>1074</v>
      </c>
      <c r="B1076" t="s">
        <v>1830</v>
      </c>
      <c r="C1076" t="s">
        <v>3525</v>
      </c>
      <c r="D1076" s="1" t="s">
        <v>4549</v>
      </c>
      <c r="E1076">
        <v>-1</v>
      </c>
      <c r="F1076" t="s">
        <v>1831</v>
      </c>
      <c r="G1076" t="s">
        <v>3605</v>
      </c>
      <c r="H1076">
        <v>-1</v>
      </c>
      <c r="I1076">
        <v>-1</v>
      </c>
      <c r="J1076">
        <v>-1</v>
      </c>
      <c r="K1076">
        <v>-1</v>
      </c>
      <c r="L1076">
        <v>-1</v>
      </c>
      <c r="M1076">
        <v>-1</v>
      </c>
      <c r="N1076">
        <v>-1</v>
      </c>
      <c r="O1076">
        <v>-1</v>
      </c>
      <c r="P1076">
        <v>-1</v>
      </c>
      <c r="Q1076">
        <f t="shared" si="192"/>
        <v>41000</v>
      </c>
      <c r="R1076">
        <f t="shared" si="193"/>
        <v>78000</v>
      </c>
      <c r="S1076">
        <f t="shared" si="194"/>
        <v>59500</v>
      </c>
      <c r="T1076" t="str">
        <f t="shared" si="195"/>
        <v>2000 east westmoreland st llc</v>
      </c>
      <c r="U1076" t="str">
        <f t="shared" si="196"/>
        <v>ing of Prussia</v>
      </c>
      <c r="V1076" t="str">
        <f t="shared" si="197"/>
        <v>PA</v>
      </c>
      <c r="W1076">
        <f t="shared" si="198"/>
        <v>0</v>
      </c>
      <c r="X1076">
        <f t="shared" si="199"/>
        <v>0</v>
      </c>
      <c r="Y1076">
        <f t="shared" si="200"/>
        <v>0</v>
      </c>
      <c r="Z1076">
        <f t="shared" si="201"/>
        <v>0</v>
      </c>
      <c r="AA1076">
        <f t="shared" si="202"/>
        <v>0</v>
      </c>
      <c r="AB1076">
        <f t="shared" si="203"/>
        <v>1</v>
      </c>
    </row>
    <row r="1077" spans="1:28" ht="272" x14ac:dyDescent="0.2">
      <c r="A1077">
        <v>1075</v>
      </c>
      <c r="B1077" t="s">
        <v>536</v>
      </c>
      <c r="C1077" t="s">
        <v>3525</v>
      </c>
      <c r="D1077" s="1" t="s">
        <v>4550</v>
      </c>
      <c r="E1077">
        <v>3.9</v>
      </c>
      <c r="F1077" s="1" t="s">
        <v>1311</v>
      </c>
      <c r="G1077" t="s">
        <v>1735</v>
      </c>
      <c r="H1077" t="s">
        <v>17</v>
      </c>
      <c r="I1077" t="s">
        <v>84</v>
      </c>
      <c r="J1077">
        <v>2000</v>
      </c>
      <c r="K1077" t="s">
        <v>30</v>
      </c>
      <c r="L1077" t="s">
        <v>147</v>
      </c>
      <c r="M1077" t="s">
        <v>61</v>
      </c>
      <c r="N1077" t="s">
        <v>3303</v>
      </c>
      <c r="O1077" t="s">
        <v>1312</v>
      </c>
      <c r="P1077">
        <v>-1</v>
      </c>
      <c r="Q1077">
        <f t="shared" si="192"/>
        <v>41000</v>
      </c>
      <c r="R1077">
        <f t="shared" si="193"/>
        <v>78000</v>
      </c>
      <c r="S1077">
        <f t="shared" si="194"/>
        <v>59500</v>
      </c>
      <c r="T1077" t="str">
        <f t="shared" si="195"/>
        <v>Mondo</v>
      </c>
      <c r="U1077" t="str">
        <f t="shared" si="196"/>
        <v>Malvern</v>
      </c>
      <c r="V1077" t="str">
        <f t="shared" si="197"/>
        <v>PA</v>
      </c>
      <c r="W1077">
        <f t="shared" si="198"/>
        <v>0</v>
      </c>
      <c r="X1077">
        <f t="shared" si="199"/>
        <v>1</v>
      </c>
      <c r="Y1077">
        <f t="shared" si="200"/>
        <v>0</v>
      </c>
      <c r="Z1077">
        <f t="shared" si="201"/>
        <v>1</v>
      </c>
      <c r="AA1077">
        <f t="shared" si="202"/>
        <v>1</v>
      </c>
      <c r="AB1077">
        <f t="shared" si="203"/>
        <v>1</v>
      </c>
    </row>
    <row r="1078" spans="1:28" ht="409.6" x14ac:dyDescent="0.2">
      <c r="A1078">
        <v>1076</v>
      </c>
      <c r="B1078" t="s">
        <v>34</v>
      </c>
      <c r="C1078" t="s">
        <v>3525</v>
      </c>
      <c r="D1078" s="1" t="s">
        <v>4551</v>
      </c>
      <c r="E1078">
        <v>3.8</v>
      </c>
      <c r="F1078" s="1" t="s">
        <v>1832</v>
      </c>
      <c r="G1078" t="s">
        <v>1404</v>
      </c>
      <c r="H1078" t="s">
        <v>1404</v>
      </c>
      <c r="I1078" t="s">
        <v>84</v>
      </c>
      <c r="J1078">
        <v>2002</v>
      </c>
      <c r="K1078" t="s">
        <v>30</v>
      </c>
      <c r="L1078" t="s">
        <v>31</v>
      </c>
      <c r="M1078" t="s">
        <v>32</v>
      </c>
      <c r="N1078" t="s">
        <v>3319</v>
      </c>
      <c r="O1078">
        <v>-1</v>
      </c>
      <c r="P1078">
        <v>-1</v>
      </c>
      <c r="Q1078">
        <f t="shared" si="192"/>
        <v>41000</v>
      </c>
      <c r="R1078">
        <f t="shared" si="193"/>
        <v>78000</v>
      </c>
      <c r="S1078">
        <f t="shared" si="194"/>
        <v>59500</v>
      </c>
      <c r="T1078" t="str">
        <f t="shared" si="195"/>
        <v>Seer Interactive</v>
      </c>
      <c r="U1078" t="str">
        <f t="shared" si="196"/>
        <v>Philadelphia</v>
      </c>
      <c r="V1078" t="str">
        <f t="shared" si="197"/>
        <v>PA</v>
      </c>
      <c r="W1078">
        <f t="shared" si="198"/>
        <v>1</v>
      </c>
      <c r="X1078">
        <f t="shared" si="199"/>
        <v>1</v>
      </c>
      <c r="Y1078">
        <f t="shared" si="200"/>
        <v>0</v>
      </c>
      <c r="Z1078">
        <f t="shared" si="201"/>
        <v>0</v>
      </c>
      <c r="AA1078">
        <f t="shared" si="202"/>
        <v>1</v>
      </c>
      <c r="AB1078">
        <f t="shared" si="203"/>
        <v>1</v>
      </c>
    </row>
    <row r="1079" spans="1:28" ht="340" x14ac:dyDescent="0.2">
      <c r="A1079">
        <v>1077</v>
      </c>
      <c r="B1079" t="s">
        <v>193</v>
      </c>
      <c r="C1079" t="s">
        <v>3525</v>
      </c>
      <c r="D1079" s="1" t="s">
        <v>4552</v>
      </c>
      <c r="E1079">
        <v>5</v>
      </c>
      <c r="F1079" s="1" t="s">
        <v>315</v>
      </c>
      <c r="G1079" t="s">
        <v>1404</v>
      </c>
      <c r="H1079" t="s">
        <v>316</v>
      </c>
      <c r="I1079" t="s">
        <v>84</v>
      </c>
      <c r="J1079">
        <v>2008</v>
      </c>
      <c r="K1079" t="s">
        <v>30</v>
      </c>
      <c r="L1079" t="s">
        <v>38</v>
      </c>
      <c r="M1079" t="s">
        <v>32</v>
      </c>
      <c r="N1079" t="s">
        <v>3305</v>
      </c>
      <c r="O1079">
        <v>-1</v>
      </c>
      <c r="P1079">
        <v>-1</v>
      </c>
      <c r="Q1079">
        <f t="shared" si="192"/>
        <v>41000</v>
      </c>
      <c r="R1079">
        <f t="shared" si="193"/>
        <v>78000</v>
      </c>
      <c r="S1079">
        <f t="shared" si="194"/>
        <v>59500</v>
      </c>
      <c r="T1079" t="str">
        <f t="shared" si="195"/>
        <v>Staffigo Technical Services, LLC</v>
      </c>
      <c r="U1079" t="str">
        <f t="shared" si="196"/>
        <v>Philadelphia</v>
      </c>
      <c r="V1079" t="str">
        <f t="shared" si="197"/>
        <v>PA</v>
      </c>
      <c r="W1079">
        <f t="shared" si="198"/>
        <v>0</v>
      </c>
      <c r="X1079">
        <f t="shared" si="199"/>
        <v>1</v>
      </c>
      <c r="Y1079">
        <f t="shared" si="200"/>
        <v>1</v>
      </c>
      <c r="Z1079">
        <f t="shared" si="201"/>
        <v>0</v>
      </c>
      <c r="AA1079">
        <f t="shared" si="202"/>
        <v>0</v>
      </c>
      <c r="AB1079">
        <f t="shared" si="203"/>
        <v>1</v>
      </c>
    </row>
    <row r="1080" spans="1:28" x14ac:dyDescent="0.2">
      <c r="A1080">
        <v>1078</v>
      </c>
      <c r="B1080" t="s">
        <v>1833</v>
      </c>
      <c r="C1080" t="s">
        <v>3525</v>
      </c>
      <c r="D1080" t="s">
        <v>4553</v>
      </c>
      <c r="E1080">
        <v>-1</v>
      </c>
      <c r="F1080" t="s">
        <v>1429</v>
      </c>
      <c r="G1080" t="s">
        <v>1404</v>
      </c>
      <c r="H1080">
        <v>-1</v>
      </c>
      <c r="I1080">
        <v>-1</v>
      </c>
      <c r="J1080">
        <v>-1</v>
      </c>
      <c r="K1080">
        <v>-1</v>
      </c>
      <c r="L1080">
        <v>-1</v>
      </c>
      <c r="M1080">
        <v>-1</v>
      </c>
      <c r="N1080">
        <v>-1</v>
      </c>
      <c r="O1080">
        <v>-1</v>
      </c>
      <c r="P1080">
        <v>-1</v>
      </c>
      <c r="Q1080">
        <f t="shared" si="192"/>
        <v>41000</v>
      </c>
      <c r="R1080">
        <f t="shared" si="193"/>
        <v>78000</v>
      </c>
      <c r="S1080">
        <f t="shared" si="194"/>
        <v>59500</v>
      </c>
      <c r="T1080" t="str">
        <f t="shared" si="195"/>
        <v>Ernst &amp; Young LLP</v>
      </c>
      <c r="U1080" t="str">
        <f t="shared" si="196"/>
        <v>Philadelphia</v>
      </c>
      <c r="V1080" t="str">
        <f t="shared" si="197"/>
        <v>PA</v>
      </c>
      <c r="W1080">
        <f t="shared" si="198"/>
        <v>1</v>
      </c>
      <c r="X1080">
        <f t="shared" si="199"/>
        <v>1</v>
      </c>
      <c r="Y1080">
        <f t="shared" si="200"/>
        <v>0</v>
      </c>
      <c r="Z1080">
        <f t="shared" si="201"/>
        <v>1</v>
      </c>
      <c r="AA1080">
        <f t="shared" si="202"/>
        <v>1</v>
      </c>
      <c r="AB1080">
        <f t="shared" si="203"/>
        <v>1</v>
      </c>
    </row>
    <row r="1081" spans="1:28" ht="34" x14ac:dyDescent="0.2">
      <c r="A1081">
        <v>1079</v>
      </c>
      <c r="B1081" t="s">
        <v>34</v>
      </c>
      <c r="C1081" t="s">
        <v>3525</v>
      </c>
      <c r="D1081" t="s">
        <v>4554</v>
      </c>
      <c r="E1081">
        <v>3.7</v>
      </c>
      <c r="F1081" s="1" t="s">
        <v>1834</v>
      </c>
      <c r="G1081" t="s">
        <v>1404</v>
      </c>
      <c r="H1081" t="s">
        <v>1014</v>
      </c>
      <c r="I1081" t="s">
        <v>24</v>
      </c>
      <c r="J1081">
        <v>1966</v>
      </c>
      <c r="K1081" t="s">
        <v>56</v>
      </c>
      <c r="L1081" t="s">
        <v>367</v>
      </c>
      <c r="M1081" t="s">
        <v>61</v>
      </c>
      <c r="N1081" t="s">
        <v>3304</v>
      </c>
      <c r="O1081">
        <v>-1</v>
      </c>
      <c r="P1081">
        <v>-1</v>
      </c>
      <c r="Q1081">
        <f t="shared" si="192"/>
        <v>41000</v>
      </c>
      <c r="R1081">
        <f t="shared" si="193"/>
        <v>78000</v>
      </c>
      <c r="S1081">
        <f t="shared" si="194"/>
        <v>59500</v>
      </c>
      <c r="T1081" t="str">
        <f t="shared" si="195"/>
        <v>Tetra Tech, Inc.</v>
      </c>
      <c r="U1081" t="str">
        <f t="shared" si="196"/>
        <v>Philadelphia</v>
      </c>
      <c r="V1081" t="str">
        <f t="shared" si="197"/>
        <v>PA</v>
      </c>
      <c r="W1081">
        <f t="shared" si="198"/>
        <v>0</v>
      </c>
      <c r="X1081">
        <f t="shared" si="199"/>
        <v>0</v>
      </c>
      <c r="Y1081">
        <f t="shared" si="200"/>
        <v>1</v>
      </c>
      <c r="Z1081">
        <f t="shared" si="201"/>
        <v>0</v>
      </c>
      <c r="AA1081">
        <f t="shared" si="202"/>
        <v>0</v>
      </c>
      <c r="AB1081">
        <f t="shared" si="203"/>
        <v>1</v>
      </c>
    </row>
    <row r="1082" spans="1:28" ht="409.6" x14ac:dyDescent="0.2">
      <c r="A1082">
        <v>1080</v>
      </c>
      <c r="B1082" t="s">
        <v>1835</v>
      </c>
      <c r="C1082" t="s">
        <v>3525</v>
      </c>
      <c r="D1082" s="1" t="s">
        <v>4555</v>
      </c>
      <c r="E1082">
        <v>5</v>
      </c>
      <c r="F1082" s="1" t="s">
        <v>4556</v>
      </c>
      <c r="G1082" t="s">
        <v>1836</v>
      </c>
      <c r="H1082" t="s">
        <v>3605</v>
      </c>
      <c r="I1082" t="s">
        <v>68</v>
      </c>
      <c r="J1082">
        <v>-1</v>
      </c>
      <c r="K1082" t="s">
        <v>30</v>
      </c>
      <c r="L1082">
        <v>-1</v>
      </c>
      <c r="M1082">
        <v>-1</v>
      </c>
      <c r="N1082" t="s">
        <v>3319</v>
      </c>
      <c r="O1082">
        <v>-1</v>
      </c>
      <c r="P1082">
        <v>-1</v>
      </c>
      <c r="Q1082">
        <f t="shared" si="192"/>
        <v>41000</v>
      </c>
      <c r="R1082">
        <f t="shared" si="193"/>
        <v>78000</v>
      </c>
      <c r="S1082">
        <f t="shared" si="194"/>
        <v>59500</v>
      </c>
      <c r="T1082" t="str">
        <f t="shared" si="195"/>
        <v>een360, Inc.</v>
      </c>
      <c r="U1082" t="str">
        <f t="shared" si="196"/>
        <v>Horsham</v>
      </c>
      <c r="V1082" t="str">
        <f t="shared" si="197"/>
        <v>PA</v>
      </c>
      <c r="W1082">
        <f t="shared" si="198"/>
        <v>0</v>
      </c>
      <c r="X1082">
        <f t="shared" si="199"/>
        <v>1</v>
      </c>
      <c r="Y1082">
        <f t="shared" si="200"/>
        <v>1</v>
      </c>
      <c r="Z1082">
        <f t="shared" si="201"/>
        <v>0</v>
      </c>
      <c r="AA1082">
        <f t="shared" si="202"/>
        <v>0</v>
      </c>
      <c r="AB1082">
        <f t="shared" si="203"/>
        <v>1</v>
      </c>
    </row>
    <row r="1083" spans="1:28" ht="34" x14ac:dyDescent="0.2">
      <c r="A1083">
        <v>1081</v>
      </c>
      <c r="B1083" t="s">
        <v>34</v>
      </c>
      <c r="C1083" t="s">
        <v>3525</v>
      </c>
      <c r="D1083" t="s">
        <v>4557</v>
      </c>
      <c r="E1083">
        <v>3.5</v>
      </c>
      <c r="F1083" s="1" t="s">
        <v>1672</v>
      </c>
      <c r="G1083" t="s">
        <v>1837</v>
      </c>
      <c r="H1083" t="s">
        <v>1673</v>
      </c>
      <c r="I1083" t="s">
        <v>29</v>
      </c>
      <c r="J1083">
        <v>1970</v>
      </c>
      <c r="K1083" t="s">
        <v>30</v>
      </c>
      <c r="L1083" t="s">
        <v>147</v>
      </c>
      <c r="M1083" t="s">
        <v>61</v>
      </c>
      <c r="N1083" t="s">
        <v>3303</v>
      </c>
      <c r="O1083" t="s">
        <v>4422</v>
      </c>
      <c r="P1083">
        <v>-1</v>
      </c>
      <c r="Q1083">
        <f t="shared" si="192"/>
        <v>41000</v>
      </c>
      <c r="R1083">
        <f t="shared" si="193"/>
        <v>78000</v>
      </c>
      <c r="S1083">
        <f t="shared" si="194"/>
        <v>59500</v>
      </c>
      <c r="T1083" t="str">
        <f t="shared" si="195"/>
        <v>The Judge Group, Inc.</v>
      </c>
      <c r="U1083" t="str">
        <f t="shared" si="196"/>
        <v>Camden</v>
      </c>
      <c r="V1083" t="str">
        <f t="shared" si="197"/>
        <v>NJ</v>
      </c>
      <c r="W1083">
        <f t="shared" si="198"/>
        <v>0</v>
      </c>
      <c r="X1083">
        <f t="shared" si="199"/>
        <v>0</v>
      </c>
      <c r="Y1083">
        <f t="shared" si="200"/>
        <v>1</v>
      </c>
      <c r="Z1083">
        <f t="shared" si="201"/>
        <v>0</v>
      </c>
      <c r="AA1083">
        <f t="shared" si="202"/>
        <v>0</v>
      </c>
      <c r="AB1083">
        <f t="shared" si="203"/>
        <v>1</v>
      </c>
    </row>
    <row r="1084" spans="1:28" ht="409.6" x14ac:dyDescent="0.2">
      <c r="A1084">
        <v>1082</v>
      </c>
      <c r="B1084" t="s">
        <v>34</v>
      </c>
      <c r="C1084" t="s">
        <v>3525</v>
      </c>
      <c r="D1084" s="1" t="s">
        <v>4558</v>
      </c>
      <c r="E1084">
        <v>3.8</v>
      </c>
      <c r="F1084" s="1" t="s">
        <v>258</v>
      </c>
      <c r="G1084" t="s">
        <v>1404</v>
      </c>
      <c r="H1084" t="s">
        <v>259</v>
      </c>
      <c r="I1084" t="s">
        <v>29</v>
      </c>
      <c r="J1084">
        <v>1995</v>
      </c>
      <c r="K1084" t="s">
        <v>37</v>
      </c>
      <c r="L1084" t="s">
        <v>147</v>
      </c>
      <c r="M1084" t="s">
        <v>61</v>
      </c>
      <c r="N1084" t="s">
        <v>3304</v>
      </c>
      <c r="O1084" t="s">
        <v>3411</v>
      </c>
      <c r="P1084" t="b">
        <v>1</v>
      </c>
      <c r="Q1084">
        <f t="shared" si="192"/>
        <v>41000</v>
      </c>
      <c r="R1084">
        <f t="shared" si="193"/>
        <v>78000</v>
      </c>
      <c r="S1084">
        <f t="shared" si="194"/>
        <v>59500</v>
      </c>
      <c r="T1084" t="str">
        <f t="shared" si="195"/>
        <v>Apex Systems</v>
      </c>
      <c r="U1084" t="str">
        <f t="shared" si="196"/>
        <v>Philadelphia</v>
      </c>
      <c r="V1084" t="str">
        <f t="shared" si="197"/>
        <v>PA</v>
      </c>
      <c r="W1084">
        <f t="shared" si="198"/>
        <v>0</v>
      </c>
      <c r="X1084">
        <f t="shared" si="199"/>
        <v>1</v>
      </c>
      <c r="Y1084">
        <f t="shared" si="200"/>
        <v>1</v>
      </c>
      <c r="Z1084">
        <f t="shared" si="201"/>
        <v>0</v>
      </c>
      <c r="AA1084">
        <f t="shared" si="202"/>
        <v>0</v>
      </c>
      <c r="AB1084">
        <f t="shared" si="203"/>
        <v>1</v>
      </c>
    </row>
    <row r="1085" spans="1:28" ht="409.6" x14ac:dyDescent="0.2">
      <c r="A1085">
        <v>1083</v>
      </c>
      <c r="B1085" t="s">
        <v>34</v>
      </c>
      <c r="C1085" t="s">
        <v>3525</v>
      </c>
      <c r="D1085" s="1" t="s">
        <v>4559</v>
      </c>
      <c r="E1085">
        <v>4.2</v>
      </c>
      <c r="F1085" s="1" t="s">
        <v>1838</v>
      </c>
      <c r="G1085" t="s">
        <v>1404</v>
      </c>
      <c r="H1085" t="s">
        <v>618</v>
      </c>
      <c r="I1085" t="s">
        <v>84</v>
      </c>
      <c r="J1085">
        <v>1992</v>
      </c>
      <c r="K1085" t="s">
        <v>30</v>
      </c>
      <c r="L1085" t="s">
        <v>38</v>
      </c>
      <c r="M1085" t="s">
        <v>32</v>
      </c>
      <c r="N1085" t="s">
        <v>3312</v>
      </c>
      <c r="O1085">
        <v>-1</v>
      </c>
      <c r="P1085">
        <v>-1</v>
      </c>
      <c r="Q1085">
        <f t="shared" si="192"/>
        <v>41000</v>
      </c>
      <c r="R1085">
        <f t="shared" si="193"/>
        <v>78000</v>
      </c>
      <c r="S1085">
        <f t="shared" si="194"/>
        <v>59500</v>
      </c>
      <c r="T1085" t="str">
        <f t="shared" si="195"/>
        <v>Micro-Data Systems, Inc.</v>
      </c>
      <c r="U1085" t="str">
        <f t="shared" si="196"/>
        <v>Philadelphia</v>
      </c>
      <c r="V1085" t="str">
        <f t="shared" si="197"/>
        <v>PA</v>
      </c>
      <c r="W1085">
        <f t="shared" si="198"/>
        <v>1</v>
      </c>
      <c r="X1085">
        <f t="shared" si="199"/>
        <v>1</v>
      </c>
      <c r="Y1085">
        <f t="shared" si="200"/>
        <v>0</v>
      </c>
      <c r="Z1085">
        <f t="shared" si="201"/>
        <v>0</v>
      </c>
      <c r="AA1085">
        <f t="shared" si="202"/>
        <v>1</v>
      </c>
      <c r="AB1085">
        <f t="shared" si="203"/>
        <v>1</v>
      </c>
    </row>
    <row r="1086" spans="1:28" ht="323" x14ac:dyDescent="0.2">
      <c r="A1086">
        <v>1084</v>
      </c>
      <c r="B1086" t="s">
        <v>34</v>
      </c>
      <c r="C1086" t="s">
        <v>3525</v>
      </c>
      <c r="D1086" s="1" t="s">
        <v>4560</v>
      </c>
      <c r="E1086">
        <v>3.3</v>
      </c>
      <c r="F1086" s="1" t="s">
        <v>1839</v>
      </c>
      <c r="G1086" t="s">
        <v>1404</v>
      </c>
      <c r="H1086" t="s">
        <v>1840</v>
      </c>
      <c r="I1086" t="s">
        <v>68</v>
      </c>
      <c r="J1086">
        <v>-1</v>
      </c>
      <c r="K1086" t="s">
        <v>30</v>
      </c>
      <c r="L1086" t="s">
        <v>38</v>
      </c>
      <c r="M1086" t="s">
        <v>32</v>
      </c>
      <c r="N1086" t="s">
        <v>3311</v>
      </c>
      <c r="O1086">
        <v>-1</v>
      </c>
      <c r="P1086">
        <v>-1</v>
      </c>
      <c r="Q1086">
        <f t="shared" si="192"/>
        <v>41000</v>
      </c>
      <c r="R1086">
        <f t="shared" si="193"/>
        <v>78000</v>
      </c>
      <c r="S1086">
        <f t="shared" si="194"/>
        <v>59500</v>
      </c>
      <c r="T1086" t="str">
        <f t="shared" si="195"/>
        <v>Techligent</v>
      </c>
      <c r="U1086" t="str">
        <f t="shared" si="196"/>
        <v>Philadelphia</v>
      </c>
      <c r="V1086" t="str">
        <f t="shared" si="197"/>
        <v>PA</v>
      </c>
      <c r="W1086">
        <f t="shared" si="198"/>
        <v>1</v>
      </c>
      <c r="X1086">
        <f t="shared" si="199"/>
        <v>1</v>
      </c>
      <c r="Y1086">
        <f t="shared" si="200"/>
        <v>1</v>
      </c>
      <c r="Z1086">
        <f t="shared" si="201"/>
        <v>0</v>
      </c>
      <c r="AA1086">
        <f t="shared" si="202"/>
        <v>0</v>
      </c>
      <c r="AB1086">
        <f t="shared" si="203"/>
        <v>1</v>
      </c>
    </row>
    <row r="1087" spans="1:28" ht="409.6" x14ac:dyDescent="0.2">
      <c r="A1087">
        <v>1085</v>
      </c>
      <c r="B1087" t="s">
        <v>1841</v>
      </c>
      <c r="C1087" t="s">
        <v>3525</v>
      </c>
      <c r="D1087" s="1" t="s">
        <v>4561</v>
      </c>
      <c r="E1087">
        <v>3.3</v>
      </c>
      <c r="F1087" s="1" t="s">
        <v>1842</v>
      </c>
      <c r="G1087" t="s">
        <v>1404</v>
      </c>
      <c r="H1087" t="s">
        <v>1404</v>
      </c>
      <c r="I1087" t="s">
        <v>29</v>
      </c>
      <c r="J1087">
        <v>2013</v>
      </c>
      <c r="K1087" t="s">
        <v>30</v>
      </c>
      <c r="L1087" t="s">
        <v>1843</v>
      </c>
      <c r="M1087" t="s">
        <v>1308</v>
      </c>
      <c r="N1087" t="s">
        <v>3319</v>
      </c>
      <c r="O1087">
        <v>-1</v>
      </c>
      <c r="P1087">
        <v>-1</v>
      </c>
      <c r="Q1087">
        <f t="shared" si="192"/>
        <v>41000</v>
      </c>
      <c r="R1087">
        <f t="shared" si="193"/>
        <v>78000</v>
      </c>
      <c r="S1087">
        <f t="shared" si="194"/>
        <v>59500</v>
      </c>
      <c r="T1087" t="str">
        <f t="shared" si="195"/>
        <v>Gopuff</v>
      </c>
      <c r="U1087" t="str">
        <f t="shared" si="196"/>
        <v>Philadelphia</v>
      </c>
      <c r="V1087" t="str">
        <f t="shared" si="197"/>
        <v>PA</v>
      </c>
      <c r="W1087">
        <f t="shared" si="198"/>
        <v>1</v>
      </c>
      <c r="X1087">
        <f t="shared" si="199"/>
        <v>1</v>
      </c>
      <c r="Y1087">
        <f t="shared" si="200"/>
        <v>1</v>
      </c>
      <c r="Z1087">
        <f t="shared" si="201"/>
        <v>1</v>
      </c>
      <c r="AA1087">
        <f t="shared" si="202"/>
        <v>0</v>
      </c>
      <c r="AB1087">
        <f t="shared" si="203"/>
        <v>1</v>
      </c>
    </row>
    <row r="1088" spans="1:28" ht="409.6" x14ac:dyDescent="0.2">
      <c r="A1088">
        <v>1086</v>
      </c>
      <c r="B1088" t="s">
        <v>34</v>
      </c>
      <c r="C1088" t="s">
        <v>3525</v>
      </c>
      <c r="D1088" s="1" t="s">
        <v>4562</v>
      </c>
      <c r="E1088">
        <v>4.0999999999999996</v>
      </c>
      <c r="F1088" s="1" t="s">
        <v>1844</v>
      </c>
      <c r="G1088" t="s">
        <v>1404</v>
      </c>
      <c r="H1088" t="s">
        <v>4563</v>
      </c>
      <c r="I1088" t="s">
        <v>24</v>
      </c>
      <c r="J1088">
        <v>1991</v>
      </c>
      <c r="K1088" t="s">
        <v>30</v>
      </c>
      <c r="L1088" t="s">
        <v>38</v>
      </c>
      <c r="M1088" t="s">
        <v>32</v>
      </c>
      <c r="N1088" t="s">
        <v>3313</v>
      </c>
      <c r="O1088" t="s">
        <v>4564</v>
      </c>
      <c r="P1088">
        <v>-1</v>
      </c>
      <c r="Q1088">
        <f t="shared" si="192"/>
        <v>41000</v>
      </c>
      <c r="R1088">
        <f t="shared" si="193"/>
        <v>78000</v>
      </c>
      <c r="S1088">
        <f t="shared" si="194"/>
        <v>59500</v>
      </c>
      <c r="T1088" t="str">
        <f t="shared" si="195"/>
        <v>Collabera</v>
      </c>
      <c r="U1088" t="str">
        <f t="shared" si="196"/>
        <v>Philadelphia</v>
      </c>
      <c r="V1088" t="str">
        <f t="shared" si="197"/>
        <v>PA</v>
      </c>
      <c r="W1088">
        <f t="shared" si="198"/>
        <v>0</v>
      </c>
      <c r="X1088">
        <f t="shared" si="199"/>
        <v>1</v>
      </c>
      <c r="Y1088">
        <f t="shared" si="200"/>
        <v>1</v>
      </c>
      <c r="Z1088">
        <f t="shared" si="201"/>
        <v>0</v>
      </c>
      <c r="AA1088">
        <f t="shared" si="202"/>
        <v>0</v>
      </c>
      <c r="AB1088">
        <f t="shared" si="203"/>
        <v>1</v>
      </c>
    </row>
    <row r="1089" spans="1:28" ht="388" x14ac:dyDescent="0.2">
      <c r="A1089">
        <v>1087</v>
      </c>
      <c r="B1089" t="s">
        <v>175</v>
      </c>
      <c r="C1089" t="s">
        <v>3525</v>
      </c>
      <c r="D1089" s="1" t="s">
        <v>4565</v>
      </c>
      <c r="E1089">
        <v>3.9</v>
      </c>
      <c r="F1089" s="1" t="s">
        <v>1311</v>
      </c>
      <c r="G1089" t="s">
        <v>1845</v>
      </c>
      <c r="H1089" t="s">
        <v>17</v>
      </c>
      <c r="I1089" t="s">
        <v>84</v>
      </c>
      <c r="J1089">
        <v>2000</v>
      </c>
      <c r="K1089" t="s">
        <v>30</v>
      </c>
      <c r="L1089" t="s">
        <v>147</v>
      </c>
      <c r="M1089" t="s">
        <v>61</v>
      </c>
      <c r="N1089" t="s">
        <v>3303</v>
      </c>
      <c r="O1089" t="s">
        <v>1312</v>
      </c>
      <c r="P1089">
        <v>-1</v>
      </c>
      <c r="Q1089">
        <f t="shared" si="192"/>
        <v>41000</v>
      </c>
      <c r="R1089">
        <f t="shared" si="193"/>
        <v>78000</v>
      </c>
      <c r="S1089">
        <f t="shared" si="194"/>
        <v>59500</v>
      </c>
      <c r="T1089" t="str">
        <f t="shared" si="195"/>
        <v>Mondo</v>
      </c>
      <c r="U1089" t="str">
        <f t="shared" si="196"/>
        <v>Feasterville Trevose</v>
      </c>
      <c r="V1089" t="str">
        <f t="shared" si="197"/>
        <v>PA</v>
      </c>
      <c r="W1089">
        <f t="shared" si="198"/>
        <v>0</v>
      </c>
      <c r="X1089">
        <f t="shared" si="199"/>
        <v>1</v>
      </c>
      <c r="Y1089">
        <f t="shared" si="200"/>
        <v>0</v>
      </c>
      <c r="Z1089">
        <f t="shared" si="201"/>
        <v>0</v>
      </c>
      <c r="AA1089">
        <f t="shared" si="202"/>
        <v>1</v>
      </c>
      <c r="AB1089">
        <f t="shared" si="203"/>
        <v>1</v>
      </c>
    </row>
    <row r="1090" spans="1:28" ht="409.6" x14ac:dyDescent="0.2">
      <c r="A1090">
        <v>1088</v>
      </c>
      <c r="B1090" t="s">
        <v>34</v>
      </c>
      <c r="C1090" t="s">
        <v>3525</v>
      </c>
      <c r="D1090" s="1" t="s">
        <v>4566</v>
      </c>
      <c r="E1090">
        <v>4.3</v>
      </c>
      <c r="F1090" s="1" t="s">
        <v>1846</v>
      </c>
      <c r="G1090" t="s">
        <v>1404</v>
      </c>
      <c r="H1090" t="s">
        <v>1404</v>
      </c>
      <c r="I1090" t="s">
        <v>24</v>
      </c>
      <c r="J1090">
        <v>1740</v>
      </c>
      <c r="K1090" t="s">
        <v>354</v>
      </c>
      <c r="L1090" t="s">
        <v>355</v>
      </c>
      <c r="M1090" t="s">
        <v>356</v>
      </c>
      <c r="N1090" t="s">
        <v>3319</v>
      </c>
      <c r="O1090" t="s">
        <v>1847</v>
      </c>
      <c r="P1090">
        <v>-1</v>
      </c>
      <c r="Q1090">
        <f t="shared" si="192"/>
        <v>41000</v>
      </c>
      <c r="R1090">
        <f t="shared" si="193"/>
        <v>78000</v>
      </c>
      <c r="S1090">
        <f t="shared" si="194"/>
        <v>59500</v>
      </c>
      <c r="T1090" t="str">
        <f t="shared" si="195"/>
        <v>University of Pennsylvania</v>
      </c>
      <c r="U1090" t="str">
        <f t="shared" si="196"/>
        <v>Philadelphia</v>
      </c>
      <c r="V1090" t="str">
        <f t="shared" si="197"/>
        <v>PA</v>
      </c>
      <c r="W1090">
        <f t="shared" si="198"/>
        <v>1</v>
      </c>
      <c r="X1090">
        <f t="shared" si="199"/>
        <v>1</v>
      </c>
      <c r="Y1090">
        <f t="shared" si="200"/>
        <v>1</v>
      </c>
      <c r="Z1090">
        <f t="shared" si="201"/>
        <v>1</v>
      </c>
      <c r="AA1090">
        <f t="shared" si="202"/>
        <v>1</v>
      </c>
      <c r="AB1090">
        <f t="shared" si="203"/>
        <v>1</v>
      </c>
    </row>
    <row r="1091" spans="1:28" ht="409.6" x14ac:dyDescent="0.2">
      <c r="A1091">
        <v>1089</v>
      </c>
      <c r="B1091" t="s">
        <v>34</v>
      </c>
      <c r="C1091" t="s">
        <v>3525</v>
      </c>
      <c r="D1091" s="1" t="s">
        <v>4567</v>
      </c>
      <c r="E1091">
        <v>4.0999999999999996</v>
      </c>
      <c r="F1091" s="1" t="s">
        <v>1848</v>
      </c>
      <c r="G1091" t="s">
        <v>1845</v>
      </c>
      <c r="H1091" t="s">
        <v>1313</v>
      </c>
      <c r="I1091" t="s">
        <v>68</v>
      </c>
      <c r="J1091">
        <v>-1</v>
      </c>
      <c r="K1091" t="s">
        <v>30</v>
      </c>
      <c r="L1091" t="s">
        <v>1849</v>
      </c>
      <c r="M1091" t="s">
        <v>913</v>
      </c>
      <c r="N1091" t="s">
        <v>3314</v>
      </c>
      <c r="O1091">
        <v>-1</v>
      </c>
      <c r="P1091">
        <v>-1</v>
      </c>
      <c r="Q1091">
        <f t="shared" ref="Q1091:Q1154" si="204">LEFT(C1091,FIND("-",C1091)-1)*1000</f>
        <v>41000</v>
      </c>
      <c r="R1091">
        <f t="shared" ref="R1091:R1154" si="205">MID(C1091,FIND("-",C1091)+1,LEN(C1091))*1000</f>
        <v>78000</v>
      </c>
      <c r="S1091">
        <f t="shared" ref="S1091:S1154" si="206">(Q1091+R1091)/2</f>
        <v>59500</v>
      </c>
      <c r="T1091" t="str">
        <f t="shared" ref="T1091:T1154" si="207">TRIM(LEFT(F1091, FIND(CHAR(10), F1091&amp;CHAR(10))-1))</f>
        <v>VSE, Inc.</v>
      </c>
      <c r="U1091" t="str">
        <f t="shared" ref="U1091:U1154" si="208">TRIM(LEFT(G1091, FIND(",",G1091)-1))</f>
        <v>Feasterville Trevose</v>
      </c>
      <c r="V1091" t="str">
        <f t="shared" ref="V1091:V1154" si="209">TRIM(MID(G1091,FIND(",",G1091)+1,LEN((G1091))))</f>
        <v>PA</v>
      </c>
      <c r="W1091">
        <f t="shared" ref="W1091:W1154" si="210">IF(ISNUMBER(SEARCH("python",D1091)),1,0)</f>
        <v>0</v>
      </c>
      <c r="X1091">
        <f t="shared" ref="X1091:X1154" si="211">IF(ISNUMBER(SEARCH("sql",D1091)),1,0)</f>
        <v>1</v>
      </c>
      <c r="Y1091">
        <f t="shared" ref="Y1091:Y1154" si="212">IF(ISNUMBER(SEARCH("excel",D1091)),1,0)</f>
        <v>1</v>
      </c>
      <c r="Z1091">
        <f t="shared" ref="Z1091:Z1154" si="213">IF(ISNUMBER(SEARCH("tableau",D1091)),1,0)</f>
        <v>0</v>
      </c>
      <c r="AA1091">
        <f t="shared" ref="AA1091:AA1154" si="214">IF(ISNUMBER(SEARCH("power bi",D1091)),1,0)</f>
        <v>0</v>
      </c>
      <c r="AB1091">
        <f t="shared" ref="AB1091:AB1154" si="215">IF(ISNUMBER(SEARCH("r",D1091)),1,0)</f>
        <v>1</v>
      </c>
    </row>
    <row r="1092" spans="1:28" ht="409.6" x14ac:dyDescent="0.2">
      <c r="A1092">
        <v>1090</v>
      </c>
      <c r="B1092" t="s">
        <v>34</v>
      </c>
      <c r="C1092" t="s">
        <v>3525</v>
      </c>
      <c r="D1092" s="1" t="s">
        <v>4568</v>
      </c>
      <c r="E1092">
        <v>3.5</v>
      </c>
      <c r="F1092" s="1" t="s">
        <v>1850</v>
      </c>
      <c r="G1092" t="s">
        <v>1837</v>
      </c>
      <c r="H1092" t="s">
        <v>4569</v>
      </c>
      <c r="I1092" t="s">
        <v>29</v>
      </c>
      <c r="J1092">
        <v>-1</v>
      </c>
      <c r="K1092" t="s">
        <v>30</v>
      </c>
      <c r="L1092" t="s">
        <v>4570</v>
      </c>
      <c r="M1092" t="s">
        <v>1851</v>
      </c>
      <c r="N1092" t="s">
        <v>3304</v>
      </c>
      <c r="O1092">
        <v>-1</v>
      </c>
      <c r="P1092">
        <v>-1</v>
      </c>
      <c r="Q1092">
        <f t="shared" si="204"/>
        <v>41000</v>
      </c>
      <c r="R1092">
        <f t="shared" si="205"/>
        <v>78000</v>
      </c>
      <c r="S1092">
        <f t="shared" si="206"/>
        <v>59500</v>
      </c>
      <c r="T1092" t="str">
        <f t="shared" si="207"/>
        <v>Eastern Metal Recycling</v>
      </c>
      <c r="U1092" t="str">
        <f t="shared" si="208"/>
        <v>Camden</v>
      </c>
      <c r="V1092" t="str">
        <f t="shared" si="209"/>
        <v>NJ</v>
      </c>
      <c r="W1092">
        <f t="shared" si="210"/>
        <v>1</v>
      </c>
      <c r="X1092">
        <f t="shared" si="211"/>
        <v>1</v>
      </c>
      <c r="Y1092">
        <f t="shared" si="212"/>
        <v>1</v>
      </c>
      <c r="Z1092">
        <f t="shared" si="213"/>
        <v>1</v>
      </c>
      <c r="AA1092">
        <f t="shared" si="214"/>
        <v>0</v>
      </c>
      <c r="AB1092">
        <f t="shared" si="215"/>
        <v>1</v>
      </c>
    </row>
    <row r="1093" spans="1:28" ht="409.6" x14ac:dyDescent="0.2">
      <c r="A1093">
        <v>1091</v>
      </c>
      <c r="B1093" t="s">
        <v>1833</v>
      </c>
      <c r="C1093" t="s">
        <v>3525</v>
      </c>
      <c r="D1093" s="1" t="s">
        <v>4571</v>
      </c>
      <c r="E1093">
        <v>3.8</v>
      </c>
      <c r="F1093" s="1" t="s">
        <v>1397</v>
      </c>
      <c r="G1093" t="s">
        <v>1404</v>
      </c>
      <c r="H1093" t="s">
        <v>3325</v>
      </c>
      <c r="I1093" t="s">
        <v>24</v>
      </c>
      <c r="J1093">
        <v>1989</v>
      </c>
      <c r="K1093" t="s">
        <v>30</v>
      </c>
      <c r="L1093" t="s">
        <v>239</v>
      </c>
      <c r="M1093" t="s">
        <v>181</v>
      </c>
      <c r="N1093" t="s">
        <v>3310</v>
      </c>
      <c r="O1093" t="s">
        <v>4208</v>
      </c>
      <c r="P1093">
        <v>-1</v>
      </c>
      <c r="Q1093">
        <f t="shared" si="204"/>
        <v>41000</v>
      </c>
      <c r="R1093">
        <f t="shared" si="205"/>
        <v>78000</v>
      </c>
      <c r="S1093">
        <f t="shared" si="206"/>
        <v>59500</v>
      </c>
      <c r="T1093" t="str">
        <f t="shared" si="207"/>
        <v>EY</v>
      </c>
      <c r="U1093" t="str">
        <f t="shared" si="208"/>
        <v>Philadelphia</v>
      </c>
      <c r="V1093" t="str">
        <f t="shared" si="209"/>
        <v>PA</v>
      </c>
      <c r="W1093">
        <f t="shared" si="210"/>
        <v>1</v>
      </c>
      <c r="X1093">
        <f t="shared" si="211"/>
        <v>1</v>
      </c>
      <c r="Y1093">
        <f t="shared" si="212"/>
        <v>0</v>
      </c>
      <c r="Z1093">
        <f t="shared" si="213"/>
        <v>1</v>
      </c>
      <c r="AA1093">
        <f t="shared" si="214"/>
        <v>1</v>
      </c>
      <c r="AB1093">
        <f t="shared" si="215"/>
        <v>1</v>
      </c>
    </row>
    <row r="1094" spans="1:28" ht="409.6" x14ac:dyDescent="0.2">
      <c r="A1094">
        <v>1092</v>
      </c>
      <c r="B1094" t="s">
        <v>34</v>
      </c>
      <c r="C1094" t="s">
        <v>3525</v>
      </c>
      <c r="D1094" s="1" t="s">
        <v>4572</v>
      </c>
      <c r="E1094">
        <v>3.6</v>
      </c>
      <c r="F1094" s="1" t="s">
        <v>1852</v>
      </c>
      <c r="G1094" t="s">
        <v>1404</v>
      </c>
      <c r="H1094" t="s">
        <v>1404</v>
      </c>
      <c r="I1094" t="s">
        <v>84</v>
      </c>
      <c r="J1094">
        <v>-1</v>
      </c>
      <c r="K1094" t="s">
        <v>30</v>
      </c>
      <c r="L1094" t="s">
        <v>3331</v>
      </c>
      <c r="M1094" t="s">
        <v>61</v>
      </c>
      <c r="N1094" t="s">
        <v>3312</v>
      </c>
      <c r="O1094">
        <v>-1</v>
      </c>
      <c r="P1094" t="b">
        <v>1</v>
      </c>
      <c r="Q1094">
        <f t="shared" si="204"/>
        <v>41000</v>
      </c>
      <c r="R1094">
        <f t="shared" si="205"/>
        <v>78000</v>
      </c>
      <c r="S1094">
        <f t="shared" si="206"/>
        <v>59500</v>
      </c>
      <c r="T1094" t="str">
        <f t="shared" si="207"/>
        <v>Red Tettemer</v>
      </c>
      <c r="U1094" t="str">
        <f t="shared" si="208"/>
        <v>Philadelphia</v>
      </c>
      <c r="V1094" t="str">
        <f t="shared" si="209"/>
        <v>PA</v>
      </c>
      <c r="W1094">
        <f t="shared" si="210"/>
        <v>0</v>
      </c>
      <c r="X1094">
        <f t="shared" si="211"/>
        <v>0</v>
      </c>
      <c r="Y1094">
        <f t="shared" si="212"/>
        <v>0</v>
      </c>
      <c r="Z1094">
        <f t="shared" si="213"/>
        <v>0</v>
      </c>
      <c r="AA1094">
        <f t="shared" si="214"/>
        <v>0</v>
      </c>
      <c r="AB1094">
        <f t="shared" si="215"/>
        <v>1</v>
      </c>
    </row>
    <row r="1095" spans="1:28" ht="34" x14ac:dyDescent="0.2">
      <c r="A1095">
        <v>1093</v>
      </c>
      <c r="B1095" t="s">
        <v>175</v>
      </c>
      <c r="C1095" t="s">
        <v>3525</v>
      </c>
      <c r="D1095" t="s">
        <v>4573</v>
      </c>
      <c r="E1095">
        <v>3.5</v>
      </c>
      <c r="F1095" s="1" t="s">
        <v>295</v>
      </c>
      <c r="G1095" t="s">
        <v>1404</v>
      </c>
      <c r="H1095" t="s">
        <v>3427</v>
      </c>
      <c r="I1095" t="s">
        <v>24</v>
      </c>
      <c r="J1095">
        <v>1948</v>
      </c>
      <c r="K1095" t="s">
        <v>56</v>
      </c>
      <c r="L1095" t="s">
        <v>147</v>
      </c>
      <c r="M1095" t="s">
        <v>61</v>
      </c>
      <c r="N1095" t="s">
        <v>3304</v>
      </c>
      <c r="O1095" t="s">
        <v>296</v>
      </c>
      <c r="P1095">
        <v>-1</v>
      </c>
      <c r="Q1095">
        <f t="shared" si="204"/>
        <v>41000</v>
      </c>
      <c r="R1095">
        <f t="shared" si="205"/>
        <v>78000</v>
      </c>
      <c r="S1095">
        <f t="shared" si="206"/>
        <v>59500</v>
      </c>
      <c r="T1095" t="str">
        <f t="shared" si="207"/>
        <v>Robert Half</v>
      </c>
      <c r="U1095" t="str">
        <f t="shared" si="208"/>
        <v>Philadelphia</v>
      </c>
      <c r="V1095" t="str">
        <f t="shared" si="209"/>
        <v>PA</v>
      </c>
      <c r="W1095">
        <f t="shared" si="210"/>
        <v>0</v>
      </c>
      <c r="X1095">
        <f t="shared" si="211"/>
        <v>0</v>
      </c>
      <c r="Y1095">
        <f t="shared" si="212"/>
        <v>1</v>
      </c>
      <c r="Z1095">
        <f t="shared" si="213"/>
        <v>0</v>
      </c>
      <c r="AA1095">
        <f t="shared" si="214"/>
        <v>0</v>
      </c>
      <c r="AB1095">
        <f t="shared" si="215"/>
        <v>1</v>
      </c>
    </row>
    <row r="1096" spans="1:28" ht="409.6" x14ac:dyDescent="0.2">
      <c r="A1096">
        <v>1094</v>
      </c>
      <c r="B1096" t="s">
        <v>1853</v>
      </c>
      <c r="C1096" t="s">
        <v>4574</v>
      </c>
      <c r="D1096" s="1" t="s">
        <v>4575</v>
      </c>
      <c r="E1096">
        <v>3.2</v>
      </c>
      <c r="F1096" s="1" t="s">
        <v>1854</v>
      </c>
      <c r="G1096" t="s">
        <v>1404</v>
      </c>
      <c r="H1096" t="s">
        <v>1404</v>
      </c>
      <c r="I1096" t="s">
        <v>18</v>
      </c>
      <c r="J1096">
        <v>2005</v>
      </c>
      <c r="K1096" t="s">
        <v>30</v>
      </c>
      <c r="L1096" t="s">
        <v>38</v>
      </c>
      <c r="M1096" t="s">
        <v>32</v>
      </c>
      <c r="N1096" t="s">
        <v>3312</v>
      </c>
      <c r="O1096">
        <v>-1</v>
      </c>
      <c r="P1096">
        <v>-1</v>
      </c>
      <c r="Q1096">
        <f t="shared" si="204"/>
        <v>38000</v>
      </c>
      <c r="R1096">
        <f t="shared" si="205"/>
        <v>68000</v>
      </c>
      <c r="S1096">
        <f t="shared" si="206"/>
        <v>53000</v>
      </c>
      <c r="T1096" t="str">
        <f t="shared" si="207"/>
        <v>IntegriChain</v>
      </c>
      <c r="U1096" t="str">
        <f t="shared" si="208"/>
        <v>Philadelphia</v>
      </c>
      <c r="V1096" t="str">
        <f t="shared" si="209"/>
        <v>PA</v>
      </c>
      <c r="W1096">
        <f t="shared" si="210"/>
        <v>0</v>
      </c>
      <c r="X1096">
        <f t="shared" si="211"/>
        <v>1</v>
      </c>
      <c r="Y1096">
        <f t="shared" si="212"/>
        <v>0</v>
      </c>
      <c r="Z1096">
        <f t="shared" si="213"/>
        <v>0</v>
      </c>
      <c r="AA1096">
        <f t="shared" si="214"/>
        <v>0</v>
      </c>
      <c r="AB1096">
        <f t="shared" si="215"/>
        <v>1</v>
      </c>
    </row>
    <row r="1097" spans="1:28" ht="409.6" x14ac:dyDescent="0.2">
      <c r="A1097">
        <v>1095</v>
      </c>
      <c r="B1097" t="s">
        <v>34</v>
      </c>
      <c r="C1097" t="s">
        <v>4574</v>
      </c>
      <c r="D1097" s="1" t="s">
        <v>4576</v>
      </c>
      <c r="E1097">
        <v>2.4</v>
      </c>
      <c r="F1097" s="1" t="s">
        <v>1855</v>
      </c>
      <c r="G1097" t="s">
        <v>1404</v>
      </c>
      <c r="H1097" t="s">
        <v>1404</v>
      </c>
      <c r="I1097" t="s">
        <v>41</v>
      </c>
      <c r="J1097">
        <v>1987</v>
      </c>
      <c r="K1097" t="s">
        <v>19</v>
      </c>
      <c r="L1097" t="s">
        <v>25</v>
      </c>
      <c r="M1097" t="s">
        <v>26</v>
      </c>
      <c r="N1097" t="s">
        <v>3319</v>
      </c>
      <c r="O1097">
        <v>-1</v>
      </c>
      <c r="P1097">
        <v>-1</v>
      </c>
      <c r="Q1097">
        <f t="shared" si="204"/>
        <v>38000</v>
      </c>
      <c r="R1097">
        <f t="shared" si="205"/>
        <v>68000</v>
      </c>
      <c r="S1097">
        <f t="shared" si="206"/>
        <v>53000</v>
      </c>
      <c r="T1097" t="str">
        <f t="shared" si="207"/>
        <v>PMHCC Inc.</v>
      </c>
      <c r="U1097" t="str">
        <f t="shared" si="208"/>
        <v>Philadelphia</v>
      </c>
      <c r="V1097" t="str">
        <f t="shared" si="209"/>
        <v>PA</v>
      </c>
      <c r="W1097">
        <f t="shared" si="210"/>
        <v>0</v>
      </c>
      <c r="X1097">
        <f t="shared" si="211"/>
        <v>1</v>
      </c>
      <c r="Y1097">
        <f t="shared" si="212"/>
        <v>1</v>
      </c>
      <c r="Z1097">
        <f t="shared" si="213"/>
        <v>0</v>
      </c>
      <c r="AA1097">
        <f t="shared" si="214"/>
        <v>1</v>
      </c>
      <c r="AB1097">
        <f t="shared" si="215"/>
        <v>1</v>
      </c>
    </row>
    <row r="1098" spans="1:28" ht="409.6" x14ac:dyDescent="0.2">
      <c r="A1098">
        <v>1096</v>
      </c>
      <c r="B1098" t="s">
        <v>1856</v>
      </c>
      <c r="C1098" t="s">
        <v>4574</v>
      </c>
      <c r="D1098" s="1" t="s">
        <v>4577</v>
      </c>
      <c r="E1098">
        <v>4.3</v>
      </c>
      <c r="F1098" s="1" t="s">
        <v>1846</v>
      </c>
      <c r="G1098" t="s">
        <v>1404</v>
      </c>
      <c r="H1098" t="s">
        <v>1404</v>
      </c>
      <c r="I1098" t="s">
        <v>24</v>
      </c>
      <c r="J1098">
        <v>1740</v>
      </c>
      <c r="K1098" t="s">
        <v>354</v>
      </c>
      <c r="L1098" t="s">
        <v>355</v>
      </c>
      <c r="M1098" t="s">
        <v>356</v>
      </c>
      <c r="N1098" t="s">
        <v>3319</v>
      </c>
      <c r="O1098" t="s">
        <v>1847</v>
      </c>
      <c r="P1098">
        <v>-1</v>
      </c>
      <c r="Q1098">
        <f t="shared" si="204"/>
        <v>38000</v>
      </c>
      <c r="R1098">
        <f t="shared" si="205"/>
        <v>68000</v>
      </c>
      <c r="S1098">
        <f t="shared" si="206"/>
        <v>53000</v>
      </c>
      <c r="T1098" t="str">
        <f t="shared" si="207"/>
        <v>University of Pennsylvania</v>
      </c>
      <c r="U1098" t="str">
        <f t="shared" si="208"/>
        <v>Philadelphia</v>
      </c>
      <c r="V1098" t="str">
        <f t="shared" si="209"/>
        <v>PA</v>
      </c>
      <c r="W1098">
        <f t="shared" si="210"/>
        <v>1</v>
      </c>
      <c r="X1098">
        <f t="shared" si="211"/>
        <v>0</v>
      </c>
      <c r="Y1098">
        <f t="shared" si="212"/>
        <v>1</v>
      </c>
      <c r="Z1098">
        <f t="shared" si="213"/>
        <v>0</v>
      </c>
      <c r="AA1098">
        <f t="shared" si="214"/>
        <v>0</v>
      </c>
      <c r="AB1098">
        <f t="shared" si="215"/>
        <v>1</v>
      </c>
    </row>
    <row r="1099" spans="1:28" ht="409.6" x14ac:dyDescent="0.2">
      <c r="A1099">
        <v>1097</v>
      </c>
      <c r="B1099" t="s">
        <v>1857</v>
      </c>
      <c r="C1099" t="s">
        <v>4574</v>
      </c>
      <c r="D1099" s="1" t="s">
        <v>4578</v>
      </c>
      <c r="E1099">
        <v>3.1</v>
      </c>
      <c r="F1099" s="1" t="s">
        <v>1858</v>
      </c>
      <c r="G1099" t="s">
        <v>1404</v>
      </c>
      <c r="H1099" t="s">
        <v>1404</v>
      </c>
      <c r="I1099" t="s">
        <v>55</v>
      </c>
      <c r="J1099">
        <v>1983</v>
      </c>
      <c r="K1099" t="s">
        <v>30</v>
      </c>
      <c r="L1099" t="s">
        <v>51</v>
      </c>
      <c r="M1099" t="s">
        <v>52</v>
      </c>
      <c r="N1099" t="s">
        <v>3307</v>
      </c>
      <c r="O1099" t="s">
        <v>1859</v>
      </c>
      <c r="P1099">
        <v>-1</v>
      </c>
      <c r="Q1099">
        <f t="shared" si="204"/>
        <v>38000</v>
      </c>
      <c r="R1099">
        <f t="shared" si="205"/>
        <v>68000</v>
      </c>
      <c r="S1099">
        <f t="shared" si="206"/>
        <v>53000</v>
      </c>
      <c r="T1099" t="str">
        <f t="shared" si="207"/>
        <v>AmeriHealth Caritas</v>
      </c>
      <c r="U1099" t="str">
        <f t="shared" si="208"/>
        <v>Philadelphia</v>
      </c>
      <c r="V1099" t="str">
        <f t="shared" si="209"/>
        <v>PA</v>
      </c>
      <c r="W1099">
        <f t="shared" si="210"/>
        <v>0</v>
      </c>
      <c r="X1099">
        <f t="shared" si="211"/>
        <v>1</v>
      </c>
      <c r="Y1099">
        <f t="shared" si="212"/>
        <v>1</v>
      </c>
      <c r="Z1099">
        <f t="shared" si="213"/>
        <v>1</v>
      </c>
      <c r="AA1099">
        <f t="shared" si="214"/>
        <v>0</v>
      </c>
      <c r="AB1099">
        <f t="shared" si="215"/>
        <v>1</v>
      </c>
    </row>
    <row r="1100" spans="1:28" ht="323" x14ac:dyDescent="0.2">
      <c r="A1100">
        <v>1098</v>
      </c>
      <c r="B1100" t="s">
        <v>1860</v>
      </c>
      <c r="C1100" t="s">
        <v>4574</v>
      </c>
      <c r="D1100" s="1" t="s">
        <v>4579</v>
      </c>
      <c r="E1100">
        <v>3.5</v>
      </c>
      <c r="F1100" s="1" t="s">
        <v>1861</v>
      </c>
      <c r="G1100" t="s">
        <v>1404</v>
      </c>
      <c r="H1100" t="s">
        <v>1404</v>
      </c>
      <c r="I1100" t="s">
        <v>55</v>
      </c>
      <c r="J1100">
        <v>-1</v>
      </c>
      <c r="K1100" t="s">
        <v>64</v>
      </c>
      <c r="L1100" t="s">
        <v>25</v>
      </c>
      <c r="M1100" t="s">
        <v>26</v>
      </c>
      <c r="N1100" t="s">
        <v>3313</v>
      </c>
      <c r="O1100">
        <v>-1</v>
      </c>
      <c r="P1100">
        <v>-1</v>
      </c>
      <c r="Q1100">
        <f t="shared" si="204"/>
        <v>38000</v>
      </c>
      <c r="R1100">
        <f t="shared" si="205"/>
        <v>68000</v>
      </c>
      <c r="S1100">
        <f t="shared" si="206"/>
        <v>53000</v>
      </c>
      <c r="T1100" t="str">
        <f t="shared" si="207"/>
        <v>Temple University Health System</v>
      </c>
      <c r="U1100" t="str">
        <f t="shared" si="208"/>
        <v>Philadelphia</v>
      </c>
      <c r="V1100" t="str">
        <f t="shared" si="209"/>
        <v>PA</v>
      </c>
      <c r="W1100">
        <f t="shared" si="210"/>
        <v>0</v>
      </c>
      <c r="X1100">
        <f t="shared" si="211"/>
        <v>0</v>
      </c>
      <c r="Y1100">
        <f t="shared" si="212"/>
        <v>0</v>
      </c>
      <c r="Z1100">
        <f t="shared" si="213"/>
        <v>0</v>
      </c>
      <c r="AA1100">
        <f t="shared" si="214"/>
        <v>0</v>
      </c>
      <c r="AB1100">
        <f t="shared" si="215"/>
        <v>1</v>
      </c>
    </row>
    <row r="1101" spans="1:28" ht="409.6" x14ac:dyDescent="0.2">
      <c r="A1101">
        <v>1099</v>
      </c>
      <c r="B1101" t="s">
        <v>1862</v>
      </c>
      <c r="C1101" t="s">
        <v>4574</v>
      </c>
      <c r="D1101" s="1" t="s">
        <v>4580</v>
      </c>
      <c r="E1101">
        <v>-1</v>
      </c>
      <c r="F1101" t="s">
        <v>1863</v>
      </c>
      <c r="G1101" t="s">
        <v>1404</v>
      </c>
      <c r="H1101" t="s">
        <v>1864</v>
      </c>
      <c r="I1101" t="s">
        <v>68</v>
      </c>
      <c r="J1101">
        <v>-1</v>
      </c>
      <c r="K1101" t="s">
        <v>3341</v>
      </c>
      <c r="L1101">
        <v>-1</v>
      </c>
      <c r="M1101">
        <v>-1</v>
      </c>
      <c r="N1101" t="s">
        <v>3319</v>
      </c>
      <c r="O1101">
        <v>-1</v>
      </c>
      <c r="P1101">
        <v>-1</v>
      </c>
      <c r="Q1101">
        <f t="shared" si="204"/>
        <v>38000</v>
      </c>
      <c r="R1101">
        <f t="shared" si="205"/>
        <v>68000</v>
      </c>
      <c r="S1101">
        <f t="shared" si="206"/>
        <v>53000</v>
      </c>
      <c r="T1101" t="str">
        <f t="shared" si="207"/>
        <v>Wittij Consulting</v>
      </c>
      <c r="U1101" t="str">
        <f t="shared" si="208"/>
        <v>Philadelphia</v>
      </c>
      <c r="V1101" t="str">
        <f t="shared" si="209"/>
        <v>PA</v>
      </c>
      <c r="W1101">
        <f t="shared" si="210"/>
        <v>0</v>
      </c>
      <c r="X1101">
        <f t="shared" si="211"/>
        <v>0</v>
      </c>
      <c r="Y1101">
        <f t="shared" si="212"/>
        <v>1</v>
      </c>
      <c r="Z1101">
        <f t="shared" si="213"/>
        <v>0</v>
      </c>
      <c r="AA1101">
        <f t="shared" si="214"/>
        <v>0</v>
      </c>
      <c r="AB1101">
        <f t="shared" si="215"/>
        <v>1</v>
      </c>
    </row>
    <row r="1102" spans="1:28" ht="34" x14ac:dyDescent="0.2">
      <c r="A1102">
        <v>1100</v>
      </c>
      <c r="B1102" t="s">
        <v>4581</v>
      </c>
      <c r="C1102" t="s">
        <v>4574</v>
      </c>
      <c r="D1102" t="s">
        <v>4582</v>
      </c>
      <c r="E1102">
        <v>3.9</v>
      </c>
      <c r="F1102" s="1" t="s">
        <v>1865</v>
      </c>
      <c r="G1102" t="s">
        <v>1829</v>
      </c>
      <c r="H1102" t="s">
        <v>17</v>
      </c>
      <c r="I1102" t="s">
        <v>24</v>
      </c>
      <c r="J1102">
        <v>1799</v>
      </c>
      <c r="K1102" t="s">
        <v>56</v>
      </c>
      <c r="L1102" t="s">
        <v>3323</v>
      </c>
      <c r="M1102" t="s">
        <v>46</v>
      </c>
      <c r="N1102" t="s">
        <v>3310</v>
      </c>
      <c r="O1102">
        <v>-1</v>
      </c>
      <c r="P1102">
        <v>-1</v>
      </c>
      <c r="Q1102">
        <f t="shared" si="204"/>
        <v>38000</v>
      </c>
      <c r="R1102">
        <f t="shared" si="205"/>
        <v>68000</v>
      </c>
      <c r="S1102">
        <f t="shared" si="206"/>
        <v>53000</v>
      </c>
      <c r="T1102" t="str">
        <f t="shared" si="207"/>
        <v>JPMorgan Chase &amp; Co.</v>
      </c>
      <c r="U1102" t="str">
        <f t="shared" si="208"/>
        <v>Wilmington</v>
      </c>
      <c r="V1102" t="str">
        <f t="shared" si="209"/>
        <v>DE</v>
      </c>
      <c r="W1102">
        <f t="shared" si="210"/>
        <v>0</v>
      </c>
      <c r="X1102">
        <f t="shared" si="211"/>
        <v>1</v>
      </c>
      <c r="Y1102">
        <f t="shared" si="212"/>
        <v>1</v>
      </c>
      <c r="Z1102">
        <f t="shared" si="213"/>
        <v>0</v>
      </c>
      <c r="AA1102">
        <f t="shared" si="214"/>
        <v>0</v>
      </c>
      <c r="AB1102">
        <f t="shared" si="215"/>
        <v>1</v>
      </c>
    </row>
    <row r="1103" spans="1:28" ht="409.6" x14ac:dyDescent="0.2">
      <c r="A1103">
        <v>1101</v>
      </c>
      <c r="B1103" t="s">
        <v>34</v>
      </c>
      <c r="C1103" t="s">
        <v>4574</v>
      </c>
      <c r="D1103" s="1" t="s">
        <v>4583</v>
      </c>
      <c r="E1103">
        <v>5</v>
      </c>
      <c r="F1103" s="1" t="s">
        <v>315</v>
      </c>
      <c r="G1103" t="s">
        <v>1404</v>
      </c>
      <c r="H1103" t="s">
        <v>316</v>
      </c>
      <c r="I1103" t="s">
        <v>84</v>
      </c>
      <c r="J1103">
        <v>2008</v>
      </c>
      <c r="K1103" t="s">
        <v>30</v>
      </c>
      <c r="L1103" t="s">
        <v>38</v>
      </c>
      <c r="M1103" t="s">
        <v>32</v>
      </c>
      <c r="N1103" t="s">
        <v>3305</v>
      </c>
      <c r="O1103">
        <v>-1</v>
      </c>
      <c r="P1103">
        <v>-1</v>
      </c>
      <c r="Q1103">
        <f t="shared" si="204"/>
        <v>38000</v>
      </c>
      <c r="R1103">
        <f t="shared" si="205"/>
        <v>68000</v>
      </c>
      <c r="S1103">
        <f t="shared" si="206"/>
        <v>53000</v>
      </c>
      <c r="T1103" t="str">
        <f t="shared" si="207"/>
        <v>Staffigo Technical Services, LLC</v>
      </c>
      <c r="U1103" t="str">
        <f t="shared" si="208"/>
        <v>Philadelphia</v>
      </c>
      <c r="V1103" t="str">
        <f t="shared" si="209"/>
        <v>PA</v>
      </c>
      <c r="W1103">
        <f t="shared" si="210"/>
        <v>0</v>
      </c>
      <c r="X1103">
        <f t="shared" si="211"/>
        <v>1</v>
      </c>
      <c r="Y1103">
        <f t="shared" si="212"/>
        <v>1</v>
      </c>
      <c r="Z1103">
        <f t="shared" si="213"/>
        <v>0</v>
      </c>
      <c r="AA1103">
        <f t="shared" si="214"/>
        <v>0</v>
      </c>
      <c r="AB1103">
        <f t="shared" si="215"/>
        <v>1</v>
      </c>
    </row>
    <row r="1104" spans="1:28" ht="409.6" x14ac:dyDescent="0.2">
      <c r="A1104">
        <v>1102</v>
      </c>
      <c r="B1104" t="s">
        <v>1866</v>
      </c>
      <c r="C1104" t="s">
        <v>4574</v>
      </c>
      <c r="D1104" s="1" t="s">
        <v>4584</v>
      </c>
      <c r="E1104">
        <v>2.4</v>
      </c>
      <c r="F1104" s="1" t="s">
        <v>1867</v>
      </c>
      <c r="G1104" t="s">
        <v>1222</v>
      </c>
      <c r="H1104" t="s">
        <v>1222</v>
      </c>
      <c r="I1104" t="s">
        <v>24</v>
      </c>
      <c r="J1104">
        <v>1904</v>
      </c>
      <c r="K1104" t="s">
        <v>56</v>
      </c>
      <c r="L1104" t="s">
        <v>304</v>
      </c>
      <c r="M1104" t="s">
        <v>304</v>
      </c>
      <c r="N1104" t="s">
        <v>3304</v>
      </c>
      <c r="O1104" t="s">
        <v>4585</v>
      </c>
      <c r="P1104">
        <v>-1</v>
      </c>
      <c r="Q1104">
        <f t="shared" si="204"/>
        <v>38000</v>
      </c>
      <c r="R1104">
        <f t="shared" si="205"/>
        <v>68000</v>
      </c>
      <c r="S1104">
        <f t="shared" si="206"/>
        <v>53000</v>
      </c>
      <c r="T1104" t="str">
        <f t="shared" si="207"/>
        <v>Avantor</v>
      </c>
      <c r="U1104" t="str">
        <f t="shared" si="208"/>
        <v>Radnor</v>
      </c>
      <c r="V1104" t="str">
        <f t="shared" si="209"/>
        <v>PA</v>
      </c>
      <c r="W1104">
        <f t="shared" si="210"/>
        <v>1</v>
      </c>
      <c r="X1104">
        <f t="shared" si="211"/>
        <v>1</v>
      </c>
      <c r="Y1104">
        <f t="shared" si="212"/>
        <v>1</v>
      </c>
      <c r="Z1104">
        <f t="shared" si="213"/>
        <v>0</v>
      </c>
      <c r="AA1104">
        <f t="shared" si="214"/>
        <v>0</v>
      </c>
      <c r="AB1104">
        <f t="shared" si="215"/>
        <v>1</v>
      </c>
    </row>
    <row r="1105" spans="1:28" x14ac:dyDescent="0.2">
      <c r="A1105">
        <v>1103</v>
      </c>
      <c r="B1105" t="s">
        <v>1857</v>
      </c>
      <c r="C1105" t="s">
        <v>4574</v>
      </c>
      <c r="D1105" t="s">
        <v>4586</v>
      </c>
      <c r="E1105">
        <v>-1</v>
      </c>
      <c r="F1105" t="s">
        <v>1868</v>
      </c>
      <c r="G1105" t="s">
        <v>1404</v>
      </c>
      <c r="H1105">
        <v>-1</v>
      </c>
      <c r="I1105">
        <v>-1</v>
      </c>
      <c r="J1105">
        <v>-1</v>
      </c>
      <c r="K1105">
        <v>-1</v>
      </c>
      <c r="L1105">
        <v>-1</v>
      </c>
      <c r="M1105">
        <v>-1</v>
      </c>
      <c r="N1105">
        <v>-1</v>
      </c>
      <c r="O1105">
        <v>-1</v>
      </c>
      <c r="P1105">
        <v>-1</v>
      </c>
      <c r="Q1105">
        <f t="shared" si="204"/>
        <v>38000</v>
      </c>
      <c r="R1105">
        <f t="shared" si="205"/>
        <v>68000</v>
      </c>
      <c r="S1105">
        <f t="shared" si="206"/>
        <v>53000</v>
      </c>
      <c r="T1105" t="str">
        <f t="shared" si="207"/>
        <v>Amerihealth Caritas Health Plan</v>
      </c>
      <c r="U1105" t="str">
        <f t="shared" si="208"/>
        <v>Philadelphia</v>
      </c>
      <c r="V1105" t="str">
        <f t="shared" si="209"/>
        <v>PA</v>
      </c>
      <c r="W1105">
        <f t="shared" si="210"/>
        <v>0</v>
      </c>
      <c r="X1105">
        <f t="shared" si="211"/>
        <v>1</v>
      </c>
      <c r="Y1105">
        <f t="shared" si="212"/>
        <v>1</v>
      </c>
      <c r="Z1105">
        <f t="shared" si="213"/>
        <v>1</v>
      </c>
      <c r="AA1105">
        <f t="shared" si="214"/>
        <v>0</v>
      </c>
      <c r="AB1105">
        <f t="shared" si="215"/>
        <v>1</v>
      </c>
    </row>
    <row r="1106" spans="1:28" ht="409.6" x14ac:dyDescent="0.2">
      <c r="A1106">
        <v>1104</v>
      </c>
      <c r="B1106" t="s">
        <v>34</v>
      </c>
      <c r="C1106" t="s">
        <v>4574</v>
      </c>
      <c r="D1106" s="1" t="s">
        <v>4587</v>
      </c>
      <c r="E1106">
        <v>4.2</v>
      </c>
      <c r="F1106" s="1" t="s">
        <v>1869</v>
      </c>
      <c r="G1106" t="s">
        <v>4588</v>
      </c>
      <c r="H1106" t="s">
        <v>4588</v>
      </c>
      <c r="I1106" t="s">
        <v>84</v>
      </c>
      <c r="J1106">
        <v>2014</v>
      </c>
      <c r="K1106" t="s">
        <v>30</v>
      </c>
      <c r="L1106" t="s">
        <v>25</v>
      </c>
      <c r="M1106" t="s">
        <v>26</v>
      </c>
      <c r="N1106" t="s">
        <v>3319</v>
      </c>
      <c r="O1106">
        <v>-1</v>
      </c>
      <c r="P1106">
        <v>-1</v>
      </c>
      <c r="Q1106">
        <f t="shared" si="204"/>
        <v>38000</v>
      </c>
      <c r="R1106">
        <f t="shared" si="205"/>
        <v>68000</v>
      </c>
      <c r="S1106">
        <f t="shared" si="206"/>
        <v>53000</v>
      </c>
      <c r="T1106" t="str">
        <f t="shared" si="207"/>
        <v>Tandigm Health LLC</v>
      </c>
      <c r="U1106" t="str">
        <f t="shared" si="208"/>
        <v>West Conshohocen</v>
      </c>
      <c r="V1106" t="str">
        <f t="shared" si="209"/>
        <v>PA</v>
      </c>
      <c r="W1106">
        <f t="shared" si="210"/>
        <v>0</v>
      </c>
      <c r="X1106">
        <f t="shared" si="211"/>
        <v>1</v>
      </c>
      <c r="Y1106">
        <f t="shared" si="212"/>
        <v>1</v>
      </c>
      <c r="Z1106">
        <f t="shared" si="213"/>
        <v>1</v>
      </c>
      <c r="AA1106">
        <f t="shared" si="214"/>
        <v>0</v>
      </c>
      <c r="AB1106">
        <f t="shared" si="215"/>
        <v>1</v>
      </c>
    </row>
    <row r="1107" spans="1:28" ht="34" x14ac:dyDescent="0.2">
      <c r="A1107">
        <v>1105</v>
      </c>
      <c r="B1107" t="s">
        <v>81</v>
      </c>
      <c r="C1107" t="s">
        <v>4574</v>
      </c>
      <c r="D1107" t="s">
        <v>4589</v>
      </c>
      <c r="E1107">
        <v>4.3</v>
      </c>
      <c r="F1107" s="1" t="s">
        <v>1846</v>
      </c>
      <c r="G1107" t="s">
        <v>1404</v>
      </c>
      <c r="H1107" t="s">
        <v>1404</v>
      </c>
      <c r="I1107" t="s">
        <v>24</v>
      </c>
      <c r="J1107">
        <v>1740</v>
      </c>
      <c r="K1107" t="s">
        <v>354</v>
      </c>
      <c r="L1107" t="s">
        <v>355</v>
      </c>
      <c r="M1107" t="s">
        <v>356</v>
      </c>
      <c r="N1107" t="s">
        <v>3319</v>
      </c>
      <c r="O1107" t="s">
        <v>1847</v>
      </c>
      <c r="P1107">
        <v>-1</v>
      </c>
      <c r="Q1107">
        <f t="shared" si="204"/>
        <v>38000</v>
      </c>
      <c r="R1107">
        <f t="shared" si="205"/>
        <v>68000</v>
      </c>
      <c r="S1107">
        <f t="shared" si="206"/>
        <v>53000</v>
      </c>
      <c r="T1107" t="str">
        <f t="shared" si="207"/>
        <v>University of Pennsylvania</v>
      </c>
      <c r="U1107" t="str">
        <f t="shared" si="208"/>
        <v>Philadelphia</v>
      </c>
      <c r="V1107" t="str">
        <f t="shared" si="209"/>
        <v>PA</v>
      </c>
      <c r="W1107">
        <f t="shared" si="210"/>
        <v>0</v>
      </c>
      <c r="X1107">
        <f t="shared" si="211"/>
        <v>0</v>
      </c>
      <c r="Y1107">
        <f t="shared" si="212"/>
        <v>1</v>
      </c>
      <c r="Z1107">
        <f t="shared" si="213"/>
        <v>0</v>
      </c>
      <c r="AA1107">
        <f t="shared" si="214"/>
        <v>0</v>
      </c>
      <c r="AB1107">
        <f t="shared" si="215"/>
        <v>1</v>
      </c>
    </row>
    <row r="1108" spans="1:28" ht="409.6" x14ac:dyDescent="0.2">
      <c r="A1108">
        <v>1106</v>
      </c>
      <c r="B1108" t="s">
        <v>1870</v>
      </c>
      <c r="C1108" t="s">
        <v>4574</v>
      </c>
      <c r="D1108" s="1" t="s">
        <v>4590</v>
      </c>
      <c r="E1108">
        <v>-1</v>
      </c>
      <c r="F1108" t="s">
        <v>1871</v>
      </c>
      <c r="G1108" t="s">
        <v>1735</v>
      </c>
      <c r="H1108" t="s">
        <v>1872</v>
      </c>
      <c r="I1108" t="s">
        <v>68</v>
      </c>
      <c r="J1108">
        <v>-1</v>
      </c>
      <c r="K1108" t="s">
        <v>56</v>
      </c>
      <c r="L1108" t="s">
        <v>38</v>
      </c>
      <c r="M1108" t="s">
        <v>32</v>
      </c>
      <c r="N1108" t="s">
        <v>3311</v>
      </c>
      <c r="O1108">
        <v>-1</v>
      </c>
      <c r="P1108">
        <v>-1</v>
      </c>
      <c r="Q1108">
        <f t="shared" si="204"/>
        <v>38000</v>
      </c>
      <c r="R1108">
        <f t="shared" si="205"/>
        <v>68000</v>
      </c>
      <c r="S1108">
        <f t="shared" si="206"/>
        <v>53000</v>
      </c>
      <c r="T1108" t="str">
        <f t="shared" si="207"/>
        <v>Amplify Systems</v>
      </c>
      <c r="U1108" t="str">
        <f t="shared" si="208"/>
        <v>Malvern</v>
      </c>
      <c r="V1108" t="str">
        <f t="shared" si="209"/>
        <v>PA</v>
      </c>
      <c r="W1108">
        <f t="shared" si="210"/>
        <v>0</v>
      </c>
      <c r="X1108">
        <f t="shared" si="211"/>
        <v>0</v>
      </c>
      <c r="Y1108">
        <f t="shared" si="212"/>
        <v>1</v>
      </c>
      <c r="Z1108">
        <f t="shared" si="213"/>
        <v>0</v>
      </c>
      <c r="AA1108">
        <f t="shared" si="214"/>
        <v>0</v>
      </c>
      <c r="AB1108">
        <f t="shared" si="215"/>
        <v>1</v>
      </c>
    </row>
    <row r="1109" spans="1:28" x14ac:dyDescent="0.2">
      <c r="A1109">
        <v>1107</v>
      </c>
      <c r="B1109" t="s">
        <v>268</v>
      </c>
      <c r="C1109" t="s">
        <v>4574</v>
      </c>
      <c r="D1109" t="s">
        <v>4591</v>
      </c>
      <c r="E1109">
        <v>-1</v>
      </c>
      <c r="F1109" t="s">
        <v>1873</v>
      </c>
      <c r="G1109" t="s">
        <v>1404</v>
      </c>
      <c r="H1109">
        <v>-1</v>
      </c>
      <c r="I1109">
        <v>-1</v>
      </c>
      <c r="J1109">
        <v>-1</v>
      </c>
      <c r="K1109">
        <v>-1</v>
      </c>
      <c r="L1109">
        <v>-1</v>
      </c>
      <c r="M1109">
        <v>-1</v>
      </c>
      <c r="N1109">
        <v>-1</v>
      </c>
      <c r="O1109">
        <v>-1</v>
      </c>
      <c r="P1109">
        <v>-1</v>
      </c>
      <c r="Q1109">
        <f t="shared" si="204"/>
        <v>38000</v>
      </c>
      <c r="R1109">
        <f t="shared" si="205"/>
        <v>68000</v>
      </c>
      <c r="S1109">
        <f t="shared" si="206"/>
        <v>53000</v>
      </c>
      <c r="T1109" t="str">
        <f t="shared" si="207"/>
        <v>DL Staffing Solutions</v>
      </c>
      <c r="U1109" t="str">
        <f t="shared" si="208"/>
        <v>Philadelphia</v>
      </c>
      <c r="V1109" t="str">
        <f t="shared" si="209"/>
        <v>PA</v>
      </c>
      <c r="W1109">
        <f t="shared" si="210"/>
        <v>0</v>
      </c>
      <c r="X1109">
        <f t="shared" si="211"/>
        <v>1</v>
      </c>
      <c r="Y1109">
        <f t="shared" si="212"/>
        <v>0</v>
      </c>
      <c r="Z1109">
        <f t="shared" si="213"/>
        <v>0</v>
      </c>
      <c r="AA1109">
        <f t="shared" si="214"/>
        <v>0</v>
      </c>
      <c r="AB1109">
        <f t="shared" si="215"/>
        <v>1</v>
      </c>
    </row>
    <row r="1110" spans="1:28" ht="409.6" x14ac:dyDescent="0.2">
      <c r="A1110">
        <v>1108</v>
      </c>
      <c r="B1110" t="s">
        <v>1874</v>
      </c>
      <c r="C1110" t="s">
        <v>4574</v>
      </c>
      <c r="D1110" s="1" t="s">
        <v>4592</v>
      </c>
      <c r="E1110">
        <v>2.7</v>
      </c>
      <c r="F1110" s="1" t="s">
        <v>1875</v>
      </c>
      <c r="G1110" t="s">
        <v>3605</v>
      </c>
      <c r="H1110" t="s">
        <v>1741</v>
      </c>
      <c r="I1110" t="s">
        <v>24</v>
      </c>
      <c r="J1110">
        <v>2007</v>
      </c>
      <c r="K1110" t="s">
        <v>56</v>
      </c>
      <c r="L1110" t="s">
        <v>38</v>
      </c>
      <c r="M1110" t="s">
        <v>32</v>
      </c>
      <c r="N1110" t="s">
        <v>3319</v>
      </c>
      <c r="O1110">
        <v>-1</v>
      </c>
      <c r="P1110">
        <v>-1</v>
      </c>
      <c r="Q1110">
        <f t="shared" si="204"/>
        <v>38000</v>
      </c>
      <c r="R1110">
        <f t="shared" si="205"/>
        <v>68000</v>
      </c>
      <c r="S1110">
        <f t="shared" si="206"/>
        <v>53000</v>
      </c>
      <c r="T1110" t="str">
        <f t="shared" si="207"/>
        <v>Change Healthcare</v>
      </c>
      <c r="U1110" t="str">
        <f t="shared" si="208"/>
        <v>ing of Prussia</v>
      </c>
      <c r="V1110" t="str">
        <f t="shared" si="209"/>
        <v>PA</v>
      </c>
      <c r="W1110">
        <f t="shared" si="210"/>
        <v>0</v>
      </c>
      <c r="X1110">
        <f t="shared" si="211"/>
        <v>1</v>
      </c>
      <c r="Y1110">
        <f t="shared" si="212"/>
        <v>1</v>
      </c>
      <c r="Z1110">
        <f t="shared" si="213"/>
        <v>0</v>
      </c>
      <c r="AA1110">
        <f t="shared" si="214"/>
        <v>0</v>
      </c>
      <c r="AB1110">
        <f t="shared" si="215"/>
        <v>1</v>
      </c>
    </row>
    <row r="1111" spans="1:28" ht="409.6" x14ac:dyDescent="0.2">
      <c r="A1111">
        <v>1109</v>
      </c>
      <c r="B1111" t="s">
        <v>1876</v>
      </c>
      <c r="C1111" t="s">
        <v>4574</v>
      </c>
      <c r="D1111" s="1" t="s">
        <v>4593</v>
      </c>
      <c r="E1111">
        <v>4.5999999999999996</v>
      </c>
      <c r="F1111" s="1" t="s">
        <v>1877</v>
      </c>
      <c r="G1111" t="s">
        <v>1673</v>
      </c>
      <c r="H1111" t="s">
        <v>1673</v>
      </c>
      <c r="I1111" t="s">
        <v>68</v>
      </c>
      <c r="J1111">
        <v>-1</v>
      </c>
      <c r="K1111" t="s">
        <v>30</v>
      </c>
      <c r="L1111" t="s">
        <v>625</v>
      </c>
      <c r="M1111" t="s">
        <v>161</v>
      </c>
      <c r="N1111" t="s">
        <v>3308</v>
      </c>
      <c r="O1111">
        <v>-1</v>
      </c>
      <c r="P1111">
        <v>-1</v>
      </c>
      <c r="Q1111">
        <f t="shared" si="204"/>
        <v>38000</v>
      </c>
      <c r="R1111">
        <f t="shared" si="205"/>
        <v>68000</v>
      </c>
      <c r="S1111">
        <f t="shared" si="206"/>
        <v>53000</v>
      </c>
      <c r="T1111" t="str">
        <f t="shared" si="207"/>
        <v>Bryn Mawr Communications LLC</v>
      </c>
      <c r="U1111" t="str">
        <f t="shared" si="208"/>
        <v>Wayne</v>
      </c>
      <c r="V1111" t="str">
        <f t="shared" si="209"/>
        <v>PA</v>
      </c>
      <c r="W1111">
        <f t="shared" si="210"/>
        <v>0</v>
      </c>
      <c r="X1111">
        <f t="shared" si="211"/>
        <v>1</v>
      </c>
      <c r="Y1111">
        <f t="shared" si="212"/>
        <v>1</v>
      </c>
      <c r="Z1111">
        <f t="shared" si="213"/>
        <v>0</v>
      </c>
      <c r="AA1111">
        <f t="shared" si="214"/>
        <v>0</v>
      </c>
      <c r="AB1111">
        <f t="shared" si="215"/>
        <v>1</v>
      </c>
    </row>
    <row r="1112" spans="1:28" ht="409.6" x14ac:dyDescent="0.2">
      <c r="A1112">
        <v>1110</v>
      </c>
      <c r="B1112" t="s">
        <v>1878</v>
      </c>
      <c r="C1112" t="s">
        <v>4574</v>
      </c>
      <c r="D1112" s="1" t="s">
        <v>4594</v>
      </c>
      <c r="E1112">
        <v>3.9</v>
      </c>
      <c r="F1112" s="1" t="s">
        <v>1311</v>
      </c>
      <c r="G1112" t="s">
        <v>1829</v>
      </c>
      <c r="H1112" t="s">
        <v>17</v>
      </c>
      <c r="I1112" t="s">
        <v>84</v>
      </c>
      <c r="J1112">
        <v>2000</v>
      </c>
      <c r="K1112" t="s">
        <v>30</v>
      </c>
      <c r="L1112" t="s">
        <v>147</v>
      </c>
      <c r="M1112" t="s">
        <v>61</v>
      </c>
      <c r="N1112" t="s">
        <v>3303</v>
      </c>
      <c r="O1112" t="s">
        <v>1312</v>
      </c>
      <c r="P1112">
        <v>-1</v>
      </c>
      <c r="Q1112">
        <f t="shared" si="204"/>
        <v>38000</v>
      </c>
      <c r="R1112">
        <f t="shared" si="205"/>
        <v>68000</v>
      </c>
      <c r="S1112">
        <f t="shared" si="206"/>
        <v>53000</v>
      </c>
      <c r="T1112" t="str">
        <f t="shared" si="207"/>
        <v>Mondo</v>
      </c>
      <c r="U1112" t="str">
        <f t="shared" si="208"/>
        <v>Wilmington</v>
      </c>
      <c r="V1112" t="str">
        <f t="shared" si="209"/>
        <v>DE</v>
      </c>
      <c r="W1112">
        <f t="shared" si="210"/>
        <v>1</v>
      </c>
      <c r="X1112">
        <f t="shared" si="211"/>
        <v>1</v>
      </c>
      <c r="Y1112">
        <f t="shared" si="212"/>
        <v>0</v>
      </c>
      <c r="Z1112">
        <f t="shared" si="213"/>
        <v>1</v>
      </c>
      <c r="AA1112">
        <f t="shared" si="214"/>
        <v>0</v>
      </c>
      <c r="AB1112">
        <f t="shared" si="215"/>
        <v>1</v>
      </c>
    </row>
    <row r="1113" spans="1:28" ht="409.6" x14ac:dyDescent="0.2">
      <c r="A1113">
        <v>1111</v>
      </c>
      <c r="B1113" t="s">
        <v>167</v>
      </c>
      <c r="C1113" t="s">
        <v>4574</v>
      </c>
      <c r="D1113" s="1" t="s">
        <v>4595</v>
      </c>
      <c r="E1113">
        <v>3.5</v>
      </c>
      <c r="F1113" s="1" t="s">
        <v>1879</v>
      </c>
      <c r="G1113" t="s">
        <v>1880</v>
      </c>
      <c r="H1113" t="s">
        <v>1881</v>
      </c>
      <c r="I1113" t="s">
        <v>84</v>
      </c>
      <c r="J1113">
        <v>1993</v>
      </c>
      <c r="K1113" t="s">
        <v>30</v>
      </c>
      <c r="L1113" t="s">
        <v>38</v>
      </c>
      <c r="M1113" t="s">
        <v>32</v>
      </c>
      <c r="N1113" t="s">
        <v>3312</v>
      </c>
      <c r="O1113" t="s">
        <v>1882</v>
      </c>
      <c r="P1113" t="b">
        <v>1</v>
      </c>
      <c r="Q1113">
        <f t="shared" si="204"/>
        <v>38000</v>
      </c>
      <c r="R1113">
        <f t="shared" si="205"/>
        <v>68000</v>
      </c>
      <c r="S1113">
        <f t="shared" si="206"/>
        <v>53000</v>
      </c>
      <c r="T1113" t="str">
        <f t="shared" si="207"/>
        <v>Dextro Software Systems</v>
      </c>
      <c r="U1113" t="str">
        <f t="shared" si="208"/>
        <v>Bensalem</v>
      </c>
      <c r="V1113" t="str">
        <f t="shared" si="209"/>
        <v>PA</v>
      </c>
      <c r="W1113">
        <f t="shared" si="210"/>
        <v>0</v>
      </c>
      <c r="X1113">
        <f t="shared" si="211"/>
        <v>1</v>
      </c>
      <c r="Y1113">
        <f t="shared" si="212"/>
        <v>0</v>
      </c>
      <c r="Z1113">
        <f t="shared" si="213"/>
        <v>0</v>
      </c>
      <c r="AA1113">
        <f t="shared" si="214"/>
        <v>0</v>
      </c>
      <c r="AB1113">
        <f t="shared" si="215"/>
        <v>1</v>
      </c>
    </row>
    <row r="1114" spans="1:28" ht="409.6" x14ac:dyDescent="0.2">
      <c r="A1114">
        <v>1112</v>
      </c>
      <c r="B1114" t="s">
        <v>1883</v>
      </c>
      <c r="C1114" t="s">
        <v>4574</v>
      </c>
      <c r="D1114" s="1" t="s">
        <v>4596</v>
      </c>
      <c r="E1114">
        <v>3.2</v>
      </c>
      <c r="F1114" s="1" t="s">
        <v>1734</v>
      </c>
      <c r="G1114" t="s">
        <v>1735</v>
      </c>
      <c r="H1114" t="s">
        <v>1735</v>
      </c>
      <c r="I1114" t="s">
        <v>24</v>
      </c>
      <c r="J1114">
        <v>1975</v>
      </c>
      <c r="K1114" t="s">
        <v>30</v>
      </c>
      <c r="L1114" t="s">
        <v>3323</v>
      </c>
      <c r="M1114" t="s">
        <v>46</v>
      </c>
      <c r="N1114" t="s">
        <v>3319</v>
      </c>
      <c r="O1114" t="s">
        <v>1736</v>
      </c>
      <c r="P1114">
        <v>-1</v>
      </c>
      <c r="Q1114">
        <f t="shared" si="204"/>
        <v>38000</v>
      </c>
      <c r="R1114">
        <f t="shared" si="205"/>
        <v>68000</v>
      </c>
      <c r="S1114">
        <f t="shared" si="206"/>
        <v>53000</v>
      </c>
      <c r="T1114" t="str">
        <f t="shared" si="207"/>
        <v>Vanguard</v>
      </c>
      <c r="U1114" t="str">
        <f t="shared" si="208"/>
        <v>Malvern</v>
      </c>
      <c r="V1114" t="str">
        <f t="shared" si="209"/>
        <v>PA</v>
      </c>
      <c r="W1114">
        <f t="shared" si="210"/>
        <v>1</v>
      </c>
      <c r="X1114">
        <f t="shared" si="211"/>
        <v>1</v>
      </c>
      <c r="Y1114">
        <f t="shared" si="212"/>
        <v>0</v>
      </c>
      <c r="Z1114">
        <f t="shared" si="213"/>
        <v>0</v>
      </c>
      <c r="AA1114">
        <f t="shared" si="214"/>
        <v>0</v>
      </c>
      <c r="AB1114">
        <f t="shared" si="215"/>
        <v>1</v>
      </c>
    </row>
    <row r="1115" spans="1:28" ht="34" x14ac:dyDescent="0.2">
      <c r="A1115">
        <v>1113</v>
      </c>
      <c r="B1115" t="s">
        <v>1884</v>
      </c>
      <c r="C1115" t="s">
        <v>4574</v>
      </c>
      <c r="D1115" t="s">
        <v>4597</v>
      </c>
      <c r="E1115">
        <v>2.7</v>
      </c>
      <c r="F1115" s="1" t="s">
        <v>1381</v>
      </c>
      <c r="G1115" t="s">
        <v>1404</v>
      </c>
      <c r="H1115" t="s">
        <v>1382</v>
      </c>
      <c r="I1115" t="s">
        <v>29</v>
      </c>
      <c r="J1115">
        <v>1998</v>
      </c>
      <c r="K1115" t="s">
        <v>30</v>
      </c>
      <c r="L1115" t="s">
        <v>147</v>
      </c>
      <c r="M1115" t="s">
        <v>61</v>
      </c>
      <c r="N1115" t="s">
        <v>3303</v>
      </c>
      <c r="O1115">
        <v>-1</v>
      </c>
      <c r="P1115">
        <v>-1</v>
      </c>
      <c r="Q1115">
        <f t="shared" si="204"/>
        <v>38000</v>
      </c>
      <c r="R1115">
        <f t="shared" si="205"/>
        <v>68000</v>
      </c>
      <c r="S1115">
        <f t="shared" si="206"/>
        <v>53000</v>
      </c>
      <c r="T1115" t="str">
        <f t="shared" si="207"/>
        <v>TechUSA</v>
      </c>
      <c r="U1115" t="str">
        <f t="shared" si="208"/>
        <v>Philadelphia</v>
      </c>
      <c r="V1115" t="str">
        <f t="shared" si="209"/>
        <v>PA</v>
      </c>
      <c r="W1115">
        <f t="shared" si="210"/>
        <v>0</v>
      </c>
      <c r="X1115">
        <f t="shared" si="211"/>
        <v>0</v>
      </c>
      <c r="Y1115">
        <f t="shared" si="212"/>
        <v>0</v>
      </c>
      <c r="Z1115">
        <f t="shared" si="213"/>
        <v>0</v>
      </c>
      <c r="AA1115">
        <f t="shared" si="214"/>
        <v>0</v>
      </c>
      <c r="AB1115">
        <f t="shared" si="215"/>
        <v>1</v>
      </c>
    </row>
    <row r="1116" spans="1:28" ht="409.6" x14ac:dyDescent="0.2">
      <c r="A1116">
        <v>1114</v>
      </c>
      <c r="B1116" t="s">
        <v>1195</v>
      </c>
      <c r="C1116" t="s">
        <v>4574</v>
      </c>
      <c r="D1116" s="1" t="s">
        <v>4598</v>
      </c>
      <c r="E1116">
        <v>3.9</v>
      </c>
      <c r="F1116" s="1" t="s">
        <v>1311</v>
      </c>
      <c r="G1116" t="s">
        <v>1404</v>
      </c>
      <c r="H1116" t="s">
        <v>17</v>
      </c>
      <c r="I1116" t="s">
        <v>84</v>
      </c>
      <c r="J1116">
        <v>2000</v>
      </c>
      <c r="K1116" t="s">
        <v>30</v>
      </c>
      <c r="L1116" t="s">
        <v>147</v>
      </c>
      <c r="M1116" t="s">
        <v>61</v>
      </c>
      <c r="N1116" t="s">
        <v>3303</v>
      </c>
      <c r="O1116" t="s">
        <v>1312</v>
      </c>
      <c r="P1116">
        <v>-1</v>
      </c>
      <c r="Q1116">
        <f t="shared" si="204"/>
        <v>38000</v>
      </c>
      <c r="R1116">
        <f t="shared" si="205"/>
        <v>68000</v>
      </c>
      <c r="S1116">
        <f t="shared" si="206"/>
        <v>53000</v>
      </c>
      <c r="T1116" t="str">
        <f t="shared" si="207"/>
        <v>Mondo</v>
      </c>
      <c r="U1116" t="str">
        <f t="shared" si="208"/>
        <v>Philadelphia</v>
      </c>
      <c r="V1116" t="str">
        <f t="shared" si="209"/>
        <v>PA</v>
      </c>
      <c r="W1116">
        <f t="shared" si="210"/>
        <v>1</v>
      </c>
      <c r="X1116">
        <f t="shared" si="211"/>
        <v>1</v>
      </c>
      <c r="Y1116">
        <f t="shared" si="212"/>
        <v>0</v>
      </c>
      <c r="Z1116">
        <f t="shared" si="213"/>
        <v>1</v>
      </c>
      <c r="AA1116">
        <f t="shared" si="214"/>
        <v>0</v>
      </c>
      <c r="AB1116">
        <f t="shared" si="215"/>
        <v>1</v>
      </c>
    </row>
    <row r="1117" spans="1:28" ht="409.6" x14ac:dyDescent="0.2">
      <c r="A1117">
        <v>1115</v>
      </c>
      <c r="B1117" t="s">
        <v>1885</v>
      </c>
      <c r="C1117" t="s">
        <v>4574</v>
      </c>
      <c r="D1117" s="1" t="s">
        <v>4599</v>
      </c>
      <c r="E1117">
        <v>3.1</v>
      </c>
      <c r="F1117" s="1" t="s">
        <v>1886</v>
      </c>
      <c r="G1117" t="s">
        <v>3605</v>
      </c>
      <c r="H1117" t="s">
        <v>732</v>
      </c>
      <c r="I1117" t="s">
        <v>29</v>
      </c>
      <c r="J1117">
        <v>2015</v>
      </c>
      <c r="K1117" t="s">
        <v>30</v>
      </c>
      <c r="L1117" t="s">
        <v>304</v>
      </c>
      <c r="M1117" t="s">
        <v>304</v>
      </c>
      <c r="N1117" t="s">
        <v>3319</v>
      </c>
      <c r="O1117">
        <v>-1</v>
      </c>
      <c r="P1117">
        <v>-1</v>
      </c>
      <c r="Q1117">
        <f t="shared" si="204"/>
        <v>38000</v>
      </c>
      <c r="R1117">
        <f t="shared" si="205"/>
        <v>68000</v>
      </c>
      <c r="S1117">
        <f t="shared" si="206"/>
        <v>53000</v>
      </c>
      <c r="T1117" t="str">
        <f t="shared" si="207"/>
        <v>ConnectiveRx</v>
      </c>
      <c r="U1117" t="str">
        <f t="shared" si="208"/>
        <v>ing of Prussia</v>
      </c>
      <c r="V1117" t="str">
        <f t="shared" si="209"/>
        <v>PA</v>
      </c>
      <c r="W1117">
        <f t="shared" si="210"/>
        <v>1</v>
      </c>
      <c r="X1117">
        <f t="shared" si="211"/>
        <v>1</v>
      </c>
      <c r="Y1117">
        <f t="shared" si="212"/>
        <v>0</v>
      </c>
      <c r="Z1117">
        <f t="shared" si="213"/>
        <v>1</v>
      </c>
      <c r="AA1117">
        <f t="shared" si="214"/>
        <v>0</v>
      </c>
      <c r="AB1117">
        <f t="shared" si="215"/>
        <v>1</v>
      </c>
    </row>
    <row r="1118" spans="1:28" ht="340" x14ac:dyDescent="0.2">
      <c r="A1118">
        <v>1116</v>
      </c>
      <c r="B1118" t="s">
        <v>536</v>
      </c>
      <c r="C1118" t="s">
        <v>4574</v>
      </c>
      <c r="D1118" s="1" t="s">
        <v>4600</v>
      </c>
      <c r="E1118">
        <v>4.5</v>
      </c>
      <c r="F1118" s="1" t="s">
        <v>1887</v>
      </c>
      <c r="G1118" t="s">
        <v>1836</v>
      </c>
      <c r="H1118" t="s">
        <v>875</v>
      </c>
      <c r="I1118" t="s">
        <v>18</v>
      </c>
      <c r="J1118">
        <v>2011</v>
      </c>
      <c r="K1118" t="s">
        <v>30</v>
      </c>
      <c r="L1118" t="s">
        <v>147</v>
      </c>
      <c r="M1118" t="s">
        <v>61</v>
      </c>
      <c r="N1118" t="s">
        <v>3319</v>
      </c>
      <c r="O1118">
        <v>-1</v>
      </c>
      <c r="P1118">
        <v>-1</v>
      </c>
      <c r="Q1118">
        <f t="shared" si="204"/>
        <v>38000</v>
      </c>
      <c r="R1118">
        <f t="shared" si="205"/>
        <v>68000</v>
      </c>
      <c r="S1118">
        <f t="shared" si="206"/>
        <v>53000</v>
      </c>
      <c r="T1118" t="str">
        <f t="shared" si="207"/>
        <v>Piper Companies</v>
      </c>
      <c r="U1118" t="str">
        <f t="shared" si="208"/>
        <v>Horsham</v>
      </c>
      <c r="V1118" t="str">
        <f t="shared" si="209"/>
        <v>PA</v>
      </c>
      <c r="W1118">
        <f t="shared" si="210"/>
        <v>0</v>
      </c>
      <c r="X1118">
        <f t="shared" si="211"/>
        <v>1</v>
      </c>
      <c r="Y1118">
        <f t="shared" si="212"/>
        <v>1</v>
      </c>
      <c r="Z1118">
        <f t="shared" si="213"/>
        <v>0</v>
      </c>
      <c r="AA1118">
        <f t="shared" si="214"/>
        <v>0</v>
      </c>
      <c r="AB1118">
        <f t="shared" si="215"/>
        <v>1</v>
      </c>
    </row>
    <row r="1119" spans="1:28" ht="409.6" x14ac:dyDescent="0.2">
      <c r="A1119">
        <v>1117</v>
      </c>
      <c r="B1119" t="s">
        <v>1888</v>
      </c>
      <c r="C1119" t="s">
        <v>4574</v>
      </c>
      <c r="D1119" s="1" t="s">
        <v>4601</v>
      </c>
      <c r="E1119">
        <v>3.8</v>
      </c>
      <c r="F1119" s="1" t="s">
        <v>1889</v>
      </c>
      <c r="G1119" t="s">
        <v>1890</v>
      </c>
      <c r="H1119" t="s">
        <v>1891</v>
      </c>
      <c r="I1119" t="s">
        <v>84</v>
      </c>
      <c r="J1119">
        <v>1992</v>
      </c>
      <c r="K1119" t="s">
        <v>30</v>
      </c>
      <c r="L1119" t="s">
        <v>85</v>
      </c>
      <c r="M1119" t="s">
        <v>61</v>
      </c>
      <c r="N1119" t="s">
        <v>3312</v>
      </c>
      <c r="O1119">
        <v>-1</v>
      </c>
      <c r="P1119">
        <v>-1</v>
      </c>
      <c r="Q1119">
        <f t="shared" si="204"/>
        <v>38000</v>
      </c>
      <c r="R1119">
        <f t="shared" si="205"/>
        <v>68000</v>
      </c>
      <c r="S1119">
        <f t="shared" si="206"/>
        <v>53000</v>
      </c>
      <c r="T1119" t="str">
        <f t="shared" si="207"/>
        <v>Innovative Development, LLC</v>
      </c>
      <c r="U1119" t="str">
        <f t="shared" si="208"/>
        <v>Exton</v>
      </c>
      <c r="V1119" t="str">
        <f t="shared" si="209"/>
        <v>PA</v>
      </c>
      <c r="W1119">
        <f t="shared" si="210"/>
        <v>0</v>
      </c>
      <c r="X1119">
        <f t="shared" si="211"/>
        <v>1</v>
      </c>
      <c r="Y1119">
        <f t="shared" si="212"/>
        <v>0</v>
      </c>
      <c r="Z1119">
        <f t="shared" si="213"/>
        <v>0</v>
      </c>
      <c r="AA1119">
        <f t="shared" si="214"/>
        <v>0</v>
      </c>
      <c r="AB1119">
        <f t="shared" si="215"/>
        <v>1</v>
      </c>
    </row>
    <row r="1120" spans="1:28" ht="409.6" x14ac:dyDescent="0.2">
      <c r="A1120">
        <v>1118</v>
      </c>
      <c r="B1120" t="s">
        <v>72</v>
      </c>
      <c r="C1120" t="s">
        <v>4574</v>
      </c>
      <c r="D1120" s="1" t="s">
        <v>4602</v>
      </c>
      <c r="E1120">
        <v>3.2</v>
      </c>
      <c r="F1120" s="1" t="s">
        <v>1892</v>
      </c>
      <c r="G1120" t="s">
        <v>1404</v>
      </c>
      <c r="H1120" t="s">
        <v>1404</v>
      </c>
      <c r="I1120" t="s">
        <v>18</v>
      </c>
      <c r="J1120">
        <v>-1</v>
      </c>
      <c r="K1120" t="s">
        <v>19</v>
      </c>
      <c r="L1120" t="s">
        <v>20</v>
      </c>
      <c r="M1120" t="s">
        <v>21</v>
      </c>
      <c r="N1120" t="s">
        <v>3319</v>
      </c>
      <c r="O1120">
        <v>-1</v>
      </c>
      <c r="P1120">
        <v>-1</v>
      </c>
      <c r="Q1120">
        <f t="shared" si="204"/>
        <v>38000</v>
      </c>
      <c r="R1120">
        <f t="shared" si="205"/>
        <v>68000</v>
      </c>
      <c r="S1120">
        <f t="shared" si="206"/>
        <v>53000</v>
      </c>
      <c r="T1120" t="str">
        <f t="shared" si="207"/>
        <v>Philabundance</v>
      </c>
      <c r="U1120" t="str">
        <f t="shared" si="208"/>
        <v>Philadelphia</v>
      </c>
      <c r="V1120" t="str">
        <f t="shared" si="209"/>
        <v>PA</v>
      </c>
      <c r="W1120">
        <f t="shared" si="210"/>
        <v>0</v>
      </c>
      <c r="X1120">
        <f t="shared" si="211"/>
        <v>1</v>
      </c>
      <c r="Y1120">
        <f t="shared" si="212"/>
        <v>1</v>
      </c>
      <c r="Z1120">
        <f t="shared" si="213"/>
        <v>1</v>
      </c>
      <c r="AA1120">
        <f t="shared" si="214"/>
        <v>1</v>
      </c>
      <c r="AB1120">
        <f t="shared" si="215"/>
        <v>1</v>
      </c>
    </row>
    <row r="1121" spans="1:28" ht="170" x14ac:dyDescent="0.2">
      <c r="A1121">
        <v>1119</v>
      </c>
      <c r="B1121" t="s">
        <v>72</v>
      </c>
      <c r="C1121" t="s">
        <v>4574</v>
      </c>
      <c r="D1121" s="1" t="s">
        <v>4603</v>
      </c>
      <c r="E1121">
        <v>4.0999999999999996</v>
      </c>
      <c r="F1121" s="1" t="s">
        <v>1844</v>
      </c>
      <c r="G1121" t="s">
        <v>1404</v>
      </c>
      <c r="H1121" t="s">
        <v>4563</v>
      </c>
      <c r="I1121" t="s">
        <v>24</v>
      </c>
      <c r="J1121">
        <v>1991</v>
      </c>
      <c r="K1121" t="s">
        <v>30</v>
      </c>
      <c r="L1121" t="s">
        <v>38</v>
      </c>
      <c r="M1121" t="s">
        <v>32</v>
      </c>
      <c r="N1121" t="s">
        <v>3313</v>
      </c>
      <c r="O1121" t="s">
        <v>4564</v>
      </c>
      <c r="P1121">
        <v>-1</v>
      </c>
      <c r="Q1121">
        <f t="shared" si="204"/>
        <v>38000</v>
      </c>
      <c r="R1121">
        <f t="shared" si="205"/>
        <v>68000</v>
      </c>
      <c r="S1121">
        <f t="shared" si="206"/>
        <v>53000</v>
      </c>
      <c r="T1121" t="str">
        <f t="shared" si="207"/>
        <v>Collabera</v>
      </c>
      <c r="U1121" t="str">
        <f t="shared" si="208"/>
        <v>Philadelphia</v>
      </c>
      <c r="V1121" t="str">
        <f t="shared" si="209"/>
        <v>PA</v>
      </c>
      <c r="W1121">
        <f t="shared" si="210"/>
        <v>0</v>
      </c>
      <c r="X1121">
        <f t="shared" si="211"/>
        <v>1</v>
      </c>
      <c r="Y1121">
        <f t="shared" si="212"/>
        <v>0</v>
      </c>
      <c r="Z1121">
        <f t="shared" si="213"/>
        <v>0</v>
      </c>
      <c r="AA1121">
        <f t="shared" si="214"/>
        <v>0</v>
      </c>
      <c r="AB1121">
        <f t="shared" si="215"/>
        <v>1</v>
      </c>
    </row>
    <row r="1122" spans="1:28" x14ac:dyDescent="0.2">
      <c r="A1122">
        <v>1120</v>
      </c>
      <c r="B1122" t="s">
        <v>1893</v>
      </c>
      <c r="C1122" t="s">
        <v>4574</v>
      </c>
      <c r="D1122" t="s">
        <v>4604</v>
      </c>
      <c r="E1122">
        <v>-1</v>
      </c>
      <c r="F1122" t="s">
        <v>3945</v>
      </c>
      <c r="G1122" t="s">
        <v>1829</v>
      </c>
      <c r="H1122">
        <v>-1</v>
      </c>
      <c r="I1122">
        <v>-1</v>
      </c>
      <c r="J1122">
        <v>-1</v>
      </c>
      <c r="K1122">
        <v>-1</v>
      </c>
      <c r="L1122">
        <v>-1</v>
      </c>
      <c r="M1122">
        <v>-1</v>
      </c>
      <c r="N1122">
        <v>-1</v>
      </c>
      <c r="O1122">
        <v>-1</v>
      </c>
      <c r="P1122">
        <v>-1</v>
      </c>
      <c r="Q1122">
        <f t="shared" si="204"/>
        <v>38000</v>
      </c>
      <c r="R1122">
        <f t="shared" si="205"/>
        <v>68000</v>
      </c>
      <c r="S1122">
        <f t="shared" si="206"/>
        <v>53000</v>
      </c>
      <c r="T1122" t="str">
        <f t="shared" si="207"/>
        <v>force Technology Staffing</v>
      </c>
      <c r="U1122" t="str">
        <f t="shared" si="208"/>
        <v>Wilmington</v>
      </c>
      <c r="V1122" t="str">
        <f t="shared" si="209"/>
        <v>DE</v>
      </c>
      <c r="W1122">
        <f t="shared" si="210"/>
        <v>0</v>
      </c>
      <c r="X1122">
        <f t="shared" si="211"/>
        <v>0</v>
      </c>
      <c r="Y1122">
        <f t="shared" si="212"/>
        <v>0</v>
      </c>
      <c r="Z1122">
        <f t="shared" si="213"/>
        <v>0</v>
      </c>
      <c r="AA1122">
        <f t="shared" si="214"/>
        <v>0</v>
      </c>
      <c r="AB1122">
        <f t="shared" si="215"/>
        <v>1</v>
      </c>
    </row>
    <row r="1123" spans="1:28" x14ac:dyDescent="0.2">
      <c r="A1123">
        <v>1121</v>
      </c>
      <c r="B1123" t="s">
        <v>1894</v>
      </c>
      <c r="C1123" t="s">
        <v>4574</v>
      </c>
      <c r="D1123" t="s">
        <v>4605</v>
      </c>
      <c r="E1123">
        <v>-1</v>
      </c>
      <c r="F1123" t="s">
        <v>1895</v>
      </c>
      <c r="G1123" t="s">
        <v>1896</v>
      </c>
      <c r="H1123">
        <v>-1</v>
      </c>
      <c r="I1123">
        <v>-1</v>
      </c>
      <c r="J1123">
        <v>-1</v>
      </c>
      <c r="K1123">
        <v>-1</v>
      </c>
      <c r="L1123">
        <v>-1</v>
      </c>
      <c r="M1123">
        <v>-1</v>
      </c>
      <c r="N1123">
        <v>-1</v>
      </c>
      <c r="O1123">
        <v>-1</v>
      </c>
      <c r="P1123">
        <v>-1</v>
      </c>
      <c r="Q1123">
        <f t="shared" si="204"/>
        <v>38000</v>
      </c>
      <c r="R1123">
        <f t="shared" si="205"/>
        <v>68000</v>
      </c>
      <c r="S1123">
        <f t="shared" si="206"/>
        <v>53000</v>
      </c>
      <c r="T1123" t="str">
        <f t="shared" si="207"/>
        <v>FredBeans</v>
      </c>
      <c r="U1123" t="str">
        <f t="shared" si="208"/>
        <v>Doylestown</v>
      </c>
      <c r="V1123" t="str">
        <f t="shared" si="209"/>
        <v>PA</v>
      </c>
      <c r="W1123">
        <f t="shared" si="210"/>
        <v>0</v>
      </c>
      <c r="X1123">
        <f t="shared" si="211"/>
        <v>0</v>
      </c>
      <c r="Y1123">
        <f t="shared" si="212"/>
        <v>1</v>
      </c>
      <c r="Z1123">
        <f t="shared" si="213"/>
        <v>0</v>
      </c>
      <c r="AA1123">
        <f t="shared" si="214"/>
        <v>0</v>
      </c>
      <c r="AB1123">
        <f t="shared" si="215"/>
        <v>1</v>
      </c>
    </row>
    <row r="1124" spans="1:28" ht="34" x14ac:dyDescent="0.2">
      <c r="A1124">
        <v>1122</v>
      </c>
      <c r="B1124" t="s">
        <v>368</v>
      </c>
      <c r="C1124" t="s">
        <v>4574</v>
      </c>
      <c r="D1124" t="s">
        <v>4606</v>
      </c>
      <c r="E1124">
        <v>3.5</v>
      </c>
      <c r="F1124" s="1" t="s">
        <v>1897</v>
      </c>
      <c r="G1124" t="s">
        <v>1673</v>
      </c>
      <c r="H1124" t="s">
        <v>1054</v>
      </c>
      <c r="I1124" t="s">
        <v>18</v>
      </c>
      <c r="J1124">
        <v>2006</v>
      </c>
      <c r="K1124" t="s">
        <v>30</v>
      </c>
      <c r="L1124" t="s">
        <v>147</v>
      </c>
      <c r="M1124" t="s">
        <v>61</v>
      </c>
      <c r="N1124" t="s">
        <v>3303</v>
      </c>
      <c r="O1124">
        <v>-1</v>
      </c>
      <c r="P1124">
        <v>-1</v>
      </c>
      <c r="Q1124">
        <f t="shared" si="204"/>
        <v>38000</v>
      </c>
      <c r="R1124">
        <f t="shared" si="205"/>
        <v>68000</v>
      </c>
      <c r="S1124">
        <f t="shared" si="206"/>
        <v>53000</v>
      </c>
      <c r="T1124" t="str">
        <f t="shared" si="207"/>
        <v>Genuent Global, LLC</v>
      </c>
      <c r="U1124" t="str">
        <f t="shared" si="208"/>
        <v>Wayne</v>
      </c>
      <c r="V1124" t="str">
        <f t="shared" si="209"/>
        <v>PA</v>
      </c>
      <c r="W1124">
        <f t="shared" si="210"/>
        <v>0</v>
      </c>
      <c r="X1124">
        <f t="shared" si="211"/>
        <v>1</v>
      </c>
      <c r="Y1124">
        <f t="shared" si="212"/>
        <v>1</v>
      </c>
      <c r="Z1124">
        <f t="shared" si="213"/>
        <v>0</v>
      </c>
      <c r="AA1124">
        <f t="shared" si="214"/>
        <v>0</v>
      </c>
      <c r="AB1124">
        <f t="shared" si="215"/>
        <v>1</v>
      </c>
    </row>
    <row r="1125" spans="1:28" ht="409.6" x14ac:dyDescent="0.2">
      <c r="A1125">
        <v>1123</v>
      </c>
      <c r="B1125" t="s">
        <v>72</v>
      </c>
      <c r="C1125" t="s">
        <v>4607</v>
      </c>
      <c r="D1125" s="1" t="s">
        <v>4608</v>
      </c>
      <c r="E1125">
        <v>4.3</v>
      </c>
      <c r="F1125" s="1" t="s">
        <v>1846</v>
      </c>
      <c r="G1125" t="s">
        <v>1404</v>
      </c>
      <c r="H1125" t="s">
        <v>1404</v>
      </c>
      <c r="I1125" t="s">
        <v>24</v>
      </c>
      <c r="J1125">
        <v>1740</v>
      </c>
      <c r="K1125" t="s">
        <v>354</v>
      </c>
      <c r="L1125" t="s">
        <v>355</v>
      </c>
      <c r="M1125" t="s">
        <v>356</v>
      </c>
      <c r="N1125" t="s">
        <v>3319</v>
      </c>
      <c r="O1125" t="s">
        <v>1847</v>
      </c>
      <c r="P1125">
        <v>-1</v>
      </c>
      <c r="Q1125">
        <f t="shared" si="204"/>
        <v>37000</v>
      </c>
      <c r="R1125">
        <f t="shared" si="205"/>
        <v>44000</v>
      </c>
      <c r="S1125">
        <f t="shared" si="206"/>
        <v>40500</v>
      </c>
      <c r="T1125" t="str">
        <f t="shared" si="207"/>
        <v>University of Pennsylvania</v>
      </c>
      <c r="U1125" t="str">
        <f t="shared" si="208"/>
        <v>Philadelphia</v>
      </c>
      <c r="V1125" t="str">
        <f t="shared" si="209"/>
        <v>PA</v>
      </c>
      <c r="W1125">
        <f t="shared" si="210"/>
        <v>1</v>
      </c>
      <c r="X1125">
        <f t="shared" si="211"/>
        <v>0</v>
      </c>
      <c r="Y1125">
        <f t="shared" si="212"/>
        <v>1</v>
      </c>
      <c r="Z1125">
        <f t="shared" si="213"/>
        <v>0</v>
      </c>
      <c r="AA1125">
        <f t="shared" si="214"/>
        <v>0</v>
      </c>
      <c r="AB1125">
        <f t="shared" si="215"/>
        <v>1</v>
      </c>
    </row>
    <row r="1126" spans="1:28" ht="323" x14ac:dyDescent="0.2">
      <c r="A1126">
        <v>1124</v>
      </c>
      <c r="B1126" t="s">
        <v>1894</v>
      </c>
      <c r="C1126" t="s">
        <v>4607</v>
      </c>
      <c r="D1126" s="1" t="s">
        <v>4609</v>
      </c>
      <c r="E1126">
        <v>1.8</v>
      </c>
      <c r="F1126" s="1" t="s">
        <v>1898</v>
      </c>
      <c r="G1126" t="s">
        <v>1896</v>
      </c>
      <c r="H1126" t="s">
        <v>1896</v>
      </c>
      <c r="I1126" t="s">
        <v>84</v>
      </c>
      <c r="J1126">
        <v>-1</v>
      </c>
      <c r="K1126" t="s">
        <v>30</v>
      </c>
      <c r="L1126">
        <v>-1</v>
      </c>
      <c r="M1126">
        <v>-1</v>
      </c>
      <c r="N1126" t="s">
        <v>3305</v>
      </c>
      <c r="O1126">
        <v>-1</v>
      </c>
      <c r="P1126">
        <v>-1</v>
      </c>
      <c r="Q1126">
        <f t="shared" si="204"/>
        <v>37000</v>
      </c>
      <c r="R1126">
        <f t="shared" si="205"/>
        <v>44000</v>
      </c>
      <c r="S1126">
        <f t="shared" si="206"/>
        <v>40500</v>
      </c>
      <c r="T1126" t="str">
        <f t="shared" si="207"/>
        <v>Fred Beans Parts, Inc</v>
      </c>
      <c r="U1126" t="str">
        <f t="shared" si="208"/>
        <v>Doylestown</v>
      </c>
      <c r="V1126" t="str">
        <f t="shared" si="209"/>
        <v>PA</v>
      </c>
      <c r="W1126">
        <f t="shared" si="210"/>
        <v>0</v>
      </c>
      <c r="X1126">
        <f t="shared" si="211"/>
        <v>0</v>
      </c>
      <c r="Y1126">
        <f t="shared" si="212"/>
        <v>1</v>
      </c>
      <c r="Z1126">
        <f t="shared" si="213"/>
        <v>0</v>
      </c>
      <c r="AA1126">
        <f t="shared" si="214"/>
        <v>0</v>
      </c>
      <c r="AB1126">
        <f t="shared" si="215"/>
        <v>1</v>
      </c>
    </row>
    <row r="1127" spans="1:28" ht="409.6" x14ac:dyDescent="0.2">
      <c r="A1127">
        <v>1125</v>
      </c>
      <c r="B1127" t="s">
        <v>1899</v>
      </c>
      <c r="C1127" t="s">
        <v>4607</v>
      </c>
      <c r="D1127" s="1" t="s">
        <v>4610</v>
      </c>
      <c r="E1127">
        <v>3.7</v>
      </c>
      <c r="F1127" s="1" t="s">
        <v>1900</v>
      </c>
      <c r="G1127" t="s">
        <v>1404</v>
      </c>
      <c r="H1127" t="s">
        <v>1404</v>
      </c>
      <c r="I1127" t="s">
        <v>29</v>
      </c>
      <c r="J1127">
        <v>1855</v>
      </c>
      <c r="K1127" t="s">
        <v>19</v>
      </c>
      <c r="L1127" t="s">
        <v>25</v>
      </c>
      <c r="M1127" t="s">
        <v>26</v>
      </c>
      <c r="N1127" t="s">
        <v>3305</v>
      </c>
      <c r="O1127">
        <v>-1</v>
      </c>
      <c r="P1127">
        <v>-1</v>
      </c>
      <c r="Q1127">
        <f t="shared" si="204"/>
        <v>37000</v>
      </c>
      <c r="R1127">
        <f t="shared" si="205"/>
        <v>44000</v>
      </c>
      <c r="S1127">
        <f t="shared" si="206"/>
        <v>40500</v>
      </c>
      <c r="T1127" t="str">
        <f t="shared" si="207"/>
        <v>CHOP</v>
      </c>
      <c r="U1127" t="str">
        <f t="shared" si="208"/>
        <v>Philadelphia</v>
      </c>
      <c r="V1127" t="str">
        <f t="shared" si="209"/>
        <v>PA</v>
      </c>
      <c r="W1127">
        <f t="shared" si="210"/>
        <v>1</v>
      </c>
      <c r="X1127">
        <f t="shared" si="211"/>
        <v>1</v>
      </c>
      <c r="Y1127">
        <f t="shared" si="212"/>
        <v>1</v>
      </c>
      <c r="Z1127">
        <f t="shared" si="213"/>
        <v>1</v>
      </c>
      <c r="AA1127">
        <f t="shared" si="214"/>
        <v>0</v>
      </c>
      <c r="AB1127">
        <f t="shared" si="215"/>
        <v>1</v>
      </c>
    </row>
    <row r="1128" spans="1:28" ht="409.6" x14ac:dyDescent="0.2">
      <c r="A1128">
        <v>1126</v>
      </c>
      <c r="B1128" t="s">
        <v>1901</v>
      </c>
      <c r="C1128" t="s">
        <v>4607</v>
      </c>
      <c r="D1128" s="1" t="s">
        <v>4611</v>
      </c>
      <c r="E1128">
        <v>4.3</v>
      </c>
      <c r="F1128" s="1" t="s">
        <v>1846</v>
      </c>
      <c r="G1128" t="s">
        <v>1404</v>
      </c>
      <c r="H1128" t="s">
        <v>1404</v>
      </c>
      <c r="I1128" t="s">
        <v>24</v>
      </c>
      <c r="J1128">
        <v>1740</v>
      </c>
      <c r="K1128" t="s">
        <v>354</v>
      </c>
      <c r="L1128" t="s">
        <v>355</v>
      </c>
      <c r="M1128" t="s">
        <v>356</v>
      </c>
      <c r="N1128" t="s">
        <v>3319</v>
      </c>
      <c r="O1128" t="s">
        <v>1847</v>
      </c>
      <c r="P1128">
        <v>-1</v>
      </c>
      <c r="Q1128">
        <f t="shared" si="204"/>
        <v>37000</v>
      </c>
      <c r="R1128">
        <f t="shared" si="205"/>
        <v>44000</v>
      </c>
      <c r="S1128">
        <f t="shared" si="206"/>
        <v>40500</v>
      </c>
      <c r="T1128" t="str">
        <f t="shared" si="207"/>
        <v>University of Pennsylvania</v>
      </c>
      <c r="U1128" t="str">
        <f t="shared" si="208"/>
        <v>Philadelphia</v>
      </c>
      <c r="V1128" t="str">
        <f t="shared" si="209"/>
        <v>PA</v>
      </c>
      <c r="W1128">
        <f t="shared" si="210"/>
        <v>0</v>
      </c>
      <c r="X1128">
        <f t="shared" si="211"/>
        <v>0</v>
      </c>
      <c r="Y1128">
        <f t="shared" si="212"/>
        <v>1</v>
      </c>
      <c r="Z1128">
        <f t="shared" si="213"/>
        <v>0</v>
      </c>
      <c r="AA1128">
        <f t="shared" si="214"/>
        <v>0</v>
      </c>
      <c r="AB1128">
        <f t="shared" si="215"/>
        <v>1</v>
      </c>
    </row>
    <row r="1129" spans="1:28" ht="51" x14ac:dyDescent="0.2">
      <c r="A1129">
        <v>1127</v>
      </c>
      <c r="B1129" t="s">
        <v>34</v>
      </c>
      <c r="C1129" t="s">
        <v>4607</v>
      </c>
      <c r="D1129" t="s">
        <v>4612</v>
      </c>
      <c r="E1129">
        <v>3.8</v>
      </c>
      <c r="F1129" s="1" t="s">
        <v>1902</v>
      </c>
      <c r="G1129" t="s">
        <v>1903</v>
      </c>
      <c r="H1129" t="s">
        <v>953</v>
      </c>
      <c r="I1129" t="s">
        <v>84</v>
      </c>
      <c r="J1129">
        <v>-1</v>
      </c>
      <c r="K1129" t="s">
        <v>30</v>
      </c>
      <c r="L1129" t="s">
        <v>85</v>
      </c>
      <c r="M1129" t="s">
        <v>61</v>
      </c>
      <c r="N1129" t="s">
        <v>3314</v>
      </c>
      <c r="O1129">
        <v>-1</v>
      </c>
      <c r="P1129">
        <v>-1</v>
      </c>
      <c r="Q1129">
        <f t="shared" si="204"/>
        <v>37000</v>
      </c>
      <c r="R1129">
        <f t="shared" si="205"/>
        <v>44000</v>
      </c>
      <c r="S1129">
        <f t="shared" si="206"/>
        <v>40500</v>
      </c>
      <c r="T1129" t="str">
        <f t="shared" si="207"/>
        <v>Login Consulting Services, Inc</v>
      </c>
      <c r="U1129" t="str">
        <f t="shared" si="208"/>
        <v>Allegheny West</v>
      </c>
      <c r="V1129" t="str">
        <f t="shared" si="209"/>
        <v>PA</v>
      </c>
      <c r="W1129">
        <f t="shared" si="210"/>
        <v>0</v>
      </c>
      <c r="X1129">
        <f t="shared" si="211"/>
        <v>1</v>
      </c>
      <c r="Y1129">
        <f t="shared" si="212"/>
        <v>0</v>
      </c>
      <c r="Z1129">
        <f t="shared" si="213"/>
        <v>0</v>
      </c>
      <c r="AA1129">
        <f t="shared" si="214"/>
        <v>0</v>
      </c>
      <c r="AB1129">
        <f t="shared" si="215"/>
        <v>1</v>
      </c>
    </row>
    <row r="1130" spans="1:28" ht="409.6" x14ac:dyDescent="0.2">
      <c r="A1130">
        <v>1128</v>
      </c>
      <c r="B1130" t="s">
        <v>34</v>
      </c>
      <c r="C1130" t="s">
        <v>4607</v>
      </c>
      <c r="D1130" s="1" t="s">
        <v>4613</v>
      </c>
      <c r="E1130">
        <v>4</v>
      </c>
      <c r="F1130" s="1" t="s">
        <v>1904</v>
      </c>
      <c r="G1130" t="s">
        <v>1905</v>
      </c>
      <c r="H1130" t="s">
        <v>1906</v>
      </c>
      <c r="I1130" t="s">
        <v>84</v>
      </c>
      <c r="J1130">
        <v>2012</v>
      </c>
      <c r="K1130" t="s">
        <v>30</v>
      </c>
      <c r="L1130" t="s">
        <v>147</v>
      </c>
      <c r="M1130" t="s">
        <v>61</v>
      </c>
      <c r="N1130" t="s">
        <v>3312</v>
      </c>
      <c r="O1130">
        <v>-1</v>
      </c>
      <c r="P1130">
        <v>-1</v>
      </c>
      <c r="Q1130">
        <f t="shared" si="204"/>
        <v>37000</v>
      </c>
      <c r="R1130">
        <f t="shared" si="205"/>
        <v>44000</v>
      </c>
      <c r="S1130">
        <f t="shared" si="206"/>
        <v>40500</v>
      </c>
      <c r="T1130" t="str">
        <f t="shared" si="207"/>
        <v>ORS Partners</v>
      </c>
      <c r="U1130" t="str">
        <f t="shared" si="208"/>
        <v>Paoli</v>
      </c>
      <c r="V1130" t="str">
        <f t="shared" si="209"/>
        <v>PA</v>
      </c>
      <c r="W1130">
        <f t="shared" si="210"/>
        <v>0</v>
      </c>
      <c r="X1130">
        <f t="shared" si="211"/>
        <v>1</v>
      </c>
      <c r="Y1130">
        <f t="shared" si="212"/>
        <v>1</v>
      </c>
      <c r="Z1130">
        <f t="shared" si="213"/>
        <v>1</v>
      </c>
      <c r="AA1130">
        <f t="shared" si="214"/>
        <v>0</v>
      </c>
      <c r="AB1130">
        <f t="shared" si="215"/>
        <v>1</v>
      </c>
    </row>
    <row r="1131" spans="1:28" ht="409.6" x14ac:dyDescent="0.2">
      <c r="A1131">
        <v>1129</v>
      </c>
      <c r="B1131" t="s">
        <v>1894</v>
      </c>
      <c r="C1131" t="s">
        <v>4607</v>
      </c>
      <c r="D1131" s="1" t="s">
        <v>4614</v>
      </c>
      <c r="E1131">
        <v>3.9</v>
      </c>
      <c r="F1131" s="1" t="s">
        <v>1907</v>
      </c>
      <c r="G1131" t="s">
        <v>1896</v>
      </c>
      <c r="H1131" t="s">
        <v>1896</v>
      </c>
      <c r="I1131" t="s">
        <v>29</v>
      </c>
      <c r="J1131">
        <v>-1</v>
      </c>
      <c r="K1131" t="s">
        <v>30</v>
      </c>
      <c r="L1131" t="s">
        <v>889</v>
      </c>
      <c r="M1131" t="s">
        <v>265</v>
      </c>
      <c r="N1131" t="s">
        <v>3306</v>
      </c>
      <c r="O1131">
        <v>-1</v>
      </c>
      <c r="P1131">
        <v>-1</v>
      </c>
      <c r="Q1131">
        <f t="shared" si="204"/>
        <v>37000</v>
      </c>
      <c r="R1131">
        <f t="shared" si="205"/>
        <v>44000</v>
      </c>
      <c r="S1131">
        <f t="shared" si="206"/>
        <v>40500</v>
      </c>
      <c r="T1131" t="str">
        <f t="shared" si="207"/>
        <v>Fred Beans</v>
      </c>
      <c r="U1131" t="str">
        <f t="shared" si="208"/>
        <v>Doylestown</v>
      </c>
      <c r="V1131" t="str">
        <f t="shared" si="209"/>
        <v>PA</v>
      </c>
      <c r="W1131">
        <f t="shared" si="210"/>
        <v>0</v>
      </c>
      <c r="X1131">
        <f t="shared" si="211"/>
        <v>0</v>
      </c>
      <c r="Y1131">
        <f t="shared" si="212"/>
        <v>1</v>
      </c>
      <c r="Z1131">
        <f t="shared" si="213"/>
        <v>0</v>
      </c>
      <c r="AA1131">
        <f t="shared" si="214"/>
        <v>0</v>
      </c>
      <c r="AB1131">
        <f t="shared" si="215"/>
        <v>1</v>
      </c>
    </row>
    <row r="1132" spans="1:28" ht="51" x14ac:dyDescent="0.2">
      <c r="A1132">
        <v>1130</v>
      </c>
      <c r="B1132" t="s">
        <v>536</v>
      </c>
      <c r="C1132" t="s">
        <v>4607</v>
      </c>
      <c r="D1132" t="s">
        <v>4615</v>
      </c>
      <c r="E1132">
        <v>3.9</v>
      </c>
      <c r="F1132" s="1" t="s">
        <v>1908</v>
      </c>
      <c r="G1132" t="s">
        <v>1836</v>
      </c>
      <c r="H1132" t="s">
        <v>875</v>
      </c>
      <c r="I1132" t="s">
        <v>84</v>
      </c>
      <c r="J1132">
        <v>2011</v>
      </c>
      <c r="K1132" t="s">
        <v>30</v>
      </c>
      <c r="L1132" t="s">
        <v>3350</v>
      </c>
      <c r="M1132" t="s">
        <v>32</v>
      </c>
      <c r="N1132" t="s">
        <v>3312</v>
      </c>
      <c r="O1132">
        <v>-1</v>
      </c>
      <c r="P1132">
        <v>-1</v>
      </c>
      <c r="Q1132">
        <f t="shared" si="204"/>
        <v>37000</v>
      </c>
      <c r="R1132">
        <f t="shared" si="205"/>
        <v>44000</v>
      </c>
      <c r="S1132">
        <f t="shared" si="206"/>
        <v>40500</v>
      </c>
      <c r="T1132" t="str">
        <f t="shared" si="207"/>
        <v>Zachary Piper Solutions, LLC</v>
      </c>
      <c r="U1132" t="str">
        <f t="shared" si="208"/>
        <v>Horsham</v>
      </c>
      <c r="V1132" t="str">
        <f t="shared" si="209"/>
        <v>PA</v>
      </c>
      <c r="W1132">
        <f t="shared" si="210"/>
        <v>0</v>
      </c>
      <c r="X1132">
        <f t="shared" si="211"/>
        <v>1</v>
      </c>
      <c r="Y1132">
        <f t="shared" si="212"/>
        <v>1</v>
      </c>
      <c r="Z1132">
        <f t="shared" si="213"/>
        <v>0</v>
      </c>
      <c r="AA1132">
        <f t="shared" si="214"/>
        <v>0</v>
      </c>
      <c r="AB1132">
        <f t="shared" si="215"/>
        <v>1</v>
      </c>
    </row>
    <row r="1133" spans="1:28" ht="372" x14ac:dyDescent="0.2">
      <c r="A1133">
        <v>1131</v>
      </c>
      <c r="B1133" t="s">
        <v>1909</v>
      </c>
      <c r="C1133" t="s">
        <v>4607</v>
      </c>
      <c r="D1133" s="1" t="s">
        <v>4616</v>
      </c>
      <c r="E1133">
        <v>3.4</v>
      </c>
      <c r="F1133" s="1" t="s">
        <v>1910</v>
      </c>
      <c r="G1133" t="s">
        <v>1829</v>
      </c>
      <c r="H1133" t="s">
        <v>17</v>
      </c>
      <c r="I1133" t="s">
        <v>41</v>
      </c>
      <c r="J1133">
        <v>2001</v>
      </c>
      <c r="K1133" t="s">
        <v>30</v>
      </c>
      <c r="L1133" t="s">
        <v>147</v>
      </c>
      <c r="M1133" t="s">
        <v>61</v>
      </c>
      <c r="N1133" t="s">
        <v>3303</v>
      </c>
      <c r="O1133" t="s">
        <v>1911</v>
      </c>
      <c r="P1133">
        <v>-1</v>
      </c>
      <c r="Q1133">
        <f t="shared" si="204"/>
        <v>37000</v>
      </c>
      <c r="R1133">
        <f t="shared" si="205"/>
        <v>44000</v>
      </c>
      <c r="S1133">
        <f t="shared" si="206"/>
        <v>40500</v>
      </c>
      <c r="T1133" t="str">
        <f t="shared" si="207"/>
        <v>Infinity Consulting Solutions</v>
      </c>
      <c r="U1133" t="str">
        <f t="shared" si="208"/>
        <v>Wilmington</v>
      </c>
      <c r="V1133" t="str">
        <f t="shared" si="209"/>
        <v>DE</v>
      </c>
      <c r="W1133">
        <f t="shared" si="210"/>
        <v>0</v>
      </c>
      <c r="X1133">
        <f t="shared" si="211"/>
        <v>1</v>
      </c>
      <c r="Y1133">
        <f t="shared" si="212"/>
        <v>0</v>
      </c>
      <c r="Z1133">
        <f t="shared" si="213"/>
        <v>0</v>
      </c>
      <c r="AA1133">
        <f t="shared" si="214"/>
        <v>0</v>
      </c>
      <c r="AB1133">
        <f t="shared" si="215"/>
        <v>1</v>
      </c>
    </row>
    <row r="1134" spans="1:28" ht="409.6" x14ac:dyDescent="0.2">
      <c r="A1134">
        <v>1132</v>
      </c>
      <c r="B1134" t="s">
        <v>1912</v>
      </c>
      <c r="C1134" t="s">
        <v>4607</v>
      </c>
      <c r="D1134" s="1" t="s">
        <v>4617</v>
      </c>
      <c r="E1134">
        <v>2.4</v>
      </c>
      <c r="F1134" s="1" t="s">
        <v>1913</v>
      </c>
      <c r="G1134" t="s">
        <v>1404</v>
      </c>
      <c r="H1134" t="s">
        <v>1404</v>
      </c>
      <c r="I1134" t="s">
        <v>41</v>
      </c>
      <c r="J1134">
        <v>1987</v>
      </c>
      <c r="K1134" t="s">
        <v>19</v>
      </c>
      <c r="L1134" t="s">
        <v>25</v>
      </c>
      <c r="M1134" t="s">
        <v>26</v>
      </c>
      <c r="N1134" t="s">
        <v>3319</v>
      </c>
      <c r="O1134">
        <v>-1</v>
      </c>
      <c r="P1134">
        <v>-1</v>
      </c>
      <c r="Q1134">
        <f t="shared" si="204"/>
        <v>37000</v>
      </c>
      <c r="R1134">
        <f t="shared" si="205"/>
        <v>44000</v>
      </c>
      <c r="S1134">
        <f t="shared" si="206"/>
        <v>40500</v>
      </c>
      <c r="T1134" t="str">
        <f t="shared" si="207"/>
        <v>PMHCC, Inc.</v>
      </c>
      <c r="U1134" t="str">
        <f t="shared" si="208"/>
        <v>Philadelphia</v>
      </c>
      <c r="V1134" t="str">
        <f t="shared" si="209"/>
        <v>PA</v>
      </c>
      <c r="W1134">
        <f t="shared" si="210"/>
        <v>0</v>
      </c>
      <c r="X1134">
        <f t="shared" si="211"/>
        <v>1</v>
      </c>
      <c r="Y1134">
        <f t="shared" si="212"/>
        <v>1</v>
      </c>
      <c r="Z1134">
        <f t="shared" si="213"/>
        <v>0</v>
      </c>
      <c r="AA1134">
        <f t="shared" si="214"/>
        <v>0</v>
      </c>
      <c r="AB1134">
        <f t="shared" si="215"/>
        <v>1</v>
      </c>
    </row>
    <row r="1135" spans="1:28" ht="409.6" x14ac:dyDescent="0.2">
      <c r="A1135">
        <v>1133</v>
      </c>
      <c r="B1135" t="s">
        <v>34</v>
      </c>
      <c r="C1135" t="s">
        <v>4607</v>
      </c>
      <c r="D1135" s="1" t="s">
        <v>4618</v>
      </c>
      <c r="E1135">
        <v>3.2</v>
      </c>
      <c r="F1135" s="1" t="s">
        <v>1914</v>
      </c>
      <c r="G1135" t="s">
        <v>1915</v>
      </c>
      <c r="H1135" t="s">
        <v>1404</v>
      </c>
      <c r="I1135" t="s">
        <v>68</v>
      </c>
      <c r="J1135">
        <v>-1</v>
      </c>
      <c r="K1135" t="s">
        <v>30</v>
      </c>
      <c r="L1135" t="s">
        <v>85</v>
      </c>
      <c r="M1135" t="s">
        <v>61</v>
      </c>
      <c r="N1135" t="s">
        <v>3319</v>
      </c>
      <c r="O1135">
        <v>-1</v>
      </c>
      <c r="P1135">
        <v>-1</v>
      </c>
      <c r="Q1135">
        <f t="shared" si="204"/>
        <v>37000</v>
      </c>
      <c r="R1135">
        <f t="shared" si="205"/>
        <v>44000</v>
      </c>
      <c r="S1135">
        <f t="shared" si="206"/>
        <v>40500</v>
      </c>
      <c r="T1135" t="str">
        <f t="shared" si="207"/>
        <v>Angeion Group</v>
      </c>
      <c r="U1135" t="str">
        <f t="shared" si="208"/>
        <v>Chester Township</v>
      </c>
      <c r="V1135" t="str">
        <f t="shared" si="209"/>
        <v>PA</v>
      </c>
      <c r="W1135">
        <f t="shared" si="210"/>
        <v>0</v>
      </c>
      <c r="X1135">
        <f t="shared" si="211"/>
        <v>1</v>
      </c>
      <c r="Y1135">
        <f t="shared" si="212"/>
        <v>1</v>
      </c>
      <c r="Z1135">
        <f t="shared" si="213"/>
        <v>0</v>
      </c>
      <c r="AA1135">
        <f t="shared" si="214"/>
        <v>0</v>
      </c>
      <c r="AB1135">
        <f t="shared" si="215"/>
        <v>1</v>
      </c>
    </row>
    <row r="1136" spans="1:28" ht="409.6" x14ac:dyDescent="0.2">
      <c r="A1136">
        <v>1134</v>
      </c>
      <c r="B1136" t="s">
        <v>34</v>
      </c>
      <c r="C1136" t="s">
        <v>4607</v>
      </c>
      <c r="D1136" s="1" t="s">
        <v>4619</v>
      </c>
      <c r="E1136">
        <v>3.8</v>
      </c>
      <c r="F1136" s="1" t="s">
        <v>1916</v>
      </c>
      <c r="G1136" t="s">
        <v>4620</v>
      </c>
      <c r="H1136" t="s">
        <v>1917</v>
      </c>
      <c r="I1136" t="s">
        <v>84</v>
      </c>
      <c r="J1136">
        <v>1995</v>
      </c>
      <c r="K1136" t="s">
        <v>30</v>
      </c>
      <c r="L1136" t="s">
        <v>147</v>
      </c>
      <c r="M1136" t="s">
        <v>61</v>
      </c>
      <c r="N1136" t="s">
        <v>3312</v>
      </c>
      <c r="O1136">
        <v>-1</v>
      </c>
      <c r="P1136">
        <v>-1</v>
      </c>
      <c r="Q1136">
        <f t="shared" si="204"/>
        <v>37000</v>
      </c>
      <c r="R1136">
        <f t="shared" si="205"/>
        <v>44000</v>
      </c>
      <c r="S1136">
        <f t="shared" si="206"/>
        <v>40500</v>
      </c>
      <c r="T1136" t="str">
        <f t="shared" si="207"/>
        <v>iTech Solutions, Inc</v>
      </c>
      <c r="U1136" t="str">
        <f t="shared" si="208"/>
        <v>Conshohocen</v>
      </c>
      <c r="V1136" t="str">
        <f t="shared" si="209"/>
        <v>PA</v>
      </c>
      <c r="W1136">
        <f t="shared" si="210"/>
        <v>0</v>
      </c>
      <c r="X1136">
        <f t="shared" si="211"/>
        <v>1</v>
      </c>
      <c r="Y1136">
        <f t="shared" si="212"/>
        <v>1</v>
      </c>
      <c r="Z1136">
        <f t="shared" si="213"/>
        <v>0</v>
      </c>
      <c r="AA1136">
        <f t="shared" si="214"/>
        <v>0</v>
      </c>
      <c r="AB1136">
        <f t="shared" si="215"/>
        <v>1</v>
      </c>
    </row>
    <row r="1137" spans="1:28" ht="409.6" x14ac:dyDescent="0.2">
      <c r="A1137">
        <v>1135</v>
      </c>
      <c r="B1137" t="s">
        <v>34</v>
      </c>
      <c r="C1137" t="s">
        <v>4607</v>
      </c>
      <c r="D1137" s="1" t="s">
        <v>4621</v>
      </c>
      <c r="E1137">
        <v>2.6</v>
      </c>
      <c r="F1137" s="1" t="s">
        <v>1918</v>
      </c>
      <c r="G1137" t="s">
        <v>1919</v>
      </c>
      <c r="H1137" t="s">
        <v>1919</v>
      </c>
      <c r="I1137" t="s">
        <v>84</v>
      </c>
      <c r="J1137">
        <v>-1</v>
      </c>
      <c r="K1137" t="s">
        <v>19</v>
      </c>
      <c r="L1137" t="s">
        <v>355</v>
      </c>
      <c r="M1137" t="s">
        <v>356</v>
      </c>
      <c r="N1137" t="s">
        <v>3319</v>
      </c>
      <c r="O1137">
        <v>-1</v>
      </c>
      <c r="P1137">
        <v>-1</v>
      </c>
      <c r="Q1137">
        <f t="shared" si="204"/>
        <v>37000</v>
      </c>
      <c r="R1137">
        <f t="shared" si="205"/>
        <v>44000</v>
      </c>
      <c r="S1137">
        <f t="shared" si="206"/>
        <v>40500</v>
      </c>
      <c r="T1137" t="str">
        <f t="shared" si="207"/>
        <v>AccessLex Institute</v>
      </c>
      <c r="U1137" t="str">
        <f t="shared" si="208"/>
        <v>West Chester</v>
      </c>
      <c r="V1137" t="str">
        <f t="shared" si="209"/>
        <v>PA</v>
      </c>
      <c r="W1137">
        <f t="shared" si="210"/>
        <v>0</v>
      </c>
      <c r="X1137">
        <f t="shared" si="211"/>
        <v>1</v>
      </c>
      <c r="Y1137">
        <f t="shared" si="212"/>
        <v>1</v>
      </c>
      <c r="Z1137">
        <f t="shared" si="213"/>
        <v>0</v>
      </c>
      <c r="AA1137">
        <f t="shared" si="214"/>
        <v>1</v>
      </c>
      <c r="AB1137">
        <f t="shared" si="215"/>
        <v>1</v>
      </c>
    </row>
    <row r="1138" spans="1:28" ht="409.6" x14ac:dyDescent="0.2">
      <c r="A1138">
        <v>1136</v>
      </c>
      <c r="B1138" t="s">
        <v>1920</v>
      </c>
      <c r="C1138" t="s">
        <v>4607</v>
      </c>
      <c r="D1138" s="1" t="s">
        <v>4622</v>
      </c>
      <c r="E1138">
        <v>3.2</v>
      </c>
      <c r="F1138" s="1" t="s">
        <v>1734</v>
      </c>
      <c r="G1138" t="s">
        <v>1735</v>
      </c>
      <c r="H1138" t="s">
        <v>1735</v>
      </c>
      <c r="I1138" t="s">
        <v>24</v>
      </c>
      <c r="J1138">
        <v>1975</v>
      </c>
      <c r="K1138" t="s">
        <v>30</v>
      </c>
      <c r="L1138" t="s">
        <v>3323</v>
      </c>
      <c r="M1138" t="s">
        <v>46</v>
      </c>
      <c r="N1138" t="s">
        <v>3319</v>
      </c>
      <c r="O1138" t="s">
        <v>1736</v>
      </c>
      <c r="P1138">
        <v>-1</v>
      </c>
      <c r="Q1138">
        <f t="shared" si="204"/>
        <v>37000</v>
      </c>
      <c r="R1138">
        <f t="shared" si="205"/>
        <v>44000</v>
      </c>
      <c r="S1138">
        <f t="shared" si="206"/>
        <v>40500</v>
      </c>
      <c r="T1138" t="str">
        <f t="shared" si="207"/>
        <v>Vanguard</v>
      </c>
      <c r="U1138" t="str">
        <f t="shared" si="208"/>
        <v>Malvern</v>
      </c>
      <c r="V1138" t="str">
        <f t="shared" si="209"/>
        <v>PA</v>
      </c>
      <c r="W1138">
        <f t="shared" si="210"/>
        <v>1</v>
      </c>
      <c r="X1138">
        <f t="shared" si="211"/>
        <v>1</v>
      </c>
      <c r="Y1138">
        <f t="shared" si="212"/>
        <v>0</v>
      </c>
      <c r="Z1138">
        <f t="shared" si="213"/>
        <v>0</v>
      </c>
      <c r="AA1138">
        <f t="shared" si="214"/>
        <v>0</v>
      </c>
      <c r="AB1138">
        <f t="shared" si="215"/>
        <v>1</v>
      </c>
    </row>
    <row r="1139" spans="1:28" ht="409.6" x14ac:dyDescent="0.2">
      <c r="A1139">
        <v>1137</v>
      </c>
      <c r="B1139" t="s">
        <v>1921</v>
      </c>
      <c r="C1139" t="s">
        <v>4607</v>
      </c>
      <c r="D1139" s="1" t="s">
        <v>6134</v>
      </c>
      <c r="E1139">
        <v>3.9</v>
      </c>
      <c r="F1139" s="1" t="s">
        <v>4623</v>
      </c>
      <c r="G1139" t="s">
        <v>1922</v>
      </c>
      <c r="H1139" t="s">
        <v>328</v>
      </c>
      <c r="I1139" t="s">
        <v>24</v>
      </c>
      <c r="J1139">
        <v>1855</v>
      </c>
      <c r="K1139" t="s">
        <v>56</v>
      </c>
      <c r="L1139" t="s">
        <v>3358</v>
      </c>
      <c r="M1139" t="s">
        <v>46</v>
      </c>
      <c r="N1139" t="s">
        <v>3310</v>
      </c>
      <c r="O1139" t="s">
        <v>1923</v>
      </c>
      <c r="P1139">
        <v>-1</v>
      </c>
      <c r="Q1139">
        <f t="shared" si="204"/>
        <v>37000</v>
      </c>
      <c r="R1139">
        <f t="shared" si="205"/>
        <v>44000</v>
      </c>
      <c r="S1139">
        <f t="shared" si="206"/>
        <v>40500</v>
      </c>
      <c r="T1139" t="str">
        <f t="shared" si="207"/>
        <v>TD Ban</v>
      </c>
      <c r="U1139" t="str">
        <f t="shared" si="208"/>
        <v>Mount Laurel</v>
      </c>
      <c r="V1139" t="str">
        <f t="shared" si="209"/>
        <v>NJ</v>
      </c>
      <c r="W1139">
        <f t="shared" si="210"/>
        <v>0</v>
      </c>
      <c r="X1139">
        <f t="shared" si="211"/>
        <v>0</v>
      </c>
      <c r="Y1139">
        <f t="shared" si="212"/>
        <v>1</v>
      </c>
      <c r="Z1139">
        <f t="shared" si="213"/>
        <v>0</v>
      </c>
      <c r="AA1139">
        <f t="shared" si="214"/>
        <v>0</v>
      </c>
      <c r="AB1139">
        <f t="shared" si="215"/>
        <v>1</v>
      </c>
    </row>
    <row r="1140" spans="1:28" ht="409.6" x14ac:dyDescent="0.2">
      <c r="A1140">
        <v>1138</v>
      </c>
      <c r="B1140" t="s">
        <v>1924</v>
      </c>
      <c r="C1140" t="s">
        <v>4607</v>
      </c>
      <c r="D1140" s="1" t="s">
        <v>4624</v>
      </c>
      <c r="E1140">
        <v>3.7</v>
      </c>
      <c r="F1140" s="1" t="s">
        <v>1925</v>
      </c>
      <c r="G1140" t="s">
        <v>4625</v>
      </c>
      <c r="H1140" t="s">
        <v>165</v>
      </c>
      <c r="I1140" t="s">
        <v>24</v>
      </c>
      <c r="J1140">
        <v>1916</v>
      </c>
      <c r="K1140" t="s">
        <v>56</v>
      </c>
      <c r="L1140" t="s">
        <v>862</v>
      </c>
      <c r="M1140" t="s">
        <v>862</v>
      </c>
      <c r="N1140" t="s">
        <v>3310</v>
      </c>
      <c r="O1140" t="s">
        <v>4626</v>
      </c>
      <c r="P1140">
        <v>-1</v>
      </c>
      <c r="Q1140">
        <f t="shared" si="204"/>
        <v>37000</v>
      </c>
      <c r="R1140">
        <f t="shared" si="205"/>
        <v>44000</v>
      </c>
      <c r="S1140">
        <f t="shared" si="206"/>
        <v>40500</v>
      </c>
      <c r="T1140" t="str">
        <f t="shared" si="207"/>
        <v>Boeing</v>
      </c>
      <c r="U1140" t="str">
        <f t="shared" si="208"/>
        <v>Ridley Par</v>
      </c>
      <c r="V1140" t="str">
        <f t="shared" si="209"/>
        <v>PA</v>
      </c>
      <c r="W1140">
        <f t="shared" si="210"/>
        <v>1</v>
      </c>
      <c r="X1140">
        <f t="shared" si="211"/>
        <v>1</v>
      </c>
      <c r="Y1140">
        <f t="shared" si="212"/>
        <v>0</v>
      </c>
      <c r="Z1140">
        <f t="shared" si="213"/>
        <v>0</v>
      </c>
      <c r="AA1140">
        <f t="shared" si="214"/>
        <v>0</v>
      </c>
      <c r="AB1140">
        <f t="shared" si="215"/>
        <v>1</v>
      </c>
    </row>
    <row r="1141" spans="1:28" ht="34" x14ac:dyDescent="0.2">
      <c r="A1141">
        <v>1139</v>
      </c>
      <c r="B1141" t="s">
        <v>368</v>
      </c>
      <c r="C1141" t="s">
        <v>4607</v>
      </c>
      <c r="D1141" t="s">
        <v>4627</v>
      </c>
      <c r="E1141">
        <v>4.7</v>
      </c>
      <c r="F1141" s="1" t="s">
        <v>1926</v>
      </c>
      <c r="G1141" t="s">
        <v>1673</v>
      </c>
      <c r="H1141" t="s">
        <v>1927</v>
      </c>
      <c r="I1141" t="s">
        <v>18</v>
      </c>
      <c r="J1141">
        <v>1996</v>
      </c>
      <c r="K1141" t="s">
        <v>30</v>
      </c>
      <c r="L1141" t="s">
        <v>38</v>
      </c>
      <c r="M1141" t="s">
        <v>32</v>
      </c>
      <c r="N1141" t="s">
        <v>3305</v>
      </c>
      <c r="O1141">
        <v>-1</v>
      </c>
      <c r="P1141">
        <v>-1</v>
      </c>
      <c r="Q1141">
        <f t="shared" si="204"/>
        <v>37000</v>
      </c>
      <c r="R1141">
        <f t="shared" si="205"/>
        <v>44000</v>
      </c>
      <c r="S1141">
        <f t="shared" si="206"/>
        <v>40500</v>
      </c>
      <c r="T1141" t="str">
        <f t="shared" si="207"/>
        <v>TeamSoft</v>
      </c>
      <c r="U1141" t="str">
        <f t="shared" si="208"/>
        <v>Wayne</v>
      </c>
      <c r="V1141" t="str">
        <f t="shared" si="209"/>
        <v>PA</v>
      </c>
      <c r="W1141">
        <f t="shared" si="210"/>
        <v>0</v>
      </c>
      <c r="X1141">
        <f t="shared" si="211"/>
        <v>1</v>
      </c>
      <c r="Y1141">
        <f t="shared" si="212"/>
        <v>1</v>
      </c>
      <c r="Z1141">
        <f t="shared" si="213"/>
        <v>0</v>
      </c>
      <c r="AA1141">
        <f t="shared" si="214"/>
        <v>0</v>
      </c>
      <c r="AB1141">
        <f t="shared" si="215"/>
        <v>1</v>
      </c>
    </row>
    <row r="1142" spans="1:28" ht="409.6" x14ac:dyDescent="0.2">
      <c r="A1142">
        <v>1140</v>
      </c>
      <c r="B1142" t="s">
        <v>167</v>
      </c>
      <c r="C1142" t="s">
        <v>4607</v>
      </c>
      <c r="D1142" s="1" t="s">
        <v>4628</v>
      </c>
      <c r="E1142">
        <v>4.2</v>
      </c>
      <c r="F1142" s="1" t="s">
        <v>1928</v>
      </c>
      <c r="G1142" t="s">
        <v>1922</v>
      </c>
      <c r="H1142" t="s">
        <v>1922</v>
      </c>
      <c r="I1142" t="s">
        <v>29</v>
      </c>
      <c r="J1142">
        <v>1990</v>
      </c>
      <c r="K1142" t="s">
        <v>30</v>
      </c>
      <c r="L1142" t="s">
        <v>3323</v>
      </c>
      <c r="M1142" t="s">
        <v>46</v>
      </c>
      <c r="N1142" t="s">
        <v>3306</v>
      </c>
      <c r="O1142">
        <v>-1</v>
      </c>
      <c r="P1142">
        <v>-1</v>
      </c>
      <c r="Q1142">
        <f t="shared" si="204"/>
        <v>37000</v>
      </c>
      <c r="R1142">
        <f t="shared" si="205"/>
        <v>44000</v>
      </c>
      <c r="S1142">
        <f t="shared" si="206"/>
        <v>40500</v>
      </c>
      <c r="T1142" t="str">
        <f t="shared" si="207"/>
        <v>Freedom Mortgage</v>
      </c>
      <c r="U1142" t="str">
        <f t="shared" si="208"/>
        <v>Mount Laurel</v>
      </c>
      <c r="V1142" t="str">
        <f t="shared" si="209"/>
        <v>NJ</v>
      </c>
      <c r="W1142">
        <f t="shared" si="210"/>
        <v>0</v>
      </c>
      <c r="X1142">
        <f t="shared" si="211"/>
        <v>1</v>
      </c>
      <c r="Y1142">
        <f t="shared" si="212"/>
        <v>1</v>
      </c>
      <c r="Z1142">
        <f t="shared" si="213"/>
        <v>0</v>
      </c>
      <c r="AA1142">
        <f t="shared" si="214"/>
        <v>1</v>
      </c>
      <c r="AB1142">
        <f t="shared" si="215"/>
        <v>1</v>
      </c>
    </row>
    <row r="1143" spans="1:28" ht="34" x14ac:dyDescent="0.2">
      <c r="A1143">
        <v>1141</v>
      </c>
      <c r="B1143" t="s">
        <v>1929</v>
      </c>
      <c r="C1143" t="s">
        <v>4607</v>
      </c>
      <c r="D1143" t="s">
        <v>4629</v>
      </c>
      <c r="E1143">
        <v>3.5</v>
      </c>
      <c r="F1143" s="1" t="s">
        <v>1930</v>
      </c>
      <c r="G1143" t="s">
        <v>1404</v>
      </c>
      <c r="H1143" t="s">
        <v>109</v>
      </c>
      <c r="I1143" t="s">
        <v>41</v>
      </c>
      <c r="J1143">
        <v>1992</v>
      </c>
      <c r="K1143" t="s">
        <v>30</v>
      </c>
      <c r="L1143" t="s">
        <v>38</v>
      </c>
      <c r="M1143" t="s">
        <v>32</v>
      </c>
      <c r="N1143" t="s">
        <v>3305</v>
      </c>
      <c r="O1143" t="s">
        <v>4630</v>
      </c>
      <c r="P1143">
        <v>-1</v>
      </c>
      <c r="Q1143">
        <f t="shared" si="204"/>
        <v>37000</v>
      </c>
      <c r="R1143">
        <f t="shared" si="205"/>
        <v>44000</v>
      </c>
      <c r="S1143">
        <f t="shared" si="206"/>
        <v>40500</v>
      </c>
      <c r="T1143" t="str">
        <f t="shared" si="207"/>
        <v>Computer Enterprises, Inc.</v>
      </c>
      <c r="U1143" t="str">
        <f t="shared" si="208"/>
        <v>Philadelphia</v>
      </c>
      <c r="V1143" t="str">
        <f t="shared" si="209"/>
        <v>PA</v>
      </c>
      <c r="W1143">
        <f t="shared" si="210"/>
        <v>0</v>
      </c>
      <c r="X1143">
        <f t="shared" si="211"/>
        <v>1</v>
      </c>
      <c r="Y1143">
        <f t="shared" si="212"/>
        <v>0</v>
      </c>
      <c r="Z1143">
        <f t="shared" si="213"/>
        <v>0</v>
      </c>
      <c r="AA1143">
        <f t="shared" si="214"/>
        <v>0</v>
      </c>
      <c r="AB1143">
        <f t="shared" si="215"/>
        <v>1</v>
      </c>
    </row>
    <row r="1144" spans="1:28" ht="34" x14ac:dyDescent="0.2">
      <c r="A1144">
        <v>1142</v>
      </c>
      <c r="B1144" t="s">
        <v>1931</v>
      </c>
      <c r="C1144" t="s">
        <v>4607</v>
      </c>
      <c r="D1144" t="s">
        <v>4631</v>
      </c>
      <c r="E1144">
        <v>3.5</v>
      </c>
      <c r="F1144" s="1" t="s">
        <v>1932</v>
      </c>
      <c r="G1144" t="s">
        <v>1919</v>
      </c>
      <c r="H1144" t="s">
        <v>1919</v>
      </c>
      <c r="I1144" t="s">
        <v>29</v>
      </c>
      <c r="J1144">
        <v>1957</v>
      </c>
      <c r="K1144" t="s">
        <v>30</v>
      </c>
      <c r="L1144" t="s">
        <v>1565</v>
      </c>
      <c r="M1144" t="s">
        <v>630</v>
      </c>
      <c r="N1144" t="s">
        <v>3313</v>
      </c>
      <c r="O1144">
        <v>-1</v>
      </c>
      <c r="P1144">
        <v>-1</v>
      </c>
      <c r="Q1144">
        <f t="shared" si="204"/>
        <v>37000</v>
      </c>
      <c r="R1144">
        <f t="shared" si="205"/>
        <v>44000</v>
      </c>
      <c r="S1144">
        <f t="shared" si="206"/>
        <v>40500</v>
      </c>
      <c r="T1144" t="str">
        <f t="shared" si="207"/>
        <v>Weston Solutions Inc.</v>
      </c>
      <c r="U1144" t="str">
        <f t="shared" si="208"/>
        <v>West Chester</v>
      </c>
      <c r="V1144" t="str">
        <f t="shared" si="209"/>
        <v>PA</v>
      </c>
      <c r="W1144">
        <f t="shared" si="210"/>
        <v>0</v>
      </c>
      <c r="X1144">
        <f t="shared" si="211"/>
        <v>0</v>
      </c>
      <c r="Y1144">
        <f t="shared" si="212"/>
        <v>0</v>
      </c>
      <c r="Z1144">
        <f t="shared" si="213"/>
        <v>0</v>
      </c>
      <c r="AA1144">
        <f t="shared" si="214"/>
        <v>0</v>
      </c>
      <c r="AB1144">
        <f t="shared" si="215"/>
        <v>1</v>
      </c>
    </row>
    <row r="1145" spans="1:28" ht="409.6" x14ac:dyDescent="0.2">
      <c r="A1145">
        <v>1143</v>
      </c>
      <c r="B1145" t="s">
        <v>1505</v>
      </c>
      <c r="C1145" t="s">
        <v>4607</v>
      </c>
      <c r="D1145" s="1" t="s">
        <v>4632</v>
      </c>
      <c r="E1145">
        <v>3.7</v>
      </c>
      <c r="F1145" s="1" t="s">
        <v>1933</v>
      </c>
      <c r="G1145" t="s">
        <v>1006</v>
      </c>
      <c r="H1145" t="s">
        <v>1821</v>
      </c>
      <c r="I1145" t="s">
        <v>68</v>
      </c>
      <c r="J1145">
        <v>2005</v>
      </c>
      <c r="K1145" t="s">
        <v>30</v>
      </c>
      <c r="L1145" t="s">
        <v>147</v>
      </c>
      <c r="M1145" t="s">
        <v>61</v>
      </c>
      <c r="N1145" t="s">
        <v>3312</v>
      </c>
      <c r="O1145">
        <v>-1</v>
      </c>
      <c r="P1145">
        <v>-1</v>
      </c>
      <c r="Q1145">
        <f t="shared" si="204"/>
        <v>37000</v>
      </c>
      <c r="R1145">
        <f t="shared" si="205"/>
        <v>44000</v>
      </c>
      <c r="S1145">
        <f t="shared" si="206"/>
        <v>40500</v>
      </c>
      <c r="T1145" t="str">
        <f t="shared" si="207"/>
        <v>McGrath Systems</v>
      </c>
      <c r="U1145" t="str">
        <f t="shared" si="208"/>
        <v>Berwyn</v>
      </c>
      <c r="V1145" t="str">
        <f t="shared" si="209"/>
        <v>PA</v>
      </c>
      <c r="W1145">
        <f t="shared" si="210"/>
        <v>0</v>
      </c>
      <c r="X1145">
        <f t="shared" si="211"/>
        <v>0</v>
      </c>
      <c r="Y1145">
        <f t="shared" si="212"/>
        <v>1</v>
      </c>
      <c r="Z1145">
        <f t="shared" si="213"/>
        <v>0</v>
      </c>
      <c r="AA1145">
        <f t="shared" si="214"/>
        <v>0</v>
      </c>
      <c r="AB1145">
        <f t="shared" si="215"/>
        <v>1</v>
      </c>
    </row>
    <row r="1146" spans="1:28" x14ac:dyDescent="0.2">
      <c r="A1146">
        <v>1144</v>
      </c>
      <c r="B1146" t="s">
        <v>34</v>
      </c>
      <c r="C1146" t="s">
        <v>4607</v>
      </c>
      <c r="D1146" t="s">
        <v>4633</v>
      </c>
      <c r="E1146">
        <v>-1</v>
      </c>
      <c r="F1146" t="s">
        <v>1873</v>
      </c>
      <c r="G1146" t="s">
        <v>120</v>
      </c>
      <c r="H1146">
        <v>-1</v>
      </c>
      <c r="I1146">
        <v>-1</v>
      </c>
      <c r="J1146">
        <v>-1</v>
      </c>
      <c r="K1146">
        <v>-1</v>
      </c>
      <c r="L1146">
        <v>-1</v>
      </c>
      <c r="M1146">
        <v>-1</v>
      </c>
      <c r="N1146">
        <v>-1</v>
      </c>
      <c r="O1146">
        <v>-1</v>
      </c>
      <c r="P1146">
        <v>-1</v>
      </c>
      <c r="Q1146">
        <f t="shared" si="204"/>
        <v>37000</v>
      </c>
      <c r="R1146">
        <f t="shared" si="205"/>
        <v>44000</v>
      </c>
      <c r="S1146">
        <f t="shared" si="206"/>
        <v>40500</v>
      </c>
      <c r="T1146" t="str">
        <f t="shared" si="207"/>
        <v>DL Staffing Solutions</v>
      </c>
      <c r="U1146" t="str">
        <f t="shared" si="208"/>
        <v>Newtown</v>
      </c>
      <c r="V1146" t="str">
        <f t="shared" si="209"/>
        <v>PA</v>
      </c>
      <c r="W1146">
        <f t="shared" si="210"/>
        <v>0</v>
      </c>
      <c r="X1146">
        <f t="shared" si="211"/>
        <v>0</v>
      </c>
      <c r="Y1146">
        <f t="shared" si="212"/>
        <v>0</v>
      </c>
      <c r="Z1146">
        <f t="shared" si="213"/>
        <v>0</v>
      </c>
      <c r="AA1146">
        <f t="shared" si="214"/>
        <v>0</v>
      </c>
      <c r="AB1146">
        <f t="shared" si="215"/>
        <v>1</v>
      </c>
    </row>
    <row r="1147" spans="1:28" ht="409.6" x14ac:dyDescent="0.2">
      <c r="A1147">
        <v>1145</v>
      </c>
      <c r="B1147" t="s">
        <v>1934</v>
      </c>
      <c r="C1147" t="s">
        <v>4607</v>
      </c>
      <c r="D1147" s="1" t="s">
        <v>4634</v>
      </c>
      <c r="E1147">
        <v>3.2</v>
      </c>
      <c r="F1147" s="1" t="s">
        <v>1935</v>
      </c>
      <c r="G1147" t="s">
        <v>1404</v>
      </c>
      <c r="H1147" t="s">
        <v>1936</v>
      </c>
      <c r="I1147" t="s">
        <v>68</v>
      </c>
      <c r="J1147">
        <v>-1</v>
      </c>
      <c r="K1147" t="s">
        <v>30</v>
      </c>
      <c r="L1147" t="s">
        <v>147</v>
      </c>
      <c r="M1147" t="s">
        <v>61</v>
      </c>
      <c r="N1147" t="s">
        <v>3314</v>
      </c>
      <c r="O1147">
        <v>-1</v>
      </c>
      <c r="P1147" t="b">
        <v>1</v>
      </c>
      <c r="Q1147">
        <f t="shared" si="204"/>
        <v>37000</v>
      </c>
      <c r="R1147">
        <f t="shared" si="205"/>
        <v>44000</v>
      </c>
      <c r="S1147">
        <f t="shared" si="206"/>
        <v>40500</v>
      </c>
      <c r="T1147" t="str">
        <f t="shared" si="207"/>
        <v>Numeric, LLC</v>
      </c>
      <c r="U1147" t="str">
        <f t="shared" si="208"/>
        <v>Philadelphia</v>
      </c>
      <c r="V1147" t="str">
        <f t="shared" si="209"/>
        <v>PA</v>
      </c>
      <c r="W1147">
        <f t="shared" si="210"/>
        <v>1</v>
      </c>
      <c r="X1147">
        <f t="shared" si="211"/>
        <v>1</v>
      </c>
      <c r="Y1147">
        <f t="shared" si="212"/>
        <v>0</v>
      </c>
      <c r="Z1147">
        <f t="shared" si="213"/>
        <v>0</v>
      </c>
      <c r="AA1147">
        <f t="shared" si="214"/>
        <v>0</v>
      </c>
      <c r="AB1147">
        <f t="shared" si="215"/>
        <v>1</v>
      </c>
    </row>
    <row r="1148" spans="1:28" ht="34" x14ac:dyDescent="0.2">
      <c r="A1148">
        <v>1146</v>
      </c>
      <c r="B1148" t="s">
        <v>1937</v>
      </c>
      <c r="C1148" t="s">
        <v>4607</v>
      </c>
      <c r="D1148" t="s">
        <v>4635</v>
      </c>
      <c r="E1148">
        <v>2.7</v>
      </c>
      <c r="F1148" s="1" t="s">
        <v>1381</v>
      </c>
      <c r="G1148" t="s">
        <v>1404</v>
      </c>
      <c r="H1148" t="s">
        <v>1382</v>
      </c>
      <c r="I1148" t="s">
        <v>29</v>
      </c>
      <c r="J1148">
        <v>1998</v>
      </c>
      <c r="K1148" t="s">
        <v>30</v>
      </c>
      <c r="L1148" t="s">
        <v>147</v>
      </c>
      <c r="M1148" t="s">
        <v>61</v>
      </c>
      <c r="N1148" t="s">
        <v>3303</v>
      </c>
      <c r="O1148">
        <v>-1</v>
      </c>
      <c r="P1148">
        <v>-1</v>
      </c>
      <c r="Q1148">
        <f t="shared" si="204"/>
        <v>37000</v>
      </c>
      <c r="R1148">
        <f t="shared" si="205"/>
        <v>44000</v>
      </c>
      <c r="S1148">
        <f t="shared" si="206"/>
        <v>40500</v>
      </c>
      <c r="T1148" t="str">
        <f t="shared" si="207"/>
        <v>TechUSA</v>
      </c>
      <c r="U1148" t="str">
        <f t="shared" si="208"/>
        <v>Philadelphia</v>
      </c>
      <c r="V1148" t="str">
        <f t="shared" si="209"/>
        <v>PA</v>
      </c>
      <c r="W1148">
        <f t="shared" si="210"/>
        <v>0</v>
      </c>
      <c r="X1148">
        <f t="shared" si="211"/>
        <v>1</v>
      </c>
      <c r="Y1148">
        <f t="shared" si="212"/>
        <v>1</v>
      </c>
      <c r="Z1148">
        <f t="shared" si="213"/>
        <v>1</v>
      </c>
      <c r="AA1148">
        <f t="shared" si="214"/>
        <v>0</v>
      </c>
      <c r="AB1148">
        <f t="shared" si="215"/>
        <v>1</v>
      </c>
    </row>
    <row r="1149" spans="1:28" ht="409.6" x14ac:dyDescent="0.2">
      <c r="A1149">
        <v>1147</v>
      </c>
      <c r="B1149" t="s">
        <v>34</v>
      </c>
      <c r="C1149" t="s">
        <v>4607</v>
      </c>
      <c r="D1149" s="1" t="s">
        <v>4636</v>
      </c>
      <c r="E1149">
        <v>4.5</v>
      </c>
      <c r="F1149" s="1" t="s">
        <v>1887</v>
      </c>
      <c r="G1149" t="s">
        <v>1836</v>
      </c>
      <c r="H1149" t="s">
        <v>875</v>
      </c>
      <c r="I1149" t="s">
        <v>18</v>
      </c>
      <c r="J1149">
        <v>2011</v>
      </c>
      <c r="K1149" t="s">
        <v>30</v>
      </c>
      <c r="L1149" t="s">
        <v>147</v>
      </c>
      <c r="M1149" t="s">
        <v>61</v>
      </c>
      <c r="N1149" t="s">
        <v>3319</v>
      </c>
      <c r="O1149">
        <v>-1</v>
      </c>
      <c r="P1149">
        <v>-1</v>
      </c>
      <c r="Q1149">
        <f t="shared" si="204"/>
        <v>37000</v>
      </c>
      <c r="R1149">
        <f t="shared" si="205"/>
        <v>44000</v>
      </c>
      <c r="S1149">
        <f t="shared" si="206"/>
        <v>40500</v>
      </c>
      <c r="T1149" t="str">
        <f t="shared" si="207"/>
        <v>Piper Companies</v>
      </c>
      <c r="U1149" t="str">
        <f t="shared" si="208"/>
        <v>Horsham</v>
      </c>
      <c r="V1149" t="str">
        <f t="shared" si="209"/>
        <v>PA</v>
      </c>
      <c r="W1149">
        <f t="shared" si="210"/>
        <v>0</v>
      </c>
      <c r="X1149">
        <f t="shared" si="211"/>
        <v>1</v>
      </c>
      <c r="Y1149">
        <f t="shared" si="212"/>
        <v>1</v>
      </c>
      <c r="Z1149">
        <f t="shared" si="213"/>
        <v>0</v>
      </c>
      <c r="AA1149">
        <f t="shared" si="214"/>
        <v>0</v>
      </c>
      <c r="AB1149">
        <f t="shared" si="215"/>
        <v>1</v>
      </c>
    </row>
    <row r="1150" spans="1:28" ht="372" x14ac:dyDescent="0.2">
      <c r="A1150">
        <v>1148</v>
      </c>
      <c r="B1150" t="s">
        <v>1893</v>
      </c>
      <c r="C1150" t="s">
        <v>4607</v>
      </c>
      <c r="D1150" s="1" t="s">
        <v>4637</v>
      </c>
      <c r="E1150">
        <v>4.0999999999999996</v>
      </c>
      <c r="F1150" s="1" t="s">
        <v>3385</v>
      </c>
      <c r="G1150" t="s">
        <v>1829</v>
      </c>
      <c r="H1150" t="s">
        <v>194</v>
      </c>
      <c r="I1150" t="s">
        <v>24</v>
      </c>
      <c r="J1150">
        <v>1966</v>
      </c>
      <c r="K1150" t="s">
        <v>56</v>
      </c>
      <c r="L1150" t="s">
        <v>147</v>
      </c>
      <c r="M1150" t="s">
        <v>61</v>
      </c>
      <c r="N1150" t="s">
        <v>3306</v>
      </c>
      <c r="O1150">
        <v>-1</v>
      </c>
      <c r="P1150">
        <v>-1</v>
      </c>
      <c r="Q1150">
        <f t="shared" si="204"/>
        <v>37000</v>
      </c>
      <c r="R1150">
        <f t="shared" si="205"/>
        <v>44000</v>
      </c>
      <c r="S1150">
        <f t="shared" si="206"/>
        <v>40500</v>
      </c>
      <c r="T1150" t="str">
        <f t="shared" si="207"/>
        <v>force</v>
      </c>
      <c r="U1150" t="str">
        <f t="shared" si="208"/>
        <v>Wilmington</v>
      </c>
      <c r="V1150" t="str">
        <f t="shared" si="209"/>
        <v>DE</v>
      </c>
      <c r="W1150">
        <f t="shared" si="210"/>
        <v>0</v>
      </c>
      <c r="X1150">
        <f t="shared" si="211"/>
        <v>0</v>
      </c>
      <c r="Y1150">
        <f t="shared" si="212"/>
        <v>0</v>
      </c>
      <c r="Z1150">
        <f t="shared" si="213"/>
        <v>0</v>
      </c>
      <c r="AA1150">
        <f t="shared" si="214"/>
        <v>0</v>
      </c>
      <c r="AB1150">
        <f t="shared" si="215"/>
        <v>1</v>
      </c>
    </row>
    <row r="1151" spans="1:28" ht="409.6" x14ac:dyDescent="0.2">
      <c r="A1151">
        <v>1149</v>
      </c>
      <c r="B1151" t="s">
        <v>1938</v>
      </c>
      <c r="C1151" t="s">
        <v>4607</v>
      </c>
      <c r="D1151" s="1" t="s">
        <v>4638</v>
      </c>
      <c r="E1151">
        <v>-1</v>
      </c>
      <c r="F1151" t="s">
        <v>1806</v>
      </c>
      <c r="G1151" t="s">
        <v>1404</v>
      </c>
      <c r="H1151" t="s">
        <v>802</v>
      </c>
      <c r="I1151" t="s">
        <v>84</v>
      </c>
      <c r="J1151">
        <v>-1</v>
      </c>
      <c r="K1151" t="s">
        <v>30</v>
      </c>
      <c r="L1151">
        <v>-1</v>
      </c>
      <c r="M1151">
        <v>-1</v>
      </c>
      <c r="N1151" t="s">
        <v>3319</v>
      </c>
      <c r="O1151">
        <v>-1</v>
      </c>
      <c r="P1151">
        <v>-1</v>
      </c>
      <c r="Q1151">
        <f t="shared" si="204"/>
        <v>37000</v>
      </c>
      <c r="R1151">
        <f t="shared" si="205"/>
        <v>44000</v>
      </c>
      <c r="S1151">
        <f t="shared" si="206"/>
        <v>40500</v>
      </c>
      <c r="T1151" t="str">
        <f t="shared" si="207"/>
        <v>LiveMindz</v>
      </c>
      <c r="U1151" t="str">
        <f t="shared" si="208"/>
        <v>Philadelphia</v>
      </c>
      <c r="V1151" t="str">
        <f t="shared" si="209"/>
        <v>PA</v>
      </c>
      <c r="W1151">
        <f t="shared" si="210"/>
        <v>1</v>
      </c>
      <c r="X1151">
        <f t="shared" si="211"/>
        <v>1</v>
      </c>
      <c r="Y1151">
        <f t="shared" si="212"/>
        <v>0</v>
      </c>
      <c r="Z1151">
        <f t="shared" si="213"/>
        <v>0</v>
      </c>
      <c r="AA1151">
        <f t="shared" si="214"/>
        <v>0</v>
      </c>
      <c r="AB1151">
        <f t="shared" si="215"/>
        <v>1</v>
      </c>
    </row>
    <row r="1152" spans="1:28" ht="51" x14ac:dyDescent="0.2">
      <c r="A1152">
        <v>1150</v>
      </c>
      <c r="B1152" t="s">
        <v>34</v>
      </c>
      <c r="C1152" t="s">
        <v>4607</v>
      </c>
      <c r="D1152" t="s">
        <v>4639</v>
      </c>
      <c r="E1152">
        <v>3.9</v>
      </c>
      <c r="F1152" s="1" t="s">
        <v>1908</v>
      </c>
      <c r="G1152" t="s">
        <v>1836</v>
      </c>
      <c r="H1152" t="s">
        <v>875</v>
      </c>
      <c r="I1152" t="s">
        <v>84</v>
      </c>
      <c r="J1152">
        <v>2011</v>
      </c>
      <c r="K1152" t="s">
        <v>30</v>
      </c>
      <c r="L1152" t="s">
        <v>3350</v>
      </c>
      <c r="M1152" t="s">
        <v>32</v>
      </c>
      <c r="N1152" t="s">
        <v>3312</v>
      </c>
      <c r="O1152">
        <v>-1</v>
      </c>
      <c r="P1152">
        <v>-1</v>
      </c>
      <c r="Q1152">
        <f t="shared" si="204"/>
        <v>37000</v>
      </c>
      <c r="R1152">
        <f t="shared" si="205"/>
        <v>44000</v>
      </c>
      <c r="S1152">
        <f t="shared" si="206"/>
        <v>40500</v>
      </c>
      <c r="T1152" t="str">
        <f t="shared" si="207"/>
        <v>Zachary Piper Solutions, LLC</v>
      </c>
      <c r="U1152" t="str">
        <f t="shared" si="208"/>
        <v>Horsham</v>
      </c>
      <c r="V1152" t="str">
        <f t="shared" si="209"/>
        <v>PA</v>
      </c>
      <c r="W1152">
        <f t="shared" si="210"/>
        <v>0</v>
      </c>
      <c r="X1152">
        <f t="shared" si="211"/>
        <v>1</v>
      </c>
      <c r="Y1152">
        <f t="shared" si="212"/>
        <v>1</v>
      </c>
      <c r="Z1152">
        <f t="shared" si="213"/>
        <v>0</v>
      </c>
      <c r="AA1152">
        <f t="shared" si="214"/>
        <v>0</v>
      </c>
      <c r="AB1152">
        <f t="shared" si="215"/>
        <v>1</v>
      </c>
    </row>
    <row r="1153" spans="1:28" ht="34" x14ac:dyDescent="0.2">
      <c r="A1153">
        <v>1151</v>
      </c>
      <c r="B1153" t="s">
        <v>72</v>
      </c>
      <c r="C1153" t="s">
        <v>4607</v>
      </c>
      <c r="D1153" t="s">
        <v>4640</v>
      </c>
      <c r="E1153">
        <v>3.6</v>
      </c>
      <c r="F1153" s="1" t="s">
        <v>1939</v>
      </c>
      <c r="G1153" t="s">
        <v>1404</v>
      </c>
      <c r="H1153" t="s">
        <v>1404</v>
      </c>
      <c r="I1153" t="s">
        <v>68</v>
      </c>
      <c r="J1153">
        <v>1994</v>
      </c>
      <c r="K1153" t="s">
        <v>30</v>
      </c>
      <c r="L1153" t="s">
        <v>85</v>
      </c>
      <c r="M1153" t="s">
        <v>61</v>
      </c>
      <c r="N1153" t="s">
        <v>3319</v>
      </c>
      <c r="O1153">
        <v>-1</v>
      </c>
      <c r="P1153">
        <v>-1</v>
      </c>
      <c r="Q1153">
        <f t="shared" si="204"/>
        <v>37000</v>
      </c>
      <c r="R1153">
        <f t="shared" si="205"/>
        <v>44000</v>
      </c>
      <c r="S1153">
        <f t="shared" si="206"/>
        <v>40500</v>
      </c>
      <c r="T1153" t="str">
        <f t="shared" si="207"/>
        <v>A2C Consulting</v>
      </c>
      <c r="U1153" t="str">
        <f t="shared" si="208"/>
        <v>Philadelphia</v>
      </c>
      <c r="V1153" t="str">
        <f t="shared" si="209"/>
        <v>PA</v>
      </c>
      <c r="W1153">
        <f t="shared" si="210"/>
        <v>0</v>
      </c>
      <c r="X1153">
        <f t="shared" si="211"/>
        <v>1</v>
      </c>
      <c r="Y1153">
        <f t="shared" si="212"/>
        <v>0</v>
      </c>
      <c r="Z1153">
        <f t="shared" si="213"/>
        <v>0</v>
      </c>
      <c r="AA1153">
        <f t="shared" si="214"/>
        <v>0</v>
      </c>
      <c r="AB1153">
        <f t="shared" si="215"/>
        <v>1</v>
      </c>
    </row>
    <row r="1154" spans="1:28" ht="409.6" x14ac:dyDescent="0.2">
      <c r="A1154">
        <v>1152</v>
      </c>
      <c r="B1154" t="s">
        <v>1940</v>
      </c>
      <c r="C1154" t="s">
        <v>4641</v>
      </c>
      <c r="D1154" s="1" t="s">
        <v>4642</v>
      </c>
      <c r="E1154">
        <v>3.6</v>
      </c>
      <c r="F1154" s="1" t="s">
        <v>1825</v>
      </c>
      <c r="G1154" t="s">
        <v>1404</v>
      </c>
      <c r="H1154" t="s">
        <v>1826</v>
      </c>
      <c r="I1154" t="s">
        <v>18</v>
      </c>
      <c r="J1154">
        <v>1994</v>
      </c>
      <c r="K1154" t="s">
        <v>30</v>
      </c>
      <c r="L1154" t="s">
        <v>25</v>
      </c>
      <c r="M1154" t="s">
        <v>26</v>
      </c>
      <c r="N1154" t="s">
        <v>3313</v>
      </c>
      <c r="O1154">
        <v>-1</v>
      </c>
      <c r="P1154">
        <v>-1</v>
      </c>
      <c r="Q1154">
        <f t="shared" si="204"/>
        <v>64000</v>
      </c>
      <c r="R1154">
        <f t="shared" si="205"/>
        <v>113000</v>
      </c>
      <c r="S1154">
        <f t="shared" si="206"/>
        <v>88500</v>
      </c>
      <c r="T1154" t="str">
        <f t="shared" si="207"/>
        <v>Community Behavioral Health</v>
      </c>
      <c r="U1154" t="str">
        <f t="shared" si="208"/>
        <v>Philadelphia</v>
      </c>
      <c r="V1154" t="str">
        <f t="shared" si="209"/>
        <v>PA</v>
      </c>
      <c r="W1154">
        <f t="shared" si="210"/>
        <v>0</v>
      </c>
      <c r="X1154">
        <f t="shared" si="211"/>
        <v>1</v>
      </c>
      <c r="Y1154">
        <f t="shared" si="212"/>
        <v>1</v>
      </c>
      <c r="Z1154">
        <f t="shared" si="213"/>
        <v>0</v>
      </c>
      <c r="AA1154">
        <f t="shared" si="214"/>
        <v>0</v>
      </c>
      <c r="AB1154">
        <f t="shared" si="215"/>
        <v>1</v>
      </c>
    </row>
    <row r="1155" spans="1:28" ht="409.6" x14ac:dyDescent="0.2">
      <c r="A1155">
        <v>1153</v>
      </c>
      <c r="B1155" t="s">
        <v>1941</v>
      </c>
      <c r="C1155" t="s">
        <v>4641</v>
      </c>
      <c r="D1155" s="1" t="s">
        <v>4643</v>
      </c>
      <c r="E1155">
        <v>4.0999999999999996</v>
      </c>
      <c r="F1155" s="1" t="s">
        <v>465</v>
      </c>
      <c r="G1155" t="s">
        <v>1819</v>
      </c>
      <c r="H1155" t="s">
        <v>3530</v>
      </c>
      <c r="I1155" t="s">
        <v>84</v>
      </c>
      <c r="J1155">
        <v>-1</v>
      </c>
      <c r="K1155" t="s">
        <v>30</v>
      </c>
      <c r="L1155" t="s">
        <v>134</v>
      </c>
      <c r="M1155" t="s">
        <v>32</v>
      </c>
      <c r="N1155" t="s">
        <v>3309</v>
      </c>
      <c r="O1155">
        <v>-1</v>
      </c>
      <c r="P1155">
        <v>-1</v>
      </c>
      <c r="Q1155">
        <f t="shared" ref="Q1155:Q1218" si="216">LEFT(C1155,FIND("-",C1155)-1)*1000</f>
        <v>64000</v>
      </c>
      <c r="R1155">
        <f t="shared" ref="R1155:R1218" si="217">MID(C1155,FIND("-",C1155)+1,LEN(C1155))*1000</f>
        <v>113000</v>
      </c>
      <c r="S1155">
        <f t="shared" ref="S1155:S1218" si="218">(Q1155+R1155)/2</f>
        <v>88500</v>
      </c>
      <c r="T1155" t="str">
        <f t="shared" ref="T1155:T1218" si="219">TRIM(LEFT(F1155, FIND(CHAR(10), F1155&amp;CHAR(10))-1))</f>
        <v>APN Software Services Inc.</v>
      </c>
      <c r="U1155" t="str">
        <f t="shared" ref="U1155:U1218" si="220">TRIM(LEFT(G1155, FIND(",",G1155)-1))</f>
        <v>Plymouth Meeting</v>
      </c>
      <c r="V1155" t="str">
        <f t="shared" ref="V1155:V1218" si="221">TRIM(MID(G1155,FIND(",",G1155)+1,LEN((G1155))))</f>
        <v>PA</v>
      </c>
      <c r="W1155">
        <f t="shared" ref="W1155:W1218" si="222">IF(ISNUMBER(SEARCH("python",D1155)),1,0)</f>
        <v>0</v>
      </c>
      <c r="X1155">
        <f t="shared" ref="X1155:X1218" si="223">IF(ISNUMBER(SEARCH("sql",D1155)),1,0)</f>
        <v>1</v>
      </c>
      <c r="Y1155">
        <f t="shared" ref="Y1155:Y1218" si="224">IF(ISNUMBER(SEARCH("excel",D1155)),1,0)</f>
        <v>1</v>
      </c>
      <c r="Z1155">
        <f t="shared" ref="Z1155:Z1218" si="225">IF(ISNUMBER(SEARCH("tableau",D1155)),1,0)</f>
        <v>0</v>
      </c>
      <c r="AA1155">
        <f t="shared" ref="AA1155:AA1218" si="226">IF(ISNUMBER(SEARCH("power bi",D1155)),1,0)</f>
        <v>0</v>
      </c>
      <c r="AB1155">
        <f t="shared" ref="AB1155:AB1218" si="227">IF(ISNUMBER(SEARCH("r",D1155)),1,0)</f>
        <v>1</v>
      </c>
    </row>
    <row r="1156" spans="1:28" ht="409.6" x14ac:dyDescent="0.2">
      <c r="A1156">
        <v>1154</v>
      </c>
      <c r="B1156" t="s">
        <v>34</v>
      </c>
      <c r="C1156" t="s">
        <v>4641</v>
      </c>
      <c r="D1156" s="1" t="s">
        <v>4644</v>
      </c>
      <c r="E1156">
        <v>4.4000000000000004</v>
      </c>
      <c r="F1156" s="1" t="s">
        <v>1942</v>
      </c>
      <c r="G1156" t="s">
        <v>1404</v>
      </c>
      <c r="H1156" t="s">
        <v>1922</v>
      </c>
      <c r="I1156" t="s">
        <v>29</v>
      </c>
      <c r="J1156">
        <v>1994</v>
      </c>
      <c r="K1156" t="s">
        <v>30</v>
      </c>
      <c r="L1156" t="s">
        <v>147</v>
      </c>
      <c r="M1156" t="s">
        <v>61</v>
      </c>
      <c r="N1156" t="s">
        <v>3303</v>
      </c>
      <c r="O1156" t="s">
        <v>1943</v>
      </c>
      <c r="P1156">
        <v>-1</v>
      </c>
      <c r="Q1156">
        <f t="shared" si="216"/>
        <v>64000</v>
      </c>
      <c r="R1156">
        <f t="shared" si="217"/>
        <v>113000</v>
      </c>
      <c r="S1156">
        <f t="shared" si="218"/>
        <v>88500</v>
      </c>
      <c r="T1156" t="str">
        <f t="shared" si="219"/>
        <v>Contemporary Staffing Solutions</v>
      </c>
      <c r="U1156" t="str">
        <f t="shared" si="220"/>
        <v>Philadelphia</v>
      </c>
      <c r="V1156" t="str">
        <f t="shared" si="221"/>
        <v>PA</v>
      </c>
      <c r="W1156">
        <f t="shared" si="222"/>
        <v>0</v>
      </c>
      <c r="X1156">
        <f t="shared" si="223"/>
        <v>1</v>
      </c>
      <c r="Y1156">
        <f t="shared" si="224"/>
        <v>1</v>
      </c>
      <c r="Z1156">
        <f t="shared" si="225"/>
        <v>0</v>
      </c>
      <c r="AA1156">
        <f t="shared" si="226"/>
        <v>0</v>
      </c>
      <c r="AB1156">
        <f t="shared" si="227"/>
        <v>1</v>
      </c>
    </row>
    <row r="1157" spans="1:28" ht="356" x14ac:dyDescent="0.2">
      <c r="A1157">
        <v>1155</v>
      </c>
      <c r="B1157" t="s">
        <v>72</v>
      </c>
      <c r="C1157" t="s">
        <v>4641</v>
      </c>
      <c r="D1157" s="1" t="s">
        <v>4645</v>
      </c>
      <c r="E1157">
        <v>3.5</v>
      </c>
      <c r="F1157" s="1" t="s">
        <v>1944</v>
      </c>
      <c r="G1157" t="s">
        <v>1673</v>
      </c>
      <c r="H1157" t="s">
        <v>1673</v>
      </c>
      <c r="I1157" t="s">
        <v>29</v>
      </c>
      <c r="J1157">
        <v>1970</v>
      </c>
      <c r="K1157" t="s">
        <v>30</v>
      </c>
      <c r="L1157" t="s">
        <v>147</v>
      </c>
      <c r="M1157" t="s">
        <v>61</v>
      </c>
      <c r="N1157" t="s">
        <v>3303</v>
      </c>
      <c r="O1157" t="s">
        <v>4422</v>
      </c>
      <c r="P1157">
        <v>-1</v>
      </c>
      <c r="Q1157">
        <f t="shared" si="216"/>
        <v>64000</v>
      </c>
      <c r="R1157">
        <f t="shared" si="217"/>
        <v>113000</v>
      </c>
      <c r="S1157">
        <f t="shared" si="218"/>
        <v>88500</v>
      </c>
      <c r="T1157" t="str">
        <f t="shared" si="219"/>
        <v>The Judge Group</v>
      </c>
      <c r="U1157" t="str">
        <f t="shared" si="220"/>
        <v>Wayne</v>
      </c>
      <c r="V1157" t="str">
        <f t="shared" si="221"/>
        <v>PA</v>
      </c>
      <c r="W1157">
        <f t="shared" si="222"/>
        <v>0</v>
      </c>
      <c r="X1157">
        <f t="shared" si="223"/>
        <v>1</v>
      </c>
      <c r="Y1157">
        <f t="shared" si="224"/>
        <v>0</v>
      </c>
      <c r="Z1157">
        <f t="shared" si="225"/>
        <v>1</v>
      </c>
      <c r="AA1157">
        <f t="shared" si="226"/>
        <v>0</v>
      </c>
      <c r="AB1157">
        <f t="shared" si="227"/>
        <v>1</v>
      </c>
    </row>
    <row r="1158" spans="1:28" ht="409.6" x14ac:dyDescent="0.2">
      <c r="A1158">
        <v>1156</v>
      </c>
      <c r="B1158" t="s">
        <v>1945</v>
      </c>
      <c r="C1158" t="s">
        <v>4641</v>
      </c>
      <c r="D1158" s="1" t="s">
        <v>4646</v>
      </c>
      <c r="E1158">
        <v>2.2999999999999998</v>
      </c>
      <c r="F1158" s="1" t="s">
        <v>1946</v>
      </c>
      <c r="G1158" t="s">
        <v>1947</v>
      </c>
      <c r="H1158" t="s">
        <v>1948</v>
      </c>
      <c r="I1158" t="s">
        <v>29</v>
      </c>
      <c r="J1158">
        <v>-1</v>
      </c>
      <c r="K1158" t="s">
        <v>30</v>
      </c>
      <c r="L1158" t="s">
        <v>51</v>
      </c>
      <c r="M1158" t="s">
        <v>52</v>
      </c>
      <c r="N1158" t="s">
        <v>3319</v>
      </c>
      <c r="O1158">
        <v>-1</v>
      </c>
      <c r="P1158">
        <v>-1</v>
      </c>
      <c r="Q1158">
        <f t="shared" si="216"/>
        <v>64000</v>
      </c>
      <c r="R1158">
        <f t="shared" si="217"/>
        <v>113000</v>
      </c>
      <c r="S1158">
        <f t="shared" si="218"/>
        <v>88500</v>
      </c>
      <c r="T1158" t="str">
        <f t="shared" si="219"/>
        <v>Versant Health</v>
      </c>
      <c r="U1158" t="str">
        <f t="shared" si="220"/>
        <v>Newtown Square</v>
      </c>
      <c r="V1158" t="str">
        <f t="shared" si="221"/>
        <v>PA</v>
      </c>
      <c r="W1158">
        <f t="shared" si="222"/>
        <v>0</v>
      </c>
      <c r="X1158">
        <f t="shared" si="223"/>
        <v>0</v>
      </c>
      <c r="Y1158">
        <f t="shared" si="224"/>
        <v>1</v>
      </c>
      <c r="Z1158">
        <f t="shared" si="225"/>
        <v>0</v>
      </c>
      <c r="AA1158">
        <f t="shared" si="226"/>
        <v>0</v>
      </c>
      <c r="AB1158">
        <f t="shared" si="227"/>
        <v>1</v>
      </c>
    </row>
    <row r="1159" spans="1:28" ht="409.6" x14ac:dyDescent="0.2">
      <c r="A1159">
        <v>1157</v>
      </c>
      <c r="B1159" t="s">
        <v>1949</v>
      </c>
      <c r="C1159" t="s">
        <v>4641</v>
      </c>
      <c r="D1159" s="1" t="s">
        <v>4647</v>
      </c>
      <c r="E1159">
        <v>4.2</v>
      </c>
      <c r="F1159" s="1" t="s">
        <v>1950</v>
      </c>
      <c r="G1159" t="s">
        <v>1404</v>
      </c>
      <c r="H1159" t="s">
        <v>618</v>
      </c>
      <c r="I1159" t="s">
        <v>84</v>
      </c>
      <c r="J1159">
        <v>1992</v>
      </c>
      <c r="K1159" t="s">
        <v>30</v>
      </c>
      <c r="L1159" t="s">
        <v>38</v>
      </c>
      <c r="M1159" t="s">
        <v>32</v>
      </c>
      <c r="N1159" t="s">
        <v>3312</v>
      </c>
      <c r="O1159">
        <v>-1</v>
      </c>
      <c r="P1159">
        <v>-1</v>
      </c>
      <c r="Q1159">
        <f t="shared" si="216"/>
        <v>64000</v>
      </c>
      <c r="R1159">
        <f t="shared" si="217"/>
        <v>113000</v>
      </c>
      <c r="S1159">
        <f t="shared" si="218"/>
        <v>88500</v>
      </c>
      <c r="T1159" t="str">
        <f t="shared" si="219"/>
        <v>Micro-Data Systems Inc.</v>
      </c>
      <c r="U1159" t="str">
        <f t="shared" si="220"/>
        <v>Philadelphia</v>
      </c>
      <c r="V1159" t="str">
        <f t="shared" si="221"/>
        <v>PA</v>
      </c>
      <c r="W1159">
        <f t="shared" si="222"/>
        <v>1</v>
      </c>
      <c r="X1159">
        <f t="shared" si="223"/>
        <v>1</v>
      </c>
      <c r="Y1159">
        <f t="shared" si="224"/>
        <v>0</v>
      </c>
      <c r="Z1159">
        <f t="shared" si="225"/>
        <v>0</v>
      </c>
      <c r="AA1159">
        <f t="shared" si="226"/>
        <v>1</v>
      </c>
      <c r="AB1159">
        <f t="shared" si="227"/>
        <v>1</v>
      </c>
    </row>
    <row r="1160" spans="1:28" ht="34" x14ac:dyDescent="0.2">
      <c r="A1160">
        <v>1158</v>
      </c>
      <c r="B1160" t="s">
        <v>1951</v>
      </c>
      <c r="C1160" t="s">
        <v>4641</v>
      </c>
      <c r="D1160" t="s">
        <v>4648</v>
      </c>
      <c r="E1160">
        <v>2.4</v>
      </c>
      <c r="F1160" s="1" t="s">
        <v>1867</v>
      </c>
      <c r="G1160" t="s">
        <v>1673</v>
      </c>
      <c r="H1160" t="s">
        <v>1222</v>
      </c>
      <c r="I1160" t="s">
        <v>24</v>
      </c>
      <c r="J1160">
        <v>1904</v>
      </c>
      <c r="K1160" t="s">
        <v>56</v>
      </c>
      <c r="L1160" t="s">
        <v>304</v>
      </c>
      <c r="M1160" t="s">
        <v>304</v>
      </c>
      <c r="N1160" t="s">
        <v>3304</v>
      </c>
      <c r="O1160" t="s">
        <v>4585</v>
      </c>
      <c r="P1160">
        <v>-1</v>
      </c>
      <c r="Q1160">
        <f t="shared" si="216"/>
        <v>64000</v>
      </c>
      <c r="R1160">
        <f t="shared" si="217"/>
        <v>113000</v>
      </c>
      <c r="S1160">
        <f t="shared" si="218"/>
        <v>88500</v>
      </c>
      <c r="T1160" t="str">
        <f t="shared" si="219"/>
        <v>Avantor</v>
      </c>
      <c r="U1160" t="str">
        <f t="shared" si="220"/>
        <v>Wayne</v>
      </c>
      <c r="V1160" t="str">
        <f t="shared" si="221"/>
        <v>PA</v>
      </c>
      <c r="W1160">
        <f t="shared" si="222"/>
        <v>1</v>
      </c>
      <c r="X1160">
        <f t="shared" si="223"/>
        <v>1</v>
      </c>
      <c r="Y1160">
        <f t="shared" si="224"/>
        <v>1</v>
      </c>
      <c r="Z1160">
        <f t="shared" si="225"/>
        <v>0</v>
      </c>
      <c r="AA1160">
        <f t="shared" si="226"/>
        <v>0</v>
      </c>
      <c r="AB1160">
        <f t="shared" si="227"/>
        <v>1</v>
      </c>
    </row>
    <row r="1161" spans="1:28" ht="409.6" x14ac:dyDescent="0.2">
      <c r="A1161">
        <v>1159</v>
      </c>
      <c r="B1161" t="s">
        <v>1952</v>
      </c>
      <c r="C1161" t="s">
        <v>4641</v>
      </c>
      <c r="D1161" s="1" t="s">
        <v>4649</v>
      </c>
      <c r="E1161">
        <v>3.7</v>
      </c>
      <c r="F1161" s="1" t="s">
        <v>1953</v>
      </c>
      <c r="G1161" t="s">
        <v>1404</v>
      </c>
      <c r="H1161" t="s">
        <v>1014</v>
      </c>
      <c r="I1161" t="s">
        <v>24</v>
      </c>
      <c r="J1161">
        <v>1966</v>
      </c>
      <c r="K1161" t="s">
        <v>56</v>
      </c>
      <c r="L1161" t="s">
        <v>367</v>
      </c>
      <c r="M1161" t="s">
        <v>61</v>
      </c>
      <c r="N1161" t="s">
        <v>3304</v>
      </c>
      <c r="O1161">
        <v>-1</v>
      </c>
      <c r="P1161">
        <v>-1</v>
      </c>
      <c r="Q1161">
        <f t="shared" si="216"/>
        <v>64000</v>
      </c>
      <c r="R1161">
        <f t="shared" si="217"/>
        <v>113000</v>
      </c>
      <c r="S1161">
        <f t="shared" si="218"/>
        <v>88500</v>
      </c>
      <c r="T1161" t="str">
        <f t="shared" si="219"/>
        <v>Tetra Tech</v>
      </c>
      <c r="U1161" t="str">
        <f t="shared" si="220"/>
        <v>Philadelphia</v>
      </c>
      <c r="V1161" t="str">
        <f t="shared" si="221"/>
        <v>PA</v>
      </c>
      <c r="W1161">
        <f t="shared" si="222"/>
        <v>0</v>
      </c>
      <c r="X1161">
        <f t="shared" si="223"/>
        <v>0</v>
      </c>
      <c r="Y1161">
        <f t="shared" si="224"/>
        <v>1</v>
      </c>
      <c r="Z1161">
        <f t="shared" si="225"/>
        <v>0</v>
      </c>
      <c r="AA1161">
        <f t="shared" si="226"/>
        <v>0</v>
      </c>
      <c r="AB1161">
        <f t="shared" si="227"/>
        <v>1</v>
      </c>
    </row>
    <row r="1162" spans="1:28" ht="409.6" x14ac:dyDescent="0.2">
      <c r="A1162">
        <v>1160</v>
      </c>
      <c r="B1162" t="s">
        <v>1954</v>
      </c>
      <c r="C1162" t="s">
        <v>4641</v>
      </c>
      <c r="D1162" s="1" t="s">
        <v>4650</v>
      </c>
      <c r="E1162">
        <v>4.2</v>
      </c>
      <c r="F1162" s="1" t="s">
        <v>1928</v>
      </c>
      <c r="G1162" t="s">
        <v>1922</v>
      </c>
      <c r="H1162" t="s">
        <v>1922</v>
      </c>
      <c r="I1162" t="s">
        <v>29</v>
      </c>
      <c r="J1162">
        <v>1990</v>
      </c>
      <c r="K1162" t="s">
        <v>30</v>
      </c>
      <c r="L1162" t="s">
        <v>3323</v>
      </c>
      <c r="M1162" t="s">
        <v>46</v>
      </c>
      <c r="N1162" t="s">
        <v>3306</v>
      </c>
      <c r="O1162">
        <v>-1</v>
      </c>
      <c r="P1162">
        <v>-1</v>
      </c>
      <c r="Q1162">
        <f t="shared" si="216"/>
        <v>64000</v>
      </c>
      <c r="R1162">
        <f t="shared" si="217"/>
        <v>113000</v>
      </c>
      <c r="S1162">
        <f t="shared" si="218"/>
        <v>88500</v>
      </c>
      <c r="T1162" t="str">
        <f t="shared" si="219"/>
        <v>Freedom Mortgage</v>
      </c>
      <c r="U1162" t="str">
        <f t="shared" si="220"/>
        <v>Mount Laurel</v>
      </c>
      <c r="V1162" t="str">
        <f t="shared" si="221"/>
        <v>NJ</v>
      </c>
      <c r="W1162">
        <f t="shared" si="222"/>
        <v>0</v>
      </c>
      <c r="X1162">
        <f t="shared" si="223"/>
        <v>1</v>
      </c>
      <c r="Y1162">
        <f t="shared" si="224"/>
        <v>1</v>
      </c>
      <c r="Z1162">
        <f t="shared" si="225"/>
        <v>0</v>
      </c>
      <c r="AA1162">
        <f t="shared" si="226"/>
        <v>1</v>
      </c>
      <c r="AB1162">
        <f t="shared" si="227"/>
        <v>1</v>
      </c>
    </row>
    <row r="1163" spans="1:28" ht="409.6" x14ac:dyDescent="0.2">
      <c r="A1163">
        <v>1161</v>
      </c>
      <c r="B1163" t="s">
        <v>1955</v>
      </c>
      <c r="C1163" t="s">
        <v>4641</v>
      </c>
      <c r="D1163" s="1" t="s">
        <v>4651</v>
      </c>
      <c r="E1163">
        <v>2.7</v>
      </c>
      <c r="F1163" s="1" t="s">
        <v>1956</v>
      </c>
      <c r="G1163" t="s">
        <v>1673</v>
      </c>
      <c r="H1163" t="s">
        <v>1957</v>
      </c>
      <c r="I1163" t="s">
        <v>68</v>
      </c>
      <c r="J1163">
        <v>-1</v>
      </c>
      <c r="K1163" t="s">
        <v>30</v>
      </c>
      <c r="L1163">
        <v>-1</v>
      </c>
      <c r="M1163">
        <v>-1</v>
      </c>
      <c r="N1163" t="s">
        <v>3314</v>
      </c>
      <c r="O1163">
        <v>-1</v>
      </c>
      <c r="P1163">
        <v>-1</v>
      </c>
      <c r="Q1163">
        <f t="shared" si="216"/>
        <v>64000</v>
      </c>
      <c r="R1163">
        <f t="shared" si="217"/>
        <v>113000</v>
      </c>
      <c r="S1163">
        <f t="shared" si="218"/>
        <v>88500</v>
      </c>
      <c r="T1163" t="str">
        <f t="shared" si="219"/>
        <v>Eastern Airlines LLC</v>
      </c>
      <c r="U1163" t="str">
        <f t="shared" si="220"/>
        <v>Wayne</v>
      </c>
      <c r="V1163" t="str">
        <f t="shared" si="221"/>
        <v>PA</v>
      </c>
      <c r="W1163">
        <f t="shared" si="222"/>
        <v>0</v>
      </c>
      <c r="X1163">
        <f t="shared" si="223"/>
        <v>1</v>
      </c>
      <c r="Y1163">
        <f t="shared" si="224"/>
        <v>1</v>
      </c>
      <c r="Z1163">
        <f t="shared" si="225"/>
        <v>1</v>
      </c>
      <c r="AA1163">
        <f t="shared" si="226"/>
        <v>1</v>
      </c>
      <c r="AB1163">
        <f t="shared" si="227"/>
        <v>1</v>
      </c>
    </row>
    <row r="1164" spans="1:28" ht="51" x14ac:dyDescent="0.2">
      <c r="A1164">
        <v>1162</v>
      </c>
      <c r="B1164" t="s">
        <v>473</v>
      </c>
      <c r="C1164" t="s">
        <v>4641</v>
      </c>
      <c r="D1164" t="s">
        <v>4652</v>
      </c>
      <c r="E1164">
        <v>4.3</v>
      </c>
      <c r="F1164" s="1" t="s">
        <v>1958</v>
      </c>
      <c r="G1164" t="s">
        <v>1404</v>
      </c>
      <c r="H1164" t="s">
        <v>892</v>
      </c>
      <c r="I1164" t="s">
        <v>41</v>
      </c>
      <c r="J1164">
        <v>2009</v>
      </c>
      <c r="K1164" t="s">
        <v>37</v>
      </c>
      <c r="L1164" t="s">
        <v>1849</v>
      </c>
      <c r="M1164" t="s">
        <v>913</v>
      </c>
      <c r="N1164" t="s">
        <v>3303</v>
      </c>
      <c r="O1164" t="s">
        <v>4653</v>
      </c>
      <c r="P1164">
        <v>-1</v>
      </c>
      <c r="Q1164">
        <f t="shared" si="216"/>
        <v>64000</v>
      </c>
      <c r="R1164">
        <f t="shared" si="217"/>
        <v>113000</v>
      </c>
      <c r="S1164">
        <f t="shared" si="218"/>
        <v>88500</v>
      </c>
      <c r="T1164" t="str">
        <f t="shared" si="219"/>
        <v>NextGen Global Resources LLC</v>
      </c>
      <c r="U1164" t="str">
        <f t="shared" si="220"/>
        <v>Philadelphia</v>
      </c>
      <c r="V1164" t="str">
        <f t="shared" si="221"/>
        <v>PA</v>
      </c>
      <c r="W1164">
        <f t="shared" si="222"/>
        <v>1</v>
      </c>
      <c r="X1164">
        <f t="shared" si="223"/>
        <v>1</v>
      </c>
      <c r="Y1164">
        <f t="shared" si="224"/>
        <v>1</v>
      </c>
      <c r="Z1164">
        <f t="shared" si="225"/>
        <v>1</v>
      </c>
      <c r="AA1164">
        <f t="shared" si="226"/>
        <v>0</v>
      </c>
      <c r="AB1164">
        <f t="shared" si="227"/>
        <v>1</v>
      </c>
    </row>
    <row r="1165" spans="1:28" ht="409.6" x14ac:dyDescent="0.2">
      <c r="A1165">
        <v>1163</v>
      </c>
      <c r="B1165" t="s">
        <v>1959</v>
      </c>
      <c r="C1165" t="s">
        <v>4641</v>
      </c>
      <c r="D1165" s="1" t="s">
        <v>4654</v>
      </c>
      <c r="E1165">
        <v>3.2</v>
      </c>
      <c r="F1165" s="1" t="s">
        <v>1734</v>
      </c>
      <c r="G1165" t="s">
        <v>1735</v>
      </c>
      <c r="H1165" t="s">
        <v>1735</v>
      </c>
      <c r="I1165" t="s">
        <v>24</v>
      </c>
      <c r="J1165">
        <v>1975</v>
      </c>
      <c r="K1165" t="s">
        <v>30</v>
      </c>
      <c r="L1165" t="s">
        <v>3323</v>
      </c>
      <c r="M1165" t="s">
        <v>46</v>
      </c>
      <c r="N1165" t="s">
        <v>3319</v>
      </c>
      <c r="O1165" t="s">
        <v>1736</v>
      </c>
      <c r="P1165">
        <v>-1</v>
      </c>
      <c r="Q1165">
        <f t="shared" si="216"/>
        <v>64000</v>
      </c>
      <c r="R1165">
        <f t="shared" si="217"/>
        <v>113000</v>
      </c>
      <c r="S1165">
        <f t="shared" si="218"/>
        <v>88500</v>
      </c>
      <c r="T1165" t="str">
        <f t="shared" si="219"/>
        <v>Vanguard</v>
      </c>
      <c r="U1165" t="str">
        <f t="shared" si="220"/>
        <v>Malvern</v>
      </c>
      <c r="V1165" t="str">
        <f t="shared" si="221"/>
        <v>PA</v>
      </c>
      <c r="W1165">
        <f t="shared" si="222"/>
        <v>1</v>
      </c>
      <c r="X1165">
        <f t="shared" si="223"/>
        <v>1</v>
      </c>
      <c r="Y1165">
        <f t="shared" si="224"/>
        <v>0</v>
      </c>
      <c r="Z1165">
        <f t="shared" si="225"/>
        <v>0</v>
      </c>
      <c r="AA1165">
        <f t="shared" si="226"/>
        <v>0</v>
      </c>
      <c r="AB1165">
        <f t="shared" si="227"/>
        <v>1</v>
      </c>
    </row>
    <row r="1166" spans="1:28" ht="409.6" x14ac:dyDescent="0.2">
      <c r="A1166">
        <v>1164</v>
      </c>
      <c r="B1166" t="s">
        <v>1960</v>
      </c>
      <c r="C1166" t="s">
        <v>4641</v>
      </c>
      <c r="D1166" s="1" t="s">
        <v>4655</v>
      </c>
      <c r="E1166">
        <v>3.5</v>
      </c>
      <c r="F1166" s="1" t="s">
        <v>1944</v>
      </c>
      <c r="G1166" t="s">
        <v>1961</v>
      </c>
      <c r="H1166" t="s">
        <v>1673</v>
      </c>
      <c r="I1166" t="s">
        <v>29</v>
      </c>
      <c r="J1166">
        <v>1970</v>
      </c>
      <c r="K1166" t="s">
        <v>30</v>
      </c>
      <c r="L1166" t="s">
        <v>147</v>
      </c>
      <c r="M1166" t="s">
        <v>61</v>
      </c>
      <c r="N1166" t="s">
        <v>3303</v>
      </c>
      <c r="O1166" t="s">
        <v>4422</v>
      </c>
      <c r="P1166">
        <v>-1</v>
      </c>
      <c r="Q1166">
        <f t="shared" si="216"/>
        <v>64000</v>
      </c>
      <c r="R1166">
        <f t="shared" si="217"/>
        <v>113000</v>
      </c>
      <c r="S1166">
        <f t="shared" si="218"/>
        <v>88500</v>
      </c>
      <c r="T1166" t="str">
        <f t="shared" si="219"/>
        <v>The Judge Group</v>
      </c>
      <c r="U1166" t="str">
        <f t="shared" si="220"/>
        <v>Boothwyn</v>
      </c>
      <c r="V1166" t="str">
        <f t="shared" si="221"/>
        <v>PA</v>
      </c>
      <c r="W1166">
        <f t="shared" si="222"/>
        <v>0</v>
      </c>
      <c r="X1166">
        <f t="shared" si="223"/>
        <v>1</v>
      </c>
      <c r="Y1166">
        <f t="shared" si="224"/>
        <v>0</v>
      </c>
      <c r="Z1166">
        <f t="shared" si="225"/>
        <v>0</v>
      </c>
      <c r="AA1166">
        <f t="shared" si="226"/>
        <v>0</v>
      </c>
      <c r="AB1166">
        <f t="shared" si="227"/>
        <v>1</v>
      </c>
    </row>
    <row r="1167" spans="1:28" ht="136" x14ac:dyDescent="0.2">
      <c r="A1167">
        <v>1165</v>
      </c>
      <c r="B1167" t="s">
        <v>1962</v>
      </c>
      <c r="C1167" t="s">
        <v>4641</v>
      </c>
      <c r="D1167" s="1" t="s">
        <v>4656</v>
      </c>
      <c r="E1167">
        <v>3.7</v>
      </c>
      <c r="F1167" s="1" t="s">
        <v>1963</v>
      </c>
      <c r="G1167" t="s">
        <v>1404</v>
      </c>
      <c r="H1167" t="s">
        <v>1404</v>
      </c>
      <c r="I1167" t="s">
        <v>55</v>
      </c>
      <c r="J1167">
        <v>1997</v>
      </c>
      <c r="K1167" t="s">
        <v>37</v>
      </c>
      <c r="L1167" t="s">
        <v>51</v>
      </c>
      <c r="M1167" t="s">
        <v>52</v>
      </c>
      <c r="N1167" t="s">
        <v>3309</v>
      </c>
      <c r="O1167">
        <v>-1</v>
      </c>
      <c r="P1167">
        <v>-1</v>
      </c>
      <c r="Q1167">
        <f t="shared" si="216"/>
        <v>64000</v>
      </c>
      <c r="R1167">
        <f t="shared" si="217"/>
        <v>113000</v>
      </c>
      <c r="S1167">
        <f t="shared" si="218"/>
        <v>88500</v>
      </c>
      <c r="T1167" t="str">
        <f t="shared" si="219"/>
        <v>amerihealth</v>
      </c>
      <c r="U1167" t="str">
        <f t="shared" si="220"/>
        <v>Philadelphia</v>
      </c>
      <c r="V1167" t="str">
        <f t="shared" si="221"/>
        <v>PA</v>
      </c>
      <c r="W1167">
        <f t="shared" si="222"/>
        <v>0</v>
      </c>
      <c r="X1167">
        <f t="shared" si="223"/>
        <v>0</v>
      </c>
      <c r="Y1167">
        <f t="shared" si="224"/>
        <v>0</v>
      </c>
      <c r="Z1167">
        <f t="shared" si="225"/>
        <v>0</v>
      </c>
      <c r="AA1167">
        <f t="shared" si="226"/>
        <v>0</v>
      </c>
      <c r="AB1167">
        <f t="shared" si="227"/>
        <v>1</v>
      </c>
    </row>
    <row r="1168" spans="1:28" ht="409.6" x14ac:dyDescent="0.2">
      <c r="A1168">
        <v>1166</v>
      </c>
      <c r="B1168" t="s">
        <v>473</v>
      </c>
      <c r="C1168" t="s">
        <v>4641</v>
      </c>
      <c r="D1168" s="1" t="s">
        <v>4657</v>
      </c>
      <c r="E1168">
        <v>3.9</v>
      </c>
      <c r="F1168" s="1" t="s">
        <v>4658</v>
      </c>
      <c r="G1168" t="s">
        <v>1404</v>
      </c>
      <c r="H1168" t="s">
        <v>4659</v>
      </c>
      <c r="I1168" t="s">
        <v>24</v>
      </c>
      <c r="J1168">
        <v>1830</v>
      </c>
      <c r="K1168" t="s">
        <v>56</v>
      </c>
      <c r="L1168" t="s">
        <v>304</v>
      </c>
      <c r="M1168" t="s">
        <v>304</v>
      </c>
      <c r="N1168" t="s">
        <v>3310</v>
      </c>
      <c r="O1168" t="s">
        <v>4660</v>
      </c>
      <c r="P1168">
        <v>-1</v>
      </c>
      <c r="Q1168">
        <f t="shared" si="216"/>
        <v>64000</v>
      </c>
      <c r="R1168">
        <f t="shared" si="217"/>
        <v>113000</v>
      </c>
      <c r="S1168">
        <f t="shared" si="218"/>
        <v>88500</v>
      </c>
      <c r="T1168" t="str">
        <f t="shared" si="219"/>
        <v>GS</v>
      </c>
      <c r="U1168" t="str">
        <f t="shared" si="220"/>
        <v>Philadelphia</v>
      </c>
      <c r="V1168" t="str">
        <f t="shared" si="221"/>
        <v>PA</v>
      </c>
      <c r="W1168">
        <f t="shared" si="222"/>
        <v>1</v>
      </c>
      <c r="X1168">
        <f t="shared" si="223"/>
        <v>0</v>
      </c>
      <c r="Y1168">
        <f t="shared" si="224"/>
        <v>0</v>
      </c>
      <c r="Z1168">
        <f t="shared" si="225"/>
        <v>0</v>
      </c>
      <c r="AA1168">
        <f t="shared" si="226"/>
        <v>1</v>
      </c>
      <c r="AB1168">
        <f t="shared" si="227"/>
        <v>1</v>
      </c>
    </row>
    <row r="1169" spans="1:28" ht="34" x14ac:dyDescent="0.2">
      <c r="A1169">
        <v>1167</v>
      </c>
      <c r="B1169" t="s">
        <v>1964</v>
      </c>
      <c r="C1169" t="s">
        <v>4641</v>
      </c>
      <c r="D1169" t="s">
        <v>4661</v>
      </c>
      <c r="E1169">
        <v>3.6</v>
      </c>
      <c r="F1169" s="1" t="s">
        <v>1939</v>
      </c>
      <c r="G1169" t="s">
        <v>1404</v>
      </c>
      <c r="H1169" t="s">
        <v>1404</v>
      </c>
      <c r="I1169" t="s">
        <v>68</v>
      </c>
      <c r="J1169">
        <v>1994</v>
      </c>
      <c r="K1169" t="s">
        <v>30</v>
      </c>
      <c r="L1169" t="s">
        <v>85</v>
      </c>
      <c r="M1169" t="s">
        <v>61</v>
      </c>
      <c r="N1169" t="s">
        <v>3319</v>
      </c>
      <c r="O1169">
        <v>-1</v>
      </c>
      <c r="P1169">
        <v>-1</v>
      </c>
      <c r="Q1169">
        <f t="shared" si="216"/>
        <v>64000</v>
      </c>
      <c r="R1169">
        <f t="shared" si="217"/>
        <v>113000</v>
      </c>
      <c r="S1169">
        <f t="shared" si="218"/>
        <v>88500</v>
      </c>
      <c r="T1169" t="str">
        <f t="shared" si="219"/>
        <v>A2C Consulting</v>
      </c>
      <c r="U1169" t="str">
        <f t="shared" si="220"/>
        <v>Philadelphia</v>
      </c>
      <c r="V1169" t="str">
        <f t="shared" si="221"/>
        <v>PA</v>
      </c>
      <c r="W1169">
        <f t="shared" si="222"/>
        <v>1</v>
      </c>
      <c r="X1169">
        <f t="shared" si="223"/>
        <v>1</v>
      </c>
      <c r="Y1169">
        <f t="shared" si="224"/>
        <v>1</v>
      </c>
      <c r="Z1169">
        <f t="shared" si="225"/>
        <v>1</v>
      </c>
      <c r="AA1169">
        <f t="shared" si="226"/>
        <v>0</v>
      </c>
      <c r="AB1169">
        <f t="shared" si="227"/>
        <v>1</v>
      </c>
    </row>
    <row r="1170" spans="1:28" ht="409.6" x14ac:dyDescent="0.2">
      <c r="A1170">
        <v>1168</v>
      </c>
      <c r="B1170" t="s">
        <v>1965</v>
      </c>
      <c r="C1170" t="s">
        <v>4641</v>
      </c>
      <c r="D1170" s="1" t="s">
        <v>4662</v>
      </c>
      <c r="E1170">
        <v>-1</v>
      </c>
      <c r="F1170" t="s">
        <v>1966</v>
      </c>
      <c r="G1170" t="s">
        <v>3605</v>
      </c>
      <c r="H1170">
        <v>-1</v>
      </c>
      <c r="I1170">
        <v>-1</v>
      </c>
      <c r="J1170">
        <v>-1</v>
      </c>
      <c r="K1170">
        <v>-1</v>
      </c>
      <c r="L1170">
        <v>-1</v>
      </c>
      <c r="M1170">
        <v>-1</v>
      </c>
      <c r="N1170">
        <v>-1</v>
      </c>
      <c r="O1170">
        <v>-1</v>
      </c>
      <c r="P1170">
        <v>-1</v>
      </c>
      <c r="Q1170">
        <f t="shared" si="216"/>
        <v>64000</v>
      </c>
      <c r="R1170">
        <f t="shared" si="217"/>
        <v>113000</v>
      </c>
      <c r="S1170">
        <f t="shared" si="218"/>
        <v>88500</v>
      </c>
      <c r="T1170" t="str">
        <f t="shared" si="219"/>
        <v>ConcertAI</v>
      </c>
      <c r="U1170" t="str">
        <f t="shared" si="220"/>
        <v>ing of Prussia</v>
      </c>
      <c r="V1170" t="str">
        <f t="shared" si="221"/>
        <v>PA</v>
      </c>
      <c r="W1170">
        <f t="shared" si="222"/>
        <v>0</v>
      </c>
      <c r="X1170">
        <f t="shared" si="223"/>
        <v>1</v>
      </c>
      <c r="Y1170">
        <f t="shared" si="224"/>
        <v>1</v>
      </c>
      <c r="Z1170">
        <f t="shared" si="225"/>
        <v>1</v>
      </c>
      <c r="AA1170">
        <f t="shared" si="226"/>
        <v>0</v>
      </c>
      <c r="AB1170">
        <f t="shared" si="227"/>
        <v>1</v>
      </c>
    </row>
    <row r="1171" spans="1:28" x14ac:dyDescent="0.2">
      <c r="A1171">
        <v>1169</v>
      </c>
      <c r="B1171" t="s">
        <v>1967</v>
      </c>
      <c r="C1171" t="s">
        <v>4641</v>
      </c>
      <c r="D1171" t="s">
        <v>4663</v>
      </c>
      <c r="E1171">
        <v>-1</v>
      </c>
      <c r="F1171" t="s">
        <v>1968</v>
      </c>
      <c r="G1171" t="s">
        <v>1969</v>
      </c>
      <c r="H1171" t="s">
        <v>1970</v>
      </c>
      <c r="I1171" t="s">
        <v>3341</v>
      </c>
      <c r="J1171">
        <v>-1</v>
      </c>
      <c r="K1171" t="s">
        <v>30</v>
      </c>
      <c r="L1171">
        <v>-1</v>
      </c>
      <c r="M1171">
        <v>-1</v>
      </c>
      <c r="N1171" t="s">
        <v>3319</v>
      </c>
      <c r="O1171">
        <v>-1</v>
      </c>
      <c r="P1171">
        <v>-1</v>
      </c>
      <c r="Q1171">
        <f t="shared" si="216"/>
        <v>64000</v>
      </c>
      <c r="R1171">
        <f t="shared" si="217"/>
        <v>113000</v>
      </c>
      <c r="S1171">
        <f t="shared" si="218"/>
        <v>88500</v>
      </c>
      <c r="T1171" t="str">
        <f t="shared" si="219"/>
        <v>Pharmica Consulting</v>
      </c>
      <c r="U1171" t="str">
        <f t="shared" si="220"/>
        <v>Norristown</v>
      </c>
      <c r="V1171" t="str">
        <f t="shared" si="221"/>
        <v>PA</v>
      </c>
      <c r="W1171">
        <f t="shared" si="222"/>
        <v>0</v>
      </c>
      <c r="X1171">
        <f t="shared" si="223"/>
        <v>0</v>
      </c>
      <c r="Y1171">
        <f t="shared" si="224"/>
        <v>0</v>
      </c>
      <c r="Z1171">
        <f t="shared" si="225"/>
        <v>0</v>
      </c>
      <c r="AA1171">
        <f t="shared" si="226"/>
        <v>0</v>
      </c>
      <c r="AB1171">
        <f t="shared" si="227"/>
        <v>1</v>
      </c>
    </row>
    <row r="1172" spans="1:28" ht="409.6" x14ac:dyDescent="0.2">
      <c r="A1172">
        <v>1170</v>
      </c>
      <c r="B1172" t="s">
        <v>1971</v>
      </c>
      <c r="C1172" t="s">
        <v>4641</v>
      </c>
      <c r="D1172" s="1" t="s">
        <v>4664</v>
      </c>
      <c r="E1172">
        <v>3.4</v>
      </c>
      <c r="F1172" s="1" t="s">
        <v>1972</v>
      </c>
      <c r="G1172" t="s">
        <v>1973</v>
      </c>
      <c r="H1172" t="s">
        <v>1974</v>
      </c>
      <c r="I1172" t="s">
        <v>24</v>
      </c>
      <c r="J1172">
        <v>1987</v>
      </c>
      <c r="K1172" t="s">
        <v>30</v>
      </c>
      <c r="L1172" t="s">
        <v>304</v>
      </c>
      <c r="M1172" t="s">
        <v>304</v>
      </c>
      <c r="N1172" t="s">
        <v>3304</v>
      </c>
      <c r="O1172">
        <v>-1</v>
      </c>
      <c r="P1172">
        <v>-1</v>
      </c>
      <c r="Q1172">
        <f t="shared" si="216"/>
        <v>64000</v>
      </c>
      <c r="R1172">
        <f t="shared" si="217"/>
        <v>113000</v>
      </c>
      <c r="S1172">
        <f t="shared" si="218"/>
        <v>88500</v>
      </c>
      <c r="T1172" t="str">
        <f t="shared" si="219"/>
        <v>Eurofins</v>
      </c>
      <c r="U1172" t="str">
        <f t="shared" si="220"/>
        <v>West Point</v>
      </c>
      <c r="V1172" t="str">
        <f t="shared" si="221"/>
        <v>PA</v>
      </c>
      <c r="W1172">
        <f t="shared" si="222"/>
        <v>0</v>
      </c>
      <c r="X1172">
        <f t="shared" si="223"/>
        <v>0</v>
      </c>
      <c r="Y1172">
        <f t="shared" si="224"/>
        <v>1</v>
      </c>
      <c r="Z1172">
        <f t="shared" si="225"/>
        <v>0</v>
      </c>
      <c r="AA1172">
        <f t="shared" si="226"/>
        <v>0</v>
      </c>
      <c r="AB1172">
        <f t="shared" si="227"/>
        <v>1</v>
      </c>
    </row>
    <row r="1173" spans="1:28" ht="409.6" x14ac:dyDescent="0.2">
      <c r="A1173">
        <v>1171</v>
      </c>
      <c r="B1173" t="s">
        <v>1975</v>
      </c>
      <c r="C1173" t="s">
        <v>4641</v>
      </c>
      <c r="D1173" s="1" t="s">
        <v>4665</v>
      </c>
      <c r="E1173">
        <v>3.4</v>
      </c>
      <c r="F1173" s="1" t="s">
        <v>1972</v>
      </c>
      <c r="G1173" t="s">
        <v>1973</v>
      </c>
      <c r="H1173" t="s">
        <v>1974</v>
      </c>
      <c r="I1173" t="s">
        <v>24</v>
      </c>
      <c r="J1173">
        <v>1987</v>
      </c>
      <c r="K1173" t="s">
        <v>30</v>
      </c>
      <c r="L1173" t="s">
        <v>304</v>
      </c>
      <c r="M1173" t="s">
        <v>304</v>
      </c>
      <c r="N1173" t="s">
        <v>3304</v>
      </c>
      <c r="O1173">
        <v>-1</v>
      </c>
      <c r="P1173">
        <v>-1</v>
      </c>
      <c r="Q1173">
        <f t="shared" si="216"/>
        <v>64000</v>
      </c>
      <c r="R1173">
        <f t="shared" si="217"/>
        <v>113000</v>
      </c>
      <c r="S1173">
        <f t="shared" si="218"/>
        <v>88500</v>
      </c>
      <c r="T1173" t="str">
        <f t="shared" si="219"/>
        <v>Eurofins</v>
      </c>
      <c r="U1173" t="str">
        <f t="shared" si="220"/>
        <v>West Point</v>
      </c>
      <c r="V1173" t="str">
        <f t="shared" si="221"/>
        <v>PA</v>
      </c>
      <c r="W1173">
        <f t="shared" si="222"/>
        <v>0</v>
      </c>
      <c r="X1173">
        <f t="shared" si="223"/>
        <v>0</v>
      </c>
      <c r="Y1173">
        <f t="shared" si="224"/>
        <v>1</v>
      </c>
      <c r="Z1173">
        <f t="shared" si="225"/>
        <v>0</v>
      </c>
      <c r="AA1173">
        <f t="shared" si="226"/>
        <v>0</v>
      </c>
      <c r="AB1173">
        <f t="shared" si="227"/>
        <v>1</v>
      </c>
    </row>
    <row r="1174" spans="1:28" ht="409.6" x14ac:dyDescent="0.2">
      <c r="A1174">
        <v>1172</v>
      </c>
      <c r="B1174" t="s">
        <v>368</v>
      </c>
      <c r="C1174" t="s">
        <v>4641</v>
      </c>
      <c r="D1174" s="1" t="s">
        <v>4666</v>
      </c>
      <c r="E1174">
        <v>4.2</v>
      </c>
      <c r="F1174" s="1" t="s">
        <v>1928</v>
      </c>
      <c r="G1174" t="s">
        <v>1976</v>
      </c>
      <c r="H1174" t="s">
        <v>1922</v>
      </c>
      <c r="I1174" t="s">
        <v>29</v>
      </c>
      <c r="J1174">
        <v>1990</v>
      </c>
      <c r="K1174" t="s">
        <v>30</v>
      </c>
      <c r="L1174" t="s">
        <v>3323</v>
      </c>
      <c r="M1174" t="s">
        <v>46</v>
      </c>
      <c r="N1174" t="s">
        <v>3306</v>
      </c>
      <c r="O1174">
        <v>-1</v>
      </c>
      <c r="P1174">
        <v>-1</v>
      </c>
      <c r="Q1174">
        <f t="shared" si="216"/>
        <v>64000</v>
      </c>
      <c r="R1174">
        <f t="shared" si="217"/>
        <v>113000</v>
      </c>
      <c r="S1174">
        <f t="shared" si="218"/>
        <v>88500</v>
      </c>
      <c r="T1174" t="str">
        <f t="shared" si="219"/>
        <v>Freedom Mortgage</v>
      </c>
      <c r="U1174" t="str">
        <f t="shared" si="220"/>
        <v>Marlton</v>
      </c>
      <c r="V1174" t="str">
        <f t="shared" si="221"/>
        <v>NJ</v>
      </c>
      <c r="W1174">
        <f t="shared" si="222"/>
        <v>0</v>
      </c>
      <c r="X1174">
        <f t="shared" si="223"/>
        <v>1</v>
      </c>
      <c r="Y1174">
        <f t="shared" si="224"/>
        <v>1</v>
      </c>
      <c r="Z1174">
        <f t="shared" si="225"/>
        <v>1</v>
      </c>
      <c r="AA1174">
        <f t="shared" si="226"/>
        <v>1</v>
      </c>
      <c r="AB1174">
        <f t="shared" si="227"/>
        <v>1</v>
      </c>
    </row>
    <row r="1175" spans="1:28" ht="409.6" x14ac:dyDescent="0.2">
      <c r="A1175">
        <v>1173</v>
      </c>
      <c r="B1175" t="s">
        <v>708</v>
      </c>
      <c r="C1175" t="s">
        <v>4641</v>
      </c>
      <c r="D1175" s="1" t="s">
        <v>4667</v>
      </c>
      <c r="E1175">
        <v>5</v>
      </c>
      <c r="F1175" s="1" t="s">
        <v>1977</v>
      </c>
      <c r="G1175" t="s">
        <v>3605</v>
      </c>
      <c r="H1175" t="s">
        <v>3605</v>
      </c>
      <c r="I1175" t="s">
        <v>68</v>
      </c>
      <c r="J1175">
        <v>-1</v>
      </c>
      <c r="K1175" t="s">
        <v>30</v>
      </c>
      <c r="L1175" t="s">
        <v>85</v>
      </c>
      <c r="M1175" t="s">
        <v>61</v>
      </c>
      <c r="N1175" t="s">
        <v>3308</v>
      </c>
      <c r="O1175">
        <v>-1</v>
      </c>
      <c r="P1175">
        <v>-1</v>
      </c>
      <c r="Q1175">
        <f t="shared" si="216"/>
        <v>64000</v>
      </c>
      <c r="R1175">
        <f t="shared" si="217"/>
        <v>113000</v>
      </c>
      <c r="S1175">
        <f t="shared" si="218"/>
        <v>88500</v>
      </c>
      <c r="T1175" t="str">
        <f t="shared" si="219"/>
        <v>Cambridge Advisory Group</v>
      </c>
      <c r="U1175" t="str">
        <f t="shared" si="220"/>
        <v>ing of Prussia</v>
      </c>
      <c r="V1175" t="str">
        <f t="shared" si="221"/>
        <v>PA</v>
      </c>
      <c r="W1175">
        <f t="shared" si="222"/>
        <v>0</v>
      </c>
      <c r="X1175">
        <f t="shared" si="223"/>
        <v>1</v>
      </c>
      <c r="Y1175">
        <f t="shared" si="224"/>
        <v>1</v>
      </c>
      <c r="Z1175">
        <f t="shared" si="225"/>
        <v>1</v>
      </c>
      <c r="AA1175">
        <f t="shared" si="226"/>
        <v>1</v>
      </c>
      <c r="AB1175">
        <f t="shared" si="227"/>
        <v>1</v>
      </c>
    </row>
    <row r="1176" spans="1:28" x14ac:dyDescent="0.2">
      <c r="A1176">
        <v>1174</v>
      </c>
      <c r="B1176" t="s">
        <v>1978</v>
      </c>
      <c r="C1176" t="s">
        <v>4641</v>
      </c>
      <c r="D1176" t="s">
        <v>4668</v>
      </c>
      <c r="E1176">
        <v>-1</v>
      </c>
      <c r="F1176" t="s">
        <v>1868</v>
      </c>
      <c r="G1176" t="s">
        <v>1404</v>
      </c>
      <c r="H1176">
        <v>-1</v>
      </c>
      <c r="I1176">
        <v>-1</v>
      </c>
      <c r="J1176">
        <v>-1</v>
      </c>
      <c r="K1176">
        <v>-1</v>
      </c>
      <c r="L1176">
        <v>-1</v>
      </c>
      <c r="M1176">
        <v>-1</v>
      </c>
      <c r="N1176">
        <v>-1</v>
      </c>
      <c r="O1176">
        <v>-1</v>
      </c>
      <c r="P1176">
        <v>-1</v>
      </c>
      <c r="Q1176">
        <f t="shared" si="216"/>
        <v>64000</v>
      </c>
      <c r="R1176">
        <f t="shared" si="217"/>
        <v>113000</v>
      </c>
      <c r="S1176">
        <f t="shared" si="218"/>
        <v>88500</v>
      </c>
      <c r="T1176" t="str">
        <f t="shared" si="219"/>
        <v>Amerihealth Caritas Health Plan</v>
      </c>
      <c r="U1176" t="str">
        <f t="shared" si="220"/>
        <v>Philadelphia</v>
      </c>
      <c r="V1176" t="str">
        <f t="shared" si="221"/>
        <v>PA</v>
      </c>
      <c r="W1176">
        <f t="shared" si="222"/>
        <v>0</v>
      </c>
      <c r="X1176">
        <f t="shared" si="223"/>
        <v>0</v>
      </c>
      <c r="Y1176">
        <f t="shared" si="224"/>
        <v>1</v>
      </c>
      <c r="Z1176">
        <f t="shared" si="225"/>
        <v>1</v>
      </c>
      <c r="AA1176">
        <f t="shared" si="226"/>
        <v>0</v>
      </c>
      <c r="AB1176">
        <f t="shared" si="227"/>
        <v>1</v>
      </c>
    </row>
    <row r="1177" spans="1:28" ht="409.6" x14ac:dyDescent="0.2">
      <c r="A1177">
        <v>1175</v>
      </c>
      <c r="B1177" t="s">
        <v>1979</v>
      </c>
      <c r="C1177" t="s">
        <v>4641</v>
      </c>
      <c r="D1177" s="1" t="s">
        <v>4669</v>
      </c>
      <c r="E1177">
        <v>3.3</v>
      </c>
      <c r="F1177" s="1" t="s">
        <v>1980</v>
      </c>
      <c r="G1177" t="s">
        <v>1837</v>
      </c>
      <c r="H1177" t="s">
        <v>1837</v>
      </c>
      <c r="I1177" t="s">
        <v>55</v>
      </c>
      <c r="J1177">
        <v>1887</v>
      </c>
      <c r="K1177" t="s">
        <v>64</v>
      </c>
      <c r="L1177" t="s">
        <v>25</v>
      </c>
      <c r="M1177" t="s">
        <v>26</v>
      </c>
      <c r="N1177" t="s">
        <v>3319</v>
      </c>
      <c r="O1177">
        <v>-1</v>
      </c>
      <c r="P1177">
        <v>-1</v>
      </c>
      <c r="Q1177">
        <f t="shared" si="216"/>
        <v>64000</v>
      </c>
      <c r="R1177">
        <f t="shared" si="217"/>
        <v>113000</v>
      </c>
      <c r="S1177">
        <f t="shared" si="218"/>
        <v>88500</v>
      </c>
      <c r="T1177" t="str">
        <f t="shared" si="219"/>
        <v>Cooper University Health Care</v>
      </c>
      <c r="U1177" t="str">
        <f t="shared" si="220"/>
        <v>Camden</v>
      </c>
      <c r="V1177" t="str">
        <f t="shared" si="221"/>
        <v>NJ</v>
      </c>
      <c r="W1177">
        <f t="shared" si="222"/>
        <v>0</v>
      </c>
      <c r="X1177">
        <f t="shared" si="223"/>
        <v>0</v>
      </c>
      <c r="Y1177">
        <f t="shared" si="224"/>
        <v>1</v>
      </c>
      <c r="Z1177">
        <f t="shared" si="225"/>
        <v>0</v>
      </c>
      <c r="AA1177">
        <f t="shared" si="226"/>
        <v>0</v>
      </c>
      <c r="AB1177">
        <f t="shared" si="227"/>
        <v>1</v>
      </c>
    </row>
    <row r="1178" spans="1:28" ht="153" x14ac:dyDescent="0.2">
      <c r="A1178">
        <v>1176</v>
      </c>
      <c r="B1178" t="s">
        <v>1981</v>
      </c>
      <c r="C1178" t="s">
        <v>4641</v>
      </c>
      <c r="D1178" s="1" t="s">
        <v>4670</v>
      </c>
      <c r="E1178">
        <v>3.9</v>
      </c>
      <c r="F1178" s="1" t="s">
        <v>204</v>
      </c>
      <c r="G1178" t="s">
        <v>1735</v>
      </c>
      <c r="H1178" t="s">
        <v>205</v>
      </c>
      <c r="I1178" t="s">
        <v>41</v>
      </c>
      <c r="J1178">
        <v>2002</v>
      </c>
      <c r="K1178" t="s">
        <v>30</v>
      </c>
      <c r="L1178" t="s">
        <v>38</v>
      </c>
      <c r="M1178" t="s">
        <v>32</v>
      </c>
      <c r="N1178" t="s">
        <v>3303</v>
      </c>
      <c r="O1178">
        <v>-1</v>
      </c>
      <c r="P1178">
        <v>-1</v>
      </c>
      <c r="Q1178">
        <f t="shared" si="216"/>
        <v>64000</v>
      </c>
      <c r="R1178">
        <f t="shared" si="217"/>
        <v>113000</v>
      </c>
      <c r="S1178">
        <f t="shared" si="218"/>
        <v>88500</v>
      </c>
      <c r="T1178" t="str">
        <f t="shared" si="219"/>
        <v>Diverse Lynx</v>
      </c>
      <c r="U1178" t="str">
        <f t="shared" si="220"/>
        <v>Malvern</v>
      </c>
      <c r="V1178" t="str">
        <f t="shared" si="221"/>
        <v>PA</v>
      </c>
      <c r="W1178">
        <f t="shared" si="222"/>
        <v>1</v>
      </c>
      <c r="X1178">
        <f t="shared" si="223"/>
        <v>0</v>
      </c>
      <c r="Y1178">
        <f t="shared" si="224"/>
        <v>0</v>
      </c>
      <c r="Z1178">
        <f t="shared" si="225"/>
        <v>0</v>
      </c>
      <c r="AA1178">
        <f t="shared" si="226"/>
        <v>0</v>
      </c>
      <c r="AB1178">
        <f t="shared" si="227"/>
        <v>1</v>
      </c>
    </row>
    <row r="1179" spans="1:28" ht="409.6" x14ac:dyDescent="0.2">
      <c r="A1179">
        <v>1177</v>
      </c>
      <c r="B1179" t="s">
        <v>1982</v>
      </c>
      <c r="C1179" t="s">
        <v>4641</v>
      </c>
      <c r="D1179" s="1" t="s">
        <v>4671</v>
      </c>
      <c r="E1179">
        <v>3.7</v>
      </c>
      <c r="F1179" s="1" t="s">
        <v>1963</v>
      </c>
      <c r="G1179" t="s">
        <v>1404</v>
      </c>
      <c r="H1179" t="s">
        <v>1404</v>
      </c>
      <c r="I1179" t="s">
        <v>55</v>
      </c>
      <c r="J1179">
        <v>1997</v>
      </c>
      <c r="K1179" t="s">
        <v>37</v>
      </c>
      <c r="L1179" t="s">
        <v>51</v>
      </c>
      <c r="M1179" t="s">
        <v>52</v>
      </c>
      <c r="N1179" t="s">
        <v>3309</v>
      </c>
      <c r="O1179">
        <v>-1</v>
      </c>
      <c r="P1179">
        <v>-1</v>
      </c>
      <c r="Q1179">
        <f t="shared" si="216"/>
        <v>64000</v>
      </c>
      <c r="R1179">
        <f t="shared" si="217"/>
        <v>113000</v>
      </c>
      <c r="S1179">
        <f t="shared" si="218"/>
        <v>88500</v>
      </c>
      <c r="T1179" t="str">
        <f t="shared" si="219"/>
        <v>amerihealth</v>
      </c>
      <c r="U1179" t="str">
        <f t="shared" si="220"/>
        <v>Philadelphia</v>
      </c>
      <c r="V1179" t="str">
        <f t="shared" si="221"/>
        <v>PA</v>
      </c>
      <c r="W1179">
        <f t="shared" si="222"/>
        <v>0</v>
      </c>
      <c r="X1179">
        <f t="shared" si="223"/>
        <v>1</v>
      </c>
      <c r="Y1179">
        <f t="shared" si="224"/>
        <v>1</v>
      </c>
      <c r="Z1179">
        <f t="shared" si="225"/>
        <v>0</v>
      </c>
      <c r="AA1179">
        <f t="shared" si="226"/>
        <v>0</v>
      </c>
      <c r="AB1179">
        <f t="shared" si="227"/>
        <v>1</v>
      </c>
    </row>
    <row r="1180" spans="1:28" ht="409.6" x14ac:dyDescent="0.2">
      <c r="A1180">
        <v>1178</v>
      </c>
      <c r="B1180" t="s">
        <v>1983</v>
      </c>
      <c r="C1180" t="s">
        <v>4641</v>
      </c>
      <c r="D1180" s="1" t="s">
        <v>4672</v>
      </c>
      <c r="E1180">
        <v>-1</v>
      </c>
      <c r="F1180" t="s">
        <v>1984</v>
      </c>
      <c r="G1180" t="s">
        <v>1837</v>
      </c>
      <c r="H1180">
        <v>-1</v>
      </c>
      <c r="I1180">
        <v>-1</v>
      </c>
      <c r="J1180">
        <v>-1</v>
      </c>
      <c r="K1180">
        <v>-1</v>
      </c>
      <c r="L1180">
        <v>-1</v>
      </c>
      <c r="M1180">
        <v>-1</v>
      </c>
      <c r="N1180">
        <v>-1</v>
      </c>
      <c r="O1180">
        <v>-1</v>
      </c>
      <c r="P1180">
        <v>-1</v>
      </c>
      <c r="Q1180">
        <f t="shared" si="216"/>
        <v>64000</v>
      </c>
      <c r="R1180">
        <f t="shared" si="217"/>
        <v>113000</v>
      </c>
      <c r="S1180">
        <f t="shared" si="218"/>
        <v>88500</v>
      </c>
      <c r="T1180" t="str">
        <f t="shared" si="219"/>
        <v>Philadelphia 76ers - HBSE</v>
      </c>
      <c r="U1180" t="str">
        <f t="shared" si="220"/>
        <v>Camden</v>
      </c>
      <c r="V1180" t="str">
        <f t="shared" si="221"/>
        <v>NJ</v>
      </c>
      <c r="W1180">
        <f t="shared" si="222"/>
        <v>1</v>
      </c>
      <c r="X1180">
        <f t="shared" si="223"/>
        <v>1</v>
      </c>
      <c r="Y1180">
        <f t="shared" si="224"/>
        <v>1</v>
      </c>
      <c r="Z1180">
        <f t="shared" si="225"/>
        <v>0</v>
      </c>
      <c r="AA1180">
        <f t="shared" si="226"/>
        <v>0</v>
      </c>
      <c r="AB1180">
        <f t="shared" si="227"/>
        <v>1</v>
      </c>
    </row>
    <row r="1181" spans="1:28" ht="409.6" x14ac:dyDescent="0.2">
      <c r="A1181">
        <v>1179</v>
      </c>
      <c r="B1181" t="s">
        <v>1985</v>
      </c>
      <c r="C1181" t="s">
        <v>4641</v>
      </c>
      <c r="D1181" s="1" t="s">
        <v>4673</v>
      </c>
      <c r="E1181">
        <v>2.8</v>
      </c>
      <c r="F1181" s="1" t="s">
        <v>1986</v>
      </c>
      <c r="G1181" t="s">
        <v>1404</v>
      </c>
      <c r="H1181" t="s">
        <v>1987</v>
      </c>
      <c r="I1181" t="s">
        <v>29</v>
      </c>
      <c r="J1181">
        <v>2004</v>
      </c>
      <c r="K1181" t="s">
        <v>30</v>
      </c>
      <c r="L1181" t="s">
        <v>147</v>
      </c>
      <c r="M1181" t="s">
        <v>61</v>
      </c>
      <c r="N1181" t="s">
        <v>3305</v>
      </c>
      <c r="O1181">
        <v>-1</v>
      </c>
      <c r="P1181">
        <v>-1</v>
      </c>
      <c r="Q1181">
        <f t="shared" si="216"/>
        <v>64000</v>
      </c>
      <c r="R1181">
        <f t="shared" si="217"/>
        <v>113000</v>
      </c>
      <c r="S1181">
        <f t="shared" si="218"/>
        <v>88500</v>
      </c>
      <c r="T1181" t="str">
        <f t="shared" si="219"/>
        <v>Forfeiture Support Associates</v>
      </c>
      <c r="U1181" t="str">
        <f t="shared" si="220"/>
        <v>Philadelphia</v>
      </c>
      <c r="V1181" t="str">
        <f t="shared" si="221"/>
        <v>PA</v>
      </c>
      <c r="W1181">
        <f t="shared" si="222"/>
        <v>0</v>
      </c>
      <c r="X1181">
        <f t="shared" si="223"/>
        <v>0</v>
      </c>
      <c r="Y1181">
        <f t="shared" si="224"/>
        <v>1</v>
      </c>
      <c r="Z1181">
        <f t="shared" si="225"/>
        <v>0</v>
      </c>
      <c r="AA1181">
        <f t="shared" si="226"/>
        <v>0</v>
      </c>
      <c r="AB1181">
        <f t="shared" si="227"/>
        <v>1</v>
      </c>
    </row>
    <row r="1182" spans="1:28" ht="51" x14ac:dyDescent="0.2">
      <c r="A1182">
        <v>1180</v>
      </c>
      <c r="B1182" t="s">
        <v>1988</v>
      </c>
      <c r="C1182" t="s">
        <v>4641</v>
      </c>
      <c r="D1182" t="s">
        <v>4674</v>
      </c>
      <c r="E1182">
        <v>1.6</v>
      </c>
      <c r="F1182" s="1" t="s">
        <v>1989</v>
      </c>
      <c r="G1182" t="s">
        <v>1404</v>
      </c>
      <c r="H1182" t="s">
        <v>4675</v>
      </c>
      <c r="I1182" t="s">
        <v>68</v>
      </c>
      <c r="J1182">
        <v>-1</v>
      </c>
      <c r="K1182" t="s">
        <v>56</v>
      </c>
      <c r="L1182" t="s">
        <v>3331</v>
      </c>
      <c r="M1182" t="s">
        <v>61</v>
      </c>
      <c r="N1182" t="s">
        <v>3308</v>
      </c>
      <c r="O1182">
        <v>-1</v>
      </c>
      <c r="P1182">
        <v>-1</v>
      </c>
      <c r="Q1182">
        <f t="shared" si="216"/>
        <v>64000</v>
      </c>
      <c r="R1182">
        <f t="shared" si="217"/>
        <v>113000</v>
      </c>
      <c r="S1182">
        <f t="shared" si="218"/>
        <v>88500</v>
      </c>
      <c r="T1182" t="str">
        <f t="shared" si="219"/>
        <v>Management Decisions, Inc.</v>
      </c>
      <c r="U1182" t="str">
        <f t="shared" si="220"/>
        <v>Philadelphia</v>
      </c>
      <c r="V1182" t="str">
        <f t="shared" si="221"/>
        <v>PA</v>
      </c>
      <c r="W1182">
        <f t="shared" si="222"/>
        <v>1</v>
      </c>
      <c r="X1182">
        <f t="shared" si="223"/>
        <v>1</v>
      </c>
      <c r="Y1182">
        <f t="shared" si="224"/>
        <v>0</v>
      </c>
      <c r="Z1182">
        <f t="shared" si="225"/>
        <v>1</v>
      </c>
      <c r="AA1182">
        <f t="shared" si="226"/>
        <v>0</v>
      </c>
      <c r="AB1182">
        <f t="shared" si="227"/>
        <v>1</v>
      </c>
    </row>
    <row r="1183" spans="1:28" ht="34" x14ac:dyDescent="0.2">
      <c r="A1183">
        <v>1181</v>
      </c>
      <c r="B1183" t="s">
        <v>1990</v>
      </c>
      <c r="C1183" t="s">
        <v>4641</v>
      </c>
      <c r="D1183" t="s">
        <v>4676</v>
      </c>
      <c r="E1183">
        <v>2.7</v>
      </c>
      <c r="F1183" s="1" t="s">
        <v>1381</v>
      </c>
      <c r="G1183" t="s">
        <v>1404</v>
      </c>
      <c r="H1183" t="s">
        <v>1382</v>
      </c>
      <c r="I1183" t="s">
        <v>29</v>
      </c>
      <c r="J1183">
        <v>1998</v>
      </c>
      <c r="K1183" t="s">
        <v>30</v>
      </c>
      <c r="L1183" t="s">
        <v>147</v>
      </c>
      <c r="M1183" t="s">
        <v>61</v>
      </c>
      <c r="N1183" t="s">
        <v>3303</v>
      </c>
      <c r="O1183">
        <v>-1</v>
      </c>
      <c r="P1183">
        <v>-1</v>
      </c>
      <c r="Q1183">
        <f t="shared" si="216"/>
        <v>64000</v>
      </c>
      <c r="R1183">
        <f t="shared" si="217"/>
        <v>113000</v>
      </c>
      <c r="S1183">
        <f t="shared" si="218"/>
        <v>88500</v>
      </c>
      <c r="T1183" t="str">
        <f t="shared" si="219"/>
        <v>TechUSA</v>
      </c>
      <c r="U1183" t="str">
        <f t="shared" si="220"/>
        <v>Philadelphia</v>
      </c>
      <c r="V1183" t="str">
        <f t="shared" si="221"/>
        <v>PA</v>
      </c>
      <c r="W1183">
        <f t="shared" si="222"/>
        <v>0</v>
      </c>
      <c r="X1183">
        <f t="shared" si="223"/>
        <v>1</v>
      </c>
      <c r="Y1183">
        <f t="shared" si="224"/>
        <v>1</v>
      </c>
      <c r="Z1183">
        <f t="shared" si="225"/>
        <v>1</v>
      </c>
      <c r="AA1183">
        <f t="shared" si="226"/>
        <v>0</v>
      </c>
      <c r="AB1183">
        <f t="shared" si="227"/>
        <v>1</v>
      </c>
    </row>
    <row r="1184" spans="1:28" ht="409.6" x14ac:dyDescent="0.2">
      <c r="A1184">
        <v>1182</v>
      </c>
      <c r="B1184" t="s">
        <v>1991</v>
      </c>
      <c r="C1184" t="s">
        <v>4677</v>
      </c>
      <c r="D1184" s="1" t="s">
        <v>4678</v>
      </c>
      <c r="E1184">
        <v>4.5999999999999996</v>
      </c>
      <c r="F1184" s="1" t="s">
        <v>1992</v>
      </c>
      <c r="G1184" t="s">
        <v>3605</v>
      </c>
      <c r="H1184" t="s">
        <v>821</v>
      </c>
      <c r="I1184" t="s">
        <v>68</v>
      </c>
      <c r="J1184">
        <v>1995</v>
      </c>
      <c r="K1184" t="s">
        <v>30</v>
      </c>
      <c r="L1184" t="s">
        <v>147</v>
      </c>
      <c r="M1184" t="s">
        <v>61</v>
      </c>
      <c r="N1184" t="s">
        <v>3312</v>
      </c>
      <c r="O1184">
        <v>-1</v>
      </c>
      <c r="P1184">
        <v>-1</v>
      </c>
      <c r="Q1184">
        <f t="shared" si="216"/>
        <v>50000</v>
      </c>
      <c r="R1184">
        <f t="shared" si="217"/>
        <v>93000</v>
      </c>
      <c r="S1184">
        <f t="shared" si="218"/>
        <v>71500</v>
      </c>
      <c r="T1184" t="str">
        <f t="shared" si="219"/>
        <v>SRG Woolf</v>
      </c>
      <c r="U1184" t="str">
        <f t="shared" si="220"/>
        <v>ing of Prussia</v>
      </c>
      <c r="V1184" t="str">
        <f t="shared" si="221"/>
        <v>PA</v>
      </c>
      <c r="W1184">
        <f t="shared" si="222"/>
        <v>1</v>
      </c>
      <c r="X1184">
        <f t="shared" si="223"/>
        <v>0</v>
      </c>
      <c r="Y1184">
        <f t="shared" si="224"/>
        <v>1</v>
      </c>
      <c r="Z1184">
        <f t="shared" si="225"/>
        <v>0</v>
      </c>
      <c r="AA1184">
        <f t="shared" si="226"/>
        <v>0</v>
      </c>
      <c r="AB1184">
        <f t="shared" si="227"/>
        <v>1</v>
      </c>
    </row>
    <row r="1185" spans="1:28" ht="51" x14ac:dyDescent="0.2">
      <c r="A1185">
        <v>1183</v>
      </c>
      <c r="B1185" t="s">
        <v>469</v>
      </c>
      <c r="C1185" t="s">
        <v>4677</v>
      </c>
      <c r="D1185" t="s">
        <v>4679</v>
      </c>
      <c r="E1185">
        <v>3.8</v>
      </c>
      <c r="F1185" s="1" t="s">
        <v>1902</v>
      </c>
      <c r="G1185" t="s">
        <v>1903</v>
      </c>
      <c r="H1185" t="s">
        <v>953</v>
      </c>
      <c r="I1185" t="s">
        <v>84</v>
      </c>
      <c r="J1185">
        <v>-1</v>
      </c>
      <c r="K1185" t="s">
        <v>30</v>
      </c>
      <c r="L1185" t="s">
        <v>85</v>
      </c>
      <c r="M1185" t="s">
        <v>61</v>
      </c>
      <c r="N1185" t="s">
        <v>3314</v>
      </c>
      <c r="O1185">
        <v>-1</v>
      </c>
      <c r="P1185">
        <v>-1</v>
      </c>
      <c r="Q1185">
        <f t="shared" si="216"/>
        <v>50000</v>
      </c>
      <c r="R1185">
        <f t="shared" si="217"/>
        <v>93000</v>
      </c>
      <c r="S1185">
        <f t="shared" si="218"/>
        <v>71500</v>
      </c>
      <c r="T1185" t="str">
        <f t="shared" si="219"/>
        <v>Login Consulting Services, Inc</v>
      </c>
      <c r="U1185" t="str">
        <f t="shared" si="220"/>
        <v>Allegheny West</v>
      </c>
      <c r="V1185" t="str">
        <f t="shared" si="221"/>
        <v>PA</v>
      </c>
      <c r="W1185">
        <f t="shared" si="222"/>
        <v>0</v>
      </c>
      <c r="X1185">
        <f t="shared" si="223"/>
        <v>1</v>
      </c>
      <c r="Y1185">
        <f t="shared" si="224"/>
        <v>0</v>
      </c>
      <c r="Z1185">
        <f t="shared" si="225"/>
        <v>0</v>
      </c>
      <c r="AA1185">
        <f t="shared" si="226"/>
        <v>0</v>
      </c>
      <c r="AB1185">
        <f t="shared" si="227"/>
        <v>1</v>
      </c>
    </row>
    <row r="1186" spans="1:28" ht="409.6" x14ac:dyDescent="0.2">
      <c r="A1186">
        <v>1184</v>
      </c>
      <c r="B1186" t="s">
        <v>1993</v>
      </c>
      <c r="C1186" t="s">
        <v>4677</v>
      </c>
      <c r="D1186" s="1" t="s">
        <v>4680</v>
      </c>
      <c r="E1186">
        <v>3.3</v>
      </c>
      <c r="F1186" s="1" t="s">
        <v>1994</v>
      </c>
      <c r="G1186" t="s">
        <v>1404</v>
      </c>
      <c r="H1186" t="s">
        <v>4681</v>
      </c>
      <c r="I1186" t="s">
        <v>18</v>
      </c>
      <c r="J1186">
        <v>-1</v>
      </c>
      <c r="K1186" t="s">
        <v>56</v>
      </c>
      <c r="L1186" t="s">
        <v>304</v>
      </c>
      <c r="M1186" t="s">
        <v>304</v>
      </c>
      <c r="N1186" t="s">
        <v>3319</v>
      </c>
      <c r="O1186">
        <v>-1</v>
      </c>
      <c r="P1186">
        <v>-1</v>
      </c>
      <c r="Q1186">
        <f t="shared" si="216"/>
        <v>50000</v>
      </c>
      <c r="R1186">
        <f t="shared" si="217"/>
        <v>93000</v>
      </c>
      <c r="S1186">
        <f t="shared" si="218"/>
        <v>71500</v>
      </c>
      <c r="T1186" t="str">
        <f t="shared" si="219"/>
        <v>Adaptimmune Ltd</v>
      </c>
      <c r="U1186" t="str">
        <f t="shared" si="220"/>
        <v>Philadelphia</v>
      </c>
      <c r="V1186" t="str">
        <f t="shared" si="221"/>
        <v>PA</v>
      </c>
      <c r="W1186">
        <f t="shared" si="222"/>
        <v>0</v>
      </c>
      <c r="X1186">
        <f t="shared" si="223"/>
        <v>0</v>
      </c>
      <c r="Y1186">
        <f t="shared" si="224"/>
        <v>0</v>
      </c>
      <c r="Z1186">
        <f t="shared" si="225"/>
        <v>0</v>
      </c>
      <c r="AA1186">
        <f t="shared" si="226"/>
        <v>0</v>
      </c>
      <c r="AB1186">
        <f t="shared" si="227"/>
        <v>1</v>
      </c>
    </row>
    <row r="1187" spans="1:28" ht="409.6" x14ac:dyDescent="0.2">
      <c r="A1187">
        <v>1185</v>
      </c>
      <c r="B1187" t="s">
        <v>1995</v>
      </c>
      <c r="C1187" t="s">
        <v>4677</v>
      </c>
      <c r="D1187" s="1" t="s">
        <v>4682</v>
      </c>
      <c r="E1187">
        <v>4.8</v>
      </c>
      <c r="F1187" s="1" t="s">
        <v>1996</v>
      </c>
      <c r="G1187" t="s">
        <v>1836</v>
      </c>
      <c r="H1187" t="s">
        <v>4683</v>
      </c>
      <c r="I1187" t="s">
        <v>68</v>
      </c>
      <c r="J1187">
        <v>2002</v>
      </c>
      <c r="K1187" t="s">
        <v>1334</v>
      </c>
      <c r="L1187" t="s">
        <v>38</v>
      </c>
      <c r="M1187" t="s">
        <v>32</v>
      </c>
      <c r="N1187" t="s">
        <v>3308</v>
      </c>
      <c r="O1187">
        <v>-1</v>
      </c>
      <c r="P1187">
        <v>-1</v>
      </c>
      <c r="Q1187">
        <f t="shared" si="216"/>
        <v>50000</v>
      </c>
      <c r="R1187">
        <f t="shared" si="217"/>
        <v>93000</v>
      </c>
      <c r="S1187">
        <f t="shared" si="218"/>
        <v>71500</v>
      </c>
      <c r="T1187" t="str">
        <f t="shared" si="219"/>
        <v>Trillium Solutions Group</v>
      </c>
      <c r="U1187" t="str">
        <f t="shared" si="220"/>
        <v>Horsham</v>
      </c>
      <c r="V1187" t="str">
        <f t="shared" si="221"/>
        <v>PA</v>
      </c>
      <c r="W1187">
        <f t="shared" si="222"/>
        <v>0</v>
      </c>
      <c r="X1187">
        <f t="shared" si="223"/>
        <v>0</v>
      </c>
      <c r="Y1187">
        <f t="shared" si="224"/>
        <v>1</v>
      </c>
      <c r="Z1187">
        <f t="shared" si="225"/>
        <v>0</v>
      </c>
      <c r="AA1187">
        <f t="shared" si="226"/>
        <v>0</v>
      </c>
      <c r="AB1187">
        <f t="shared" si="227"/>
        <v>1</v>
      </c>
    </row>
    <row r="1188" spans="1:28" ht="409.6" x14ac:dyDescent="0.2">
      <c r="A1188">
        <v>1186</v>
      </c>
      <c r="B1188" t="s">
        <v>1997</v>
      </c>
      <c r="C1188" t="s">
        <v>4677</v>
      </c>
      <c r="D1188" s="1" t="s">
        <v>4684</v>
      </c>
      <c r="E1188">
        <v>-1</v>
      </c>
      <c r="F1188" t="s">
        <v>1998</v>
      </c>
      <c r="G1188" t="s">
        <v>1973</v>
      </c>
      <c r="H1188">
        <v>-1</v>
      </c>
      <c r="I1188">
        <v>-1</v>
      </c>
      <c r="J1188">
        <v>-1</v>
      </c>
      <c r="K1188">
        <v>-1</v>
      </c>
      <c r="L1188">
        <v>-1</v>
      </c>
      <c r="M1188">
        <v>-1</v>
      </c>
      <c r="N1188">
        <v>-1</v>
      </c>
      <c r="O1188">
        <v>-1</v>
      </c>
      <c r="P1188">
        <v>-1</v>
      </c>
      <c r="Q1188">
        <f t="shared" si="216"/>
        <v>50000</v>
      </c>
      <c r="R1188">
        <f t="shared" si="217"/>
        <v>93000</v>
      </c>
      <c r="S1188">
        <f t="shared" si="218"/>
        <v>71500</v>
      </c>
      <c r="T1188" t="str">
        <f t="shared" si="219"/>
        <v>Eurofins USA PSS Insourcing Solutions</v>
      </c>
      <c r="U1188" t="str">
        <f t="shared" si="220"/>
        <v>West Point</v>
      </c>
      <c r="V1188" t="str">
        <f t="shared" si="221"/>
        <v>PA</v>
      </c>
      <c r="W1188">
        <f t="shared" si="222"/>
        <v>0</v>
      </c>
      <c r="X1188">
        <f t="shared" si="223"/>
        <v>0</v>
      </c>
      <c r="Y1188">
        <f t="shared" si="224"/>
        <v>1</v>
      </c>
      <c r="Z1188">
        <f t="shared" si="225"/>
        <v>0</v>
      </c>
      <c r="AA1188">
        <f t="shared" si="226"/>
        <v>0</v>
      </c>
      <c r="AB1188">
        <f t="shared" si="227"/>
        <v>1</v>
      </c>
    </row>
    <row r="1189" spans="1:28" ht="187" x14ac:dyDescent="0.2">
      <c r="A1189">
        <v>1187</v>
      </c>
      <c r="B1189" t="s">
        <v>1999</v>
      </c>
      <c r="C1189" t="s">
        <v>4677</v>
      </c>
      <c r="D1189" s="1" t="s">
        <v>4685</v>
      </c>
      <c r="E1189">
        <v>3.5</v>
      </c>
      <c r="F1189" s="1" t="s">
        <v>1944</v>
      </c>
      <c r="G1189" t="s">
        <v>1829</v>
      </c>
      <c r="H1189" t="s">
        <v>1673</v>
      </c>
      <c r="I1189" t="s">
        <v>29</v>
      </c>
      <c r="J1189">
        <v>1970</v>
      </c>
      <c r="K1189" t="s">
        <v>30</v>
      </c>
      <c r="L1189" t="s">
        <v>147</v>
      </c>
      <c r="M1189" t="s">
        <v>61</v>
      </c>
      <c r="N1189" t="s">
        <v>3303</v>
      </c>
      <c r="O1189" t="s">
        <v>4422</v>
      </c>
      <c r="P1189">
        <v>-1</v>
      </c>
      <c r="Q1189">
        <f t="shared" si="216"/>
        <v>50000</v>
      </c>
      <c r="R1189">
        <f t="shared" si="217"/>
        <v>93000</v>
      </c>
      <c r="S1189">
        <f t="shared" si="218"/>
        <v>71500</v>
      </c>
      <c r="T1189" t="str">
        <f t="shared" si="219"/>
        <v>The Judge Group</v>
      </c>
      <c r="U1189" t="str">
        <f t="shared" si="220"/>
        <v>Wilmington</v>
      </c>
      <c r="V1189" t="str">
        <f t="shared" si="221"/>
        <v>DE</v>
      </c>
      <c r="W1189">
        <f t="shared" si="222"/>
        <v>0</v>
      </c>
      <c r="X1189">
        <f t="shared" si="223"/>
        <v>0</v>
      </c>
      <c r="Y1189">
        <f t="shared" si="224"/>
        <v>0</v>
      </c>
      <c r="Z1189">
        <f t="shared" si="225"/>
        <v>0</v>
      </c>
      <c r="AA1189">
        <f t="shared" si="226"/>
        <v>0</v>
      </c>
      <c r="AB1189">
        <f t="shared" si="227"/>
        <v>1</v>
      </c>
    </row>
    <row r="1190" spans="1:28" x14ac:dyDescent="0.2">
      <c r="A1190">
        <v>1188</v>
      </c>
      <c r="B1190" t="s">
        <v>1997</v>
      </c>
      <c r="C1190" t="s">
        <v>4677</v>
      </c>
      <c r="D1190" t="s">
        <v>4686</v>
      </c>
      <c r="E1190">
        <v>-1</v>
      </c>
      <c r="F1190" t="s">
        <v>2000</v>
      </c>
      <c r="G1190" t="s">
        <v>1973</v>
      </c>
      <c r="H1190">
        <v>-1</v>
      </c>
      <c r="I1190">
        <v>-1</v>
      </c>
      <c r="J1190">
        <v>-1</v>
      </c>
      <c r="K1190">
        <v>-1</v>
      </c>
      <c r="L1190">
        <v>-1</v>
      </c>
      <c r="M1190">
        <v>-1</v>
      </c>
      <c r="N1190">
        <v>-1</v>
      </c>
      <c r="O1190">
        <v>-1</v>
      </c>
      <c r="P1190">
        <v>-1</v>
      </c>
      <c r="Q1190">
        <f t="shared" si="216"/>
        <v>50000</v>
      </c>
      <c r="R1190">
        <f t="shared" si="217"/>
        <v>93000</v>
      </c>
      <c r="S1190">
        <f t="shared" si="218"/>
        <v>71500</v>
      </c>
      <c r="T1190" t="str">
        <f t="shared" si="219"/>
        <v>EUROFINS SCIENT.</v>
      </c>
      <c r="U1190" t="str">
        <f t="shared" si="220"/>
        <v>West Point</v>
      </c>
      <c r="V1190" t="str">
        <f t="shared" si="221"/>
        <v>PA</v>
      </c>
      <c r="W1190">
        <f t="shared" si="222"/>
        <v>0</v>
      </c>
      <c r="X1190">
        <f t="shared" si="223"/>
        <v>0</v>
      </c>
      <c r="Y1190">
        <f t="shared" si="224"/>
        <v>1</v>
      </c>
      <c r="Z1190">
        <f t="shared" si="225"/>
        <v>0</v>
      </c>
      <c r="AA1190">
        <f t="shared" si="226"/>
        <v>0</v>
      </c>
      <c r="AB1190">
        <f t="shared" si="227"/>
        <v>1</v>
      </c>
    </row>
    <row r="1191" spans="1:28" ht="340" x14ac:dyDescent="0.2">
      <c r="A1191">
        <v>1189</v>
      </c>
      <c r="B1191" t="s">
        <v>678</v>
      </c>
      <c r="C1191" t="s">
        <v>4677</v>
      </c>
      <c r="D1191" s="1" t="s">
        <v>4687</v>
      </c>
      <c r="E1191">
        <v>5</v>
      </c>
      <c r="F1191" s="1" t="s">
        <v>315</v>
      </c>
      <c r="G1191" t="s">
        <v>1829</v>
      </c>
      <c r="H1191" t="s">
        <v>316</v>
      </c>
      <c r="I1191" t="s">
        <v>84</v>
      </c>
      <c r="J1191">
        <v>2008</v>
      </c>
      <c r="K1191" t="s">
        <v>30</v>
      </c>
      <c r="L1191" t="s">
        <v>38</v>
      </c>
      <c r="M1191" t="s">
        <v>32</v>
      </c>
      <c r="N1191" t="s">
        <v>3305</v>
      </c>
      <c r="O1191">
        <v>-1</v>
      </c>
      <c r="P1191">
        <v>-1</v>
      </c>
      <c r="Q1191">
        <f t="shared" si="216"/>
        <v>50000</v>
      </c>
      <c r="R1191">
        <f t="shared" si="217"/>
        <v>93000</v>
      </c>
      <c r="S1191">
        <f t="shared" si="218"/>
        <v>71500</v>
      </c>
      <c r="T1191" t="str">
        <f t="shared" si="219"/>
        <v>Staffigo Technical Services, LLC</v>
      </c>
      <c r="U1191" t="str">
        <f t="shared" si="220"/>
        <v>Wilmington</v>
      </c>
      <c r="V1191" t="str">
        <f t="shared" si="221"/>
        <v>DE</v>
      </c>
      <c r="W1191">
        <f t="shared" si="222"/>
        <v>0</v>
      </c>
      <c r="X1191">
        <f t="shared" si="223"/>
        <v>1</v>
      </c>
      <c r="Y1191">
        <f t="shared" si="224"/>
        <v>1</v>
      </c>
      <c r="Z1191">
        <f t="shared" si="225"/>
        <v>0</v>
      </c>
      <c r="AA1191">
        <f t="shared" si="226"/>
        <v>0</v>
      </c>
      <c r="AB1191">
        <f t="shared" si="227"/>
        <v>1</v>
      </c>
    </row>
    <row r="1192" spans="1:28" ht="51" x14ac:dyDescent="0.2">
      <c r="A1192">
        <v>1190</v>
      </c>
      <c r="B1192" t="s">
        <v>2001</v>
      </c>
      <c r="C1192" t="s">
        <v>4677</v>
      </c>
      <c r="D1192" s="1" t="s">
        <v>4688</v>
      </c>
      <c r="E1192">
        <v>3.6</v>
      </c>
      <c r="F1192" s="1" t="s">
        <v>2002</v>
      </c>
      <c r="G1192" t="s">
        <v>1006</v>
      </c>
      <c r="H1192" t="s">
        <v>2003</v>
      </c>
      <c r="I1192" t="s">
        <v>24</v>
      </c>
      <c r="J1192">
        <v>2007</v>
      </c>
      <c r="K1192" t="s">
        <v>56</v>
      </c>
      <c r="L1192" t="s">
        <v>799</v>
      </c>
      <c r="M1192" t="s">
        <v>764</v>
      </c>
      <c r="N1192" t="s">
        <v>3310</v>
      </c>
      <c r="O1192">
        <v>-1</v>
      </c>
      <c r="P1192">
        <v>-1</v>
      </c>
      <c r="Q1192">
        <f t="shared" si="216"/>
        <v>50000</v>
      </c>
      <c r="R1192">
        <f t="shared" si="217"/>
        <v>93000</v>
      </c>
      <c r="S1192">
        <f t="shared" si="218"/>
        <v>71500</v>
      </c>
      <c r="T1192" t="str">
        <f t="shared" si="219"/>
        <v>TE Connectivity</v>
      </c>
      <c r="U1192" t="str">
        <f t="shared" si="220"/>
        <v>Berwyn</v>
      </c>
      <c r="V1192" t="str">
        <f t="shared" si="221"/>
        <v>PA</v>
      </c>
      <c r="W1192">
        <f t="shared" si="222"/>
        <v>0</v>
      </c>
      <c r="X1192">
        <f t="shared" si="223"/>
        <v>0</v>
      </c>
      <c r="Y1192">
        <f t="shared" si="224"/>
        <v>0</v>
      </c>
      <c r="Z1192">
        <f t="shared" si="225"/>
        <v>0</v>
      </c>
      <c r="AA1192">
        <f t="shared" si="226"/>
        <v>0</v>
      </c>
      <c r="AB1192">
        <f t="shared" si="227"/>
        <v>1</v>
      </c>
    </row>
    <row r="1193" spans="1:28" ht="409.6" x14ac:dyDescent="0.2">
      <c r="A1193">
        <v>1191</v>
      </c>
      <c r="B1193" t="s">
        <v>2004</v>
      </c>
      <c r="C1193" t="s">
        <v>4677</v>
      </c>
      <c r="D1193" s="1" t="s">
        <v>4689</v>
      </c>
      <c r="E1193">
        <v>4.2</v>
      </c>
      <c r="F1193" s="1" t="s">
        <v>1928</v>
      </c>
      <c r="G1193" t="s">
        <v>1976</v>
      </c>
      <c r="H1193" t="s">
        <v>1922</v>
      </c>
      <c r="I1193" t="s">
        <v>29</v>
      </c>
      <c r="J1193">
        <v>1990</v>
      </c>
      <c r="K1193" t="s">
        <v>30</v>
      </c>
      <c r="L1193" t="s">
        <v>3323</v>
      </c>
      <c r="M1193" t="s">
        <v>46</v>
      </c>
      <c r="N1193" t="s">
        <v>3306</v>
      </c>
      <c r="O1193">
        <v>-1</v>
      </c>
      <c r="P1193">
        <v>-1</v>
      </c>
      <c r="Q1193">
        <f t="shared" si="216"/>
        <v>50000</v>
      </c>
      <c r="R1193">
        <f t="shared" si="217"/>
        <v>93000</v>
      </c>
      <c r="S1193">
        <f t="shared" si="218"/>
        <v>71500</v>
      </c>
      <c r="T1193" t="str">
        <f t="shared" si="219"/>
        <v>Freedom Mortgage</v>
      </c>
      <c r="U1193" t="str">
        <f t="shared" si="220"/>
        <v>Marlton</v>
      </c>
      <c r="V1193" t="str">
        <f t="shared" si="221"/>
        <v>NJ</v>
      </c>
      <c r="W1193">
        <f t="shared" si="222"/>
        <v>1</v>
      </c>
      <c r="X1193">
        <f t="shared" si="223"/>
        <v>1</v>
      </c>
      <c r="Y1193">
        <f t="shared" si="224"/>
        <v>1</v>
      </c>
      <c r="Z1193">
        <f t="shared" si="225"/>
        <v>1</v>
      </c>
      <c r="AA1193">
        <f t="shared" si="226"/>
        <v>1</v>
      </c>
      <c r="AB1193">
        <f t="shared" si="227"/>
        <v>1</v>
      </c>
    </row>
    <row r="1194" spans="1:28" ht="409.6" x14ac:dyDescent="0.2">
      <c r="A1194">
        <v>1192</v>
      </c>
      <c r="B1194" t="s">
        <v>1978</v>
      </c>
      <c r="C1194" t="s">
        <v>4677</v>
      </c>
      <c r="D1194" s="1" t="s">
        <v>4690</v>
      </c>
      <c r="E1194">
        <v>3.1</v>
      </c>
      <c r="F1194" s="1" t="s">
        <v>1858</v>
      </c>
      <c r="G1194" t="s">
        <v>1404</v>
      </c>
      <c r="H1194" t="s">
        <v>1404</v>
      </c>
      <c r="I1194" t="s">
        <v>55</v>
      </c>
      <c r="J1194">
        <v>1983</v>
      </c>
      <c r="K1194" t="s">
        <v>30</v>
      </c>
      <c r="L1194" t="s">
        <v>51</v>
      </c>
      <c r="M1194" t="s">
        <v>52</v>
      </c>
      <c r="N1194" t="s">
        <v>3307</v>
      </c>
      <c r="O1194" t="s">
        <v>1859</v>
      </c>
      <c r="P1194">
        <v>-1</v>
      </c>
      <c r="Q1194">
        <f t="shared" si="216"/>
        <v>50000</v>
      </c>
      <c r="R1194">
        <f t="shared" si="217"/>
        <v>93000</v>
      </c>
      <c r="S1194">
        <f t="shared" si="218"/>
        <v>71500</v>
      </c>
      <c r="T1194" t="str">
        <f t="shared" si="219"/>
        <v>AmeriHealth Caritas</v>
      </c>
      <c r="U1194" t="str">
        <f t="shared" si="220"/>
        <v>Philadelphia</v>
      </c>
      <c r="V1194" t="str">
        <f t="shared" si="221"/>
        <v>PA</v>
      </c>
      <c r="W1194">
        <f t="shared" si="222"/>
        <v>0</v>
      </c>
      <c r="X1194">
        <f t="shared" si="223"/>
        <v>0</v>
      </c>
      <c r="Y1194">
        <f t="shared" si="224"/>
        <v>1</v>
      </c>
      <c r="Z1194">
        <f t="shared" si="225"/>
        <v>1</v>
      </c>
      <c r="AA1194">
        <f t="shared" si="226"/>
        <v>0</v>
      </c>
      <c r="AB1194">
        <f t="shared" si="227"/>
        <v>1</v>
      </c>
    </row>
    <row r="1195" spans="1:28" ht="51" x14ac:dyDescent="0.2">
      <c r="A1195">
        <v>1193</v>
      </c>
      <c r="B1195" t="s">
        <v>4691</v>
      </c>
      <c r="C1195" t="s">
        <v>4677</v>
      </c>
      <c r="D1195" t="s">
        <v>4692</v>
      </c>
      <c r="E1195">
        <v>1.6</v>
      </c>
      <c r="F1195" s="1" t="s">
        <v>1989</v>
      </c>
      <c r="G1195" t="s">
        <v>1404</v>
      </c>
      <c r="H1195" t="s">
        <v>4675</v>
      </c>
      <c r="I1195" t="s">
        <v>68</v>
      </c>
      <c r="J1195">
        <v>-1</v>
      </c>
      <c r="K1195" t="s">
        <v>56</v>
      </c>
      <c r="L1195" t="s">
        <v>3331</v>
      </c>
      <c r="M1195" t="s">
        <v>61</v>
      </c>
      <c r="N1195" t="s">
        <v>3308</v>
      </c>
      <c r="O1195">
        <v>-1</v>
      </c>
      <c r="P1195">
        <v>-1</v>
      </c>
      <c r="Q1195">
        <f t="shared" si="216"/>
        <v>50000</v>
      </c>
      <c r="R1195">
        <f t="shared" si="217"/>
        <v>93000</v>
      </c>
      <c r="S1195">
        <f t="shared" si="218"/>
        <v>71500</v>
      </c>
      <c r="T1195" t="str">
        <f t="shared" si="219"/>
        <v>Management Decisions, Inc.</v>
      </c>
      <c r="U1195" t="str">
        <f t="shared" si="220"/>
        <v>Philadelphia</v>
      </c>
      <c r="V1195" t="str">
        <f t="shared" si="221"/>
        <v>PA</v>
      </c>
      <c r="W1195">
        <f t="shared" si="222"/>
        <v>1</v>
      </c>
      <c r="X1195">
        <f t="shared" si="223"/>
        <v>1</v>
      </c>
      <c r="Y1195">
        <f t="shared" si="224"/>
        <v>0</v>
      </c>
      <c r="Z1195">
        <f t="shared" si="225"/>
        <v>1</v>
      </c>
      <c r="AA1195">
        <f t="shared" si="226"/>
        <v>0</v>
      </c>
      <c r="AB1195">
        <f t="shared" si="227"/>
        <v>1</v>
      </c>
    </row>
    <row r="1196" spans="1:28" ht="340" x14ac:dyDescent="0.2">
      <c r="A1196">
        <v>1194</v>
      </c>
      <c r="B1196" t="s">
        <v>2005</v>
      </c>
      <c r="C1196" t="s">
        <v>4677</v>
      </c>
      <c r="D1196" s="1" t="s">
        <v>4693</v>
      </c>
      <c r="E1196">
        <v>4.5</v>
      </c>
      <c r="F1196" s="1" t="s">
        <v>1887</v>
      </c>
      <c r="G1196" t="s">
        <v>1836</v>
      </c>
      <c r="H1196" t="s">
        <v>875</v>
      </c>
      <c r="I1196" t="s">
        <v>18</v>
      </c>
      <c r="J1196">
        <v>2011</v>
      </c>
      <c r="K1196" t="s">
        <v>30</v>
      </c>
      <c r="L1196" t="s">
        <v>147</v>
      </c>
      <c r="M1196" t="s">
        <v>61</v>
      </c>
      <c r="N1196" t="s">
        <v>3319</v>
      </c>
      <c r="O1196">
        <v>-1</v>
      </c>
      <c r="P1196">
        <v>-1</v>
      </c>
      <c r="Q1196">
        <f t="shared" si="216"/>
        <v>50000</v>
      </c>
      <c r="R1196">
        <f t="shared" si="217"/>
        <v>93000</v>
      </c>
      <c r="S1196">
        <f t="shared" si="218"/>
        <v>71500</v>
      </c>
      <c r="T1196" t="str">
        <f t="shared" si="219"/>
        <v>Piper Companies</v>
      </c>
      <c r="U1196" t="str">
        <f t="shared" si="220"/>
        <v>Horsham</v>
      </c>
      <c r="V1196" t="str">
        <f t="shared" si="221"/>
        <v>PA</v>
      </c>
      <c r="W1196">
        <f t="shared" si="222"/>
        <v>0</v>
      </c>
      <c r="X1196">
        <f t="shared" si="223"/>
        <v>1</v>
      </c>
      <c r="Y1196">
        <f t="shared" si="224"/>
        <v>0</v>
      </c>
      <c r="Z1196">
        <f t="shared" si="225"/>
        <v>0</v>
      </c>
      <c r="AA1196">
        <f t="shared" si="226"/>
        <v>0</v>
      </c>
      <c r="AB1196">
        <f t="shared" si="227"/>
        <v>1</v>
      </c>
    </row>
    <row r="1197" spans="1:28" ht="388" x14ac:dyDescent="0.2">
      <c r="A1197">
        <v>1195</v>
      </c>
      <c r="B1197" t="s">
        <v>4694</v>
      </c>
      <c r="C1197" t="s">
        <v>4677</v>
      </c>
      <c r="D1197" s="1" t="s">
        <v>4695</v>
      </c>
      <c r="E1197">
        <v>3.3</v>
      </c>
      <c r="F1197" s="1" t="s">
        <v>2006</v>
      </c>
      <c r="G1197" t="s">
        <v>2007</v>
      </c>
      <c r="H1197" t="s">
        <v>2008</v>
      </c>
      <c r="I1197" t="s">
        <v>29</v>
      </c>
      <c r="J1197">
        <v>-1</v>
      </c>
      <c r="K1197" t="s">
        <v>30</v>
      </c>
      <c r="L1197" t="s">
        <v>239</v>
      </c>
      <c r="M1197" t="s">
        <v>181</v>
      </c>
      <c r="N1197" t="s">
        <v>3314</v>
      </c>
      <c r="O1197">
        <v>-1</v>
      </c>
      <c r="P1197">
        <v>-1</v>
      </c>
      <c r="Q1197">
        <f t="shared" si="216"/>
        <v>50000</v>
      </c>
      <c r="R1197">
        <f t="shared" si="217"/>
        <v>93000</v>
      </c>
      <c r="S1197">
        <f t="shared" si="218"/>
        <v>71500</v>
      </c>
      <c r="T1197" t="str">
        <f t="shared" si="219"/>
        <v>Future Technologies Inc.</v>
      </c>
      <c r="U1197" t="str">
        <f t="shared" si="220"/>
        <v>Moorestown</v>
      </c>
      <c r="V1197" t="str">
        <f t="shared" si="221"/>
        <v>NJ</v>
      </c>
      <c r="W1197">
        <f t="shared" si="222"/>
        <v>0</v>
      </c>
      <c r="X1197">
        <f t="shared" si="223"/>
        <v>0</v>
      </c>
      <c r="Y1197">
        <f t="shared" si="224"/>
        <v>1</v>
      </c>
      <c r="Z1197">
        <f t="shared" si="225"/>
        <v>0</v>
      </c>
      <c r="AA1197">
        <f t="shared" si="226"/>
        <v>0</v>
      </c>
      <c r="AB1197">
        <f t="shared" si="227"/>
        <v>1</v>
      </c>
    </row>
    <row r="1198" spans="1:28" ht="409.6" x14ac:dyDescent="0.2">
      <c r="A1198">
        <v>1196</v>
      </c>
      <c r="B1198" t="s">
        <v>2009</v>
      </c>
      <c r="C1198" t="s">
        <v>4677</v>
      </c>
      <c r="D1198" s="1" t="s">
        <v>4696</v>
      </c>
      <c r="E1198">
        <v>3.2</v>
      </c>
      <c r="F1198" s="1" t="s">
        <v>774</v>
      </c>
      <c r="G1198" t="s">
        <v>1829</v>
      </c>
      <c r="H1198" t="s">
        <v>17</v>
      </c>
      <c r="I1198" t="s">
        <v>24</v>
      </c>
      <c r="J1198">
        <v>1784</v>
      </c>
      <c r="K1198" t="s">
        <v>56</v>
      </c>
      <c r="L1198" t="s">
        <v>3323</v>
      </c>
      <c r="M1198" t="s">
        <v>46</v>
      </c>
      <c r="N1198" t="s">
        <v>3310</v>
      </c>
      <c r="O1198" t="s">
        <v>3572</v>
      </c>
      <c r="P1198">
        <v>-1</v>
      </c>
      <c r="Q1198">
        <f t="shared" si="216"/>
        <v>50000</v>
      </c>
      <c r="R1198">
        <f t="shared" si="217"/>
        <v>93000</v>
      </c>
      <c r="S1198">
        <f t="shared" si="218"/>
        <v>71500</v>
      </c>
      <c r="T1198" t="str">
        <f t="shared" si="219"/>
        <v>BNY Mellon</v>
      </c>
      <c r="U1198" t="str">
        <f t="shared" si="220"/>
        <v>Wilmington</v>
      </c>
      <c r="V1198" t="str">
        <f t="shared" si="221"/>
        <v>DE</v>
      </c>
      <c r="W1198">
        <f t="shared" si="222"/>
        <v>1</v>
      </c>
      <c r="X1198">
        <f t="shared" si="223"/>
        <v>0</v>
      </c>
      <c r="Y1198">
        <f t="shared" si="224"/>
        <v>0</v>
      </c>
      <c r="Z1198">
        <f t="shared" si="225"/>
        <v>0</v>
      </c>
      <c r="AA1198">
        <f t="shared" si="226"/>
        <v>0</v>
      </c>
      <c r="AB1198">
        <f t="shared" si="227"/>
        <v>1</v>
      </c>
    </row>
    <row r="1199" spans="1:28" ht="51" x14ac:dyDescent="0.2">
      <c r="A1199">
        <v>1197</v>
      </c>
      <c r="B1199" t="s">
        <v>2005</v>
      </c>
      <c r="C1199" t="s">
        <v>4677</v>
      </c>
      <c r="D1199" t="s">
        <v>4697</v>
      </c>
      <c r="E1199">
        <v>3.9</v>
      </c>
      <c r="F1199" s="1" t="s">
        <v>1908</v>
      </c>
      <c r="G1199" t="s">
        <v>1836</v>
      </c>
      <c r="H1199" t="s">
        <v>875</v>
      </c>
      <c r="I1199" t="s">
        <v>84</v>
      </c>
      <c r="J1199">
        <v>2011</v>
      </c>
      <c r="K1199" t="s">
        <v>30</v>
      </c>
      <c r="L1199" t="s">
        <v>3350</v>
      </c>
      <c r="M1199" t="s">
        <v>32</v>
      </c>
      <c r="N1199" t="s">
        <v>3312</v>
      </c>
      <c r="O1199">
        <v>-1</v>
      </c>
      <c r="P1199">
        <v>-1</v>
      </c>
      <c r="Q1199">
        <f t="shared" si="216"/>
        <v>50000</v>
      </c>
      <c r="R1199">
        <f t="shared" si="217"/>
        <v>93000</v>
      </c>
      <c r="S1199">
        <f t="shared" si="218"/>
        <v>71500</v>
      </c>
      <c r="T1199" t="str">
        <f t="shared" si="219"/>
        <v>Zachary Piper Solutions, LLC</v>
      </c>
      <c r="U1199" t="str">
        <f t="shared" si="220"/>
        <v>Horsham</v>
      </c>
      <c r="V1199" t="str">
        <f t="shared" si="221"/>
        <v>PA</v>
      </c>
      <c r="W1199">
        <f t="shared" si="222"/>
        <v>0</v>
      </c>
      <c r="X1199">
        <f t="shared" si="223"/>
        <v>1</v>
      </c>
      <c r="Y1199">
        <f t="shared" si="224"/>
        <v>0</v>
      </c>
      <c r="Z1199">
        <f t="shared" si="225"/>
        <v>0</v>
      </c>
      <c r="AA1199">
        <f t="shared" si="226"/>
        <v>0</v>
      </c>
      <c r="AB1199">
        <f t="shared" si="227"/>
        <v>1</v>
      </c>
    </row>
    <row r="1200" spans="1:28" ht="34" x14ac:dyDescent="0.2">
      <c r="A1200">
        <v>1198</v>
      </c>
      <c r="B1200" t="s">
        <v>1860</v>
      </c>
      <c r="C1200" t="s">
        <v>4677</v>
      </c>
      <c r="D1200" t="s">
        <v>4698</v>
      </c>
      <c r="E1200">
        <v>4</v>
      </c>
      <c r="F1200" s="1" t="s">
        <v>2010</v>
      </c>
      <c r="G1200" t="s">
        <v>1404</v>
      </c>
      <c r="H1200" t="s">
        <v>1404</v>
      </c>
      <c r="I1200" t="s">
        <v>29</v>
      </c>
      <c r="J1200">
        <v>1974</v>
      </c>
      <c r="K1200" t="s">
        <v>19</v>
      </c>
      <c r="L1200" t="s">
        <v>25</v>
      </c>
      <c r="M1200" t="s">
        <v>26</v>
      </c>
      <c r="N1200" t="s">
        <v>3303</v>
      </c>
      <c r="O1200" t="s">
        <v>4699</v>
      </c>
      <c r="P1200">
        <v>-1</v>
      </c>
      <c r="Q1200">
        <f t="shared" si="216"/>
        <v>50000</v>
      </c>
      <c r="R1200">
        <f t="shared" si="217"/>
        <v>93000</v>
      </c>
      <c r="S1200">
        <f t="shared" si="218"/>
        <v>71500</v>
      </c>
      <c r="T1200" t="str">
        <f t="shared" si="219"/>
        <v>Fox Chase Cancer Center</v>
      </c>
      <c r="U1200" t="str">
        <f t="shared" si="220"/>
        <v>Philadelphia</v>
      </c>
      <c r="V1200" t="str">
        <f t="shared" si="221"/>
        <v>PA</v>
      </c>
      <c r="W1200">
        <f t="shared" si="222"/>
        <v>0</v>
      </c>
      <c r="X1200">
        <f t="shared" si="223"/>
        <v>0</v>
      </c>
      <c r="Y1200">
        <f t="shared" si="224"/>
        <v>0</v>
      </c>
      <c r="Z1200">
        <f t="shared" si="225"/>
        <v>0</v>
      </c>
      <c r="AA1200">
        <f t="shared" si="226"/>
        <v>0</v>
      </c>
      <c r="AB1200">
        <f t="shared" si="227"/>
        <v>1</v>
      </c>
    </row>
    <row r="1201" spans="1:28" ht="409.6" x14ac:dyDescent="0.2">
      <c r="A1201">
        <v>1199</v>
      </c>
      <c r="B1201" t="s">
        <v>2011</v>
      </c>
      <c r="C1201" t="s">
        <v>4677</v>
      </c>
      <c r="D1201" s="1" t="s">
        <v>4700</v>
      </c>
      <c r="E1201">
        <v>4.0999999999999996</v>
      </c>
      <c r="F1201" s="1" t="s">
        <v>3385</v>
      </c>
      <c r="G1201" t="s">
        <v>1829</v>
      </c>
      <c r="H1201" t="s">
        <v>194</v>
      </c>
      <c r="I1201" t="s">
        <v>24</v>
      </c>
      <c r="J1201">
        <v>1966</v>
      </c>
      <c r="K1201" t="s">
        <v>56</v>
      </c>
      <c r="L1201" t="s">
        <v>147</v>
      </c>
      <c r="M1201" t="s">
        <v>61</v>
      </c>
      <c r="N1201" t="s">
        <v>3306</v>
      </c>
      <c r="O1201">
        <v>-1</v>
      </c>
      <c r="P1201">
        <v>-1</v>
      </c>
      <c r="Q1201">
        <f t="shared" si="216"/>
        <v>50000</v>
      </c>
      <c r="R1201">
        <f t="shared" si="217"/>
        <v>93000</v>
      </c>
      <c r="S1201">
        <f t="shared" si="218"/>
        <v>71500</v>
      </c>
      <c r="T1201" t="str">
        <f t="shared" si="219"/>
        <v>force</v>
      </c>
      <c r="U1201" t="str">
        <f t="shared" si="220"/>
        <v>Wilmington</v>
      </c>
      <c r="V1201" t="str">
        <f t="shared" si="221"/>
        <v>DE</v>
      </c>
      <c r="W1201">
        <f t="shared" si="222"/>
        <v>0</v>
      </c>
      <c r="X1201">
        <f t="shared" si="223"/>
        <v>0</v>
      </c>
      <c r="Y1201">
        <f t="shared" si="224"/>
        <v>0</v>
      </c>
      <c r="Z1201">
        <f t="shared" si="225"/>
        <v>0</v>
      </c>
      <c r="AA1201">
        <f t="shared" si="226"/>
        <v>0</v>
      </c>
      <c r="AB1201">
        <f t="shared" si="227"/>
        <v>1</v>
      </c>
    </row>
    <row r="1202" spans="1:28" x14ac:dyDescent="0.2">
      <c r="A1202">
        <v>1200</v>
      </c>
      <c r="B1202" t="s">
        <v>2011</v>
      </c>
      <c r="C1202" t="s">
        <v>4677</v>
      </c>
      <c r="D1202" t="s">
        <v>4701</v>
      </c>
      <c r="E1202">
        <v>-1</v>
      </c>
      <c r="F1202" t="s">
        <v>3945</v>
      </c>
      <c r="G1202" t="s">
        <v>1829</v>
      </c>
      <c r="H1202">
        <v>-1</v>
      </c>
      <c r="I1202">
        <v>-1</v>
      </c>
      <c r="J1202">
        <v>-1</v>
      </c>
      <c r="K1202">
        <v>-1</v>
      </c>
      <c r="L1202">
        <v>-1</v>
      </c>
      <c r="M1202">
        <v>-1</v>
      </c>
      <c r="N1202">
        <v>-1</v>
      </c>
      <c r="O1202">
        <v>-1</v>
      </c>
      <c r="P1202">
        <v>-1</v>
      </c>
      <c r="Q1202">
        <f t="shared" si="216"/>
        <v>50000</v>
      </c>
      <c r="R1202">
        <f t="shared" si="217"/>
        <v>93000</v>
      </c>
      <c r="S1202">
        <f t="shared" si="218"/>
        <v>71500</v>
      </c>
      <c r="T1202" t="str">
        <f t="shared" si="219"/>
        <v>force Technology Staffing</v>
      </c>
      <c r="U1202" t="str">
        <f t="shared" si="220"/>
        <v>Wilmington</v>
      </c>
      <c r="V1202" t="str">
        <f t="shared" si="221"/>
        <v>DE</v>
      </c>
      <c r="W1202">
        <f t="shared" si="222"/>
        <v>0</v>
      </c>
      <c r="X1202">
        <f t="shared" si="223"/>
        <v>0</v>
      </c>
      <c r="Y1202">
        <f t="shared" si="224"/>
        <v>0</v>
      </c>
      <c r="Z1202">
        <f t="shared" si="225"/>
        <v>0</v>
      </c>
      <c r="AA1202">
        <f t="shared" si="226"/>
        <v>0</v>
      </c>
      <c r="AB1202">
        <f t="shared" si="227"/>
        <v>1</v>
      </c>
    </row>
    <row r="1203" spans="1:28" ht="34" x14ac:dyDescent="0.2">
      <c r="A1203">
        <v>1201</v>
      </c>
      <c r="B1203" t="s">
        <v>2012</v>
      </c>
      <c r="C1203" t="s">
        <v>4702</v>
      </c>
      <c r="D1203" t="s">
        <v>4703</v>
      </c>
      <c r="E1203">
        <v>3.9</v>
      </c>
      <c r="F1203" s="1" t="s">
        <v>2013</v>
      </c>
      <c r="G1203" t="s">
        <v>2014</v>
      </c>
      <c r="H1203" t="s">
        <v>1803</v>
      </c>
      <c r="I1203" t="s">
        <v>68</v>
      </c>
      <c r="J1203">
        <v>-1</v>
      </c>
      <c r="K1203" t="s">
        <v>30</v>
      </c>
      <c r="L1203" t="s">
        <v>134</v>
      </c>
      <c r="M1203" t="s">
        <v>32</v>
      </c>
      <c r="N1203" t="s">
        <v>3308</v>
      </c>
      <c r="O1203">
        <v>-1</v>
      </c>
      <c r="P1203">
        <v>-1</v>
      </c>
      <c r="Q1203">
        <f t="shared" si="216"/>
        <v>37000</v>
      </c>
      <c r="R1203">
        <f t="shared" si="217"/>
        <v>68000</v>
      </c>
      <c r="S1203">
        <f t="shared" si="218"/>
        <v>52500</v>
      </c>
      <c r="T1203" t="str">
        <f t="shared" si="219"/>
        <v>Technocrafts, Inc.</v>
      </c>
      <c r="U1203" t="str">
        <f t="shared" si="220"/>
        <v>San Antonio</v>
      </c>
      <c r="V1203" t="str">
        <f t="shared" si="221"/>
        <v>TX</v>
      </c>
      <c r="W1203">
        <f t="shared" si="222"/>
        <v>0</v>
      </c>
      <c r="X1203">
        <f t="shared" si="223"/>
        <v>0</v>
      </c>
      <c r="Y1203">
        <f t="shared" si="224"/>
        <v>0</v>
      </c>
      <c r="Z1203">
        <f t="shared" si="225"/>
        <v>1</v>
      </c>
      <c r="AA1203">
        <f t="shared" si="226"/>
        <v>0</v>
      </c>
      <c r="AB1203">
        <f t="shared" si="227"/>
        <v>1</v>
      </c>
    </row>
    <row r="1204" spans="1:28" ht="34" x14ac:dyDescent="0.2">
      <c r="A1204">
        <v>1202</v>
      </c>
      <c r="B1204" t="s">
        <v>34</v>
      </c>
      <c r="C1204" t="s">
        <v>4702</v>
      </c>
      <c r="D1204" t="s">
        <v>4704</v>
      </c>
      <c r="E1204">
        <v>3.4</v>
      </c>
      <c r="F1204" s="1" t="s">
        <v>2015</v>
      </c>
      <c r="G1204" t="s">
        <v>2014</v>
      </c>
      <c r="H1204" t="s">
        <v>644</v>
      </c>
      <c r="I1204" t="s">
        <v>29</v>
      </c>
      <c r="J1204">
        <v>1991</v>
      </c>
      <c r="K1204" t="s">
        <v>30</v>
      </c>
      <c r="L1204" t="s">
        <v>38</v>
      </c>
      <c r="M1204" t="s">
        <v>32</v>
      </c>
      <c r="N1204" t="s">
        <v>3319</v>
      </c>
      <c r="O1204">
        <v>-1</v>
      </c>
      <c r="P1204">
        <v>-1</v>
      </c>
      <c r="Q1204">
        <f t="shared" si="216"/>
        <v>37000</v>
      </c>
      <c r="R1204">
        <f t="shared" si="217"/>
        <v>68000</v>
      </c>
      <c r="S1204">
        <f t="shared" si="218"/>
        <v>52500</v>
      </c>
      <c r="T1204" t="str">
        <f t="shared" si="219"/>
        <v>Ionidea</v>
      </c>
      <c r="U1204" t="str">
        <f t="shared" si="220"/>
        <v>San Antonio</v>
      </c>
      <c r="V1204" t="str">
        <f t="shared" si="221"/>
        <v>TX</v>
      </c>
      <c r="W1204">
        <f t="shared" si="222"/>
        <v>0</v>
      </c>
      <c r="X1204">
        <f t="shared" si="223"/>
        <v>1</v>
      </c>
      <c r="Y1204">
        <f t="shared" si="224"/>
        <v>0</v>
      </c>
      <c r="Z1204">
        <f t="shared" si="225"/>
        <v>0</v>
      </c>
      <c r="AA1204">
        <f t="shared" si="226"/>
        <v>0</v>
      </c>
      <c r="AB1204">
        <f t="shared" si="227"/>
        <v>1</v>
      </c>
    </row>
    <row r="1205" spans="1:28" ht="340" x14ac:dyDescent="0.2">
      <c r="A1205">
        <v>1203</v>
      </c>
      <c r="B1205" t="s">
        <v>34</v>
      </c>
      <c r="C1205" t="s">
        <v>4702</v>
      </c>
      <c r="D1205" s="1" t="s">
        <v>4705</v>
      </c>
      <c r="E1205">
        <v>4</v>
      </c>
      <c r="F1205" s="1" t="s">
        <v>2016</v>
      </c>
      <c r="G1205" t="s">
        <v>2014</v>
      </c>
      <c r="H1205" t="s">
        <v>1987</v>
      </c>
      <c r="I1205" t="s">
        <v>41</v>
      </c>
      <c r="J1205">
        <v>2010</v>
      </c>
      <c r="K1205" t="s">
        <v>30</v>
      </c>
      <c r="L1205" t="s">
        <v>38</v>
      </c>
      <c r="M1205" t="s">
        <v>32</v>
      </c>
      <c r="N1205" t="s">
        <v>3305</v>
      </c>
      <c r="O1205">
        <v>-1</v>
      </c>
      <c r="P1205">
        <v>-1</v>
      </c>
      <c r="Q1205">
        <f t="shared" si="216"/>
        <v>37000</v>
      </c>
      <c r="R1205">
        <f t="shared" si="217"/>
        <v>68000</v>
      </c>
      <c r="S1205">
        <f t="shared" si="218"/>
        <v>52500</v>
      </c>
      <c r="T1205" t="str">
        <f t="shared" si="219"/>
        <v>CYNET SYSTEMS</v>
      </c>
      <c r="U1205" t="str">
        <f t="shared" si="220"/>
        <v>San Antonio</v>
      </c>
      <c r="V1205" t="str">
        <f t="shared" si="221"/>
        <v>TX</v>
      </c>
      <c r="W1205">
        <f t="shared" si="222"/>
        <v>0</v>
      </c>
      <c r="X1205">
        <f t="shared" si="223"/>
        <v>0</v>
      </c>
      <c r="Y1205">
        <f t="shared" si="224"/>
        <v>0</v>
      </c>
      <c r="Z1205">
        <f t="shared" si="225"/>
        <v>0</v>
      </c>
      <c r="AA1205">
        <f t="shared" si="226"/>
        <v>0</v>
      </c>
      <c r="AB1205">
        <f t="shared" si="227"/>
        <v>1</v>
      </c>
    </row>
    <row r="1206" spans="1:28" ht="409.6" x14ac:dyDescent="0.2">
      <c r="A1206">
        <v>1204</v>
      </c>
      <c r="B1206" t="s">
        <v>34</v>
      </c>
      <c r="C1206" t="s">
        <v>4702</v>
      </c>
      <c r="D1206" s="1" t="s">
        <v>4706</v>
      </c>
      <c r="E1206">
        <v>3.1</v>
      </c>
      <c r="F1206" s="1" t="s">
        <v>540</v>
      </c>
      <c r="G1206" t="s">
        <v>2014</v>
      </c>
      <c r="H1206" t="s">
        <v>539</v>
      </c>
      <c r="I1206" t="s">
        <v>18</v>
      </c>
      <c r="J1206">
        <v>1996</v>
      </c>
      <c r="K1206" t="s">
        <v>30</v>
      </c>
      <c r="L1206" t="s">
        <v>147</v>
      </c>
      <c r="M1206" t="s">
        <v>61</v>
      </c>
      <c r="N1206" t="s">
        <v>3309</v>
      </c>
      <c r="O1206">
        <v>-1</v>
      </c>
      <c r="P1206">
        <v>-1</v>
      </c>
      <c r="Q1206">
        <f t="shared" si="216"/>
        <v>37000</v>
      </c>
      <c r="R1206">
        <f t="shared" si="217"/>
        <v>68000</v>
      </c>
      <c r="S1206">
        <f t="shared" si="218"/>
        <v>52500</v>
      </c>
      <c r="T1206" t="str">
        <f t="shared" si="219"/>
        <v>Integrated Resources</v>
      </c>
      <c r="U1206" t="str">
        <f t="shared" si="220"/>
        <v>San Antonio</v>
      </c>
      <c r="V1206" t="str">
        <f t="shared" si="221"/>
        <v>TX</v>
      </c>
      <c r="W1206">
        <f t="shared" si="222"/>
        <v>0</v>
      </c>
      <c r="X1206">
        <f t="shared" si="223"/>
        <v>0</v>
      </c>
      <c r="Y1206">
        <f t="shared" si="224"/>
        <v>1</v>
      </c>
      <c r="Z1206">
        <f t="shared" si="225"/>
        <v>0</v>
      </c>
      <c r="AA1206">
        <f t="shared" si="226"/>
        <v>0</v>
      </c>
      <c r="AB1206">
        <f t="shared" si="227"/>
        <v>1</v>
      </c>
    </row>
    <row r="1207" spans="1:28" ht="404" x14ac:dyDescent="0.2">
      <c r="A1207">
        <v>1205</v>
      </c>
      <c r="B1207" t="s">
        <v>1067</v>
      </c>
      <c r="C1207" t="s">
        <v>4702</v>
      </c>
      <c r="D1207" s="1" t="s">
        <v>4707</v>
      </c>
      <c r="E1207">
        <v>3</v>
      </c>
      <c r="F1207" s="1" t="s">
        <v>2017</v>
      </c>
      <c r="G1207" t="s">
        <v>2014</v>
      </c>
      <c r="H1207" t="s">
        <v>2014</v>
      </c>
      <c r="I1207" t="s">
        <v>68</v>
      </c>
      <c r="J1207">
        <v>-1</v>
      </c>
      <c r="K1207" t="s">
        <v>30</v>
      </c>
      <c r="L1207" t="s">
        <v>147</v>
      </c>
      <c r="M1207" t="s">
        <v>61</v>
      </c>
      <c r="N1207" t="s">
        <v>3308</v>
      </c>
      <c r="O1207">
        <v>-1</v>
      </c>
      <c r="P1207">
        <v>-1</v>
      </c>
      <c r="Q1207">
        <f t="shared" si="216"/>
        <v>37000</v>
      </c>
      <c r="R1207">
        <f t="shared" si="217"/>
        <v>68000</v>
      </c>
      <c r="S1207">
        <f t="shared" si="218"/>
        <v>52500</v>
      </c>
      <c r="T1207" t="str">
        <f t="shared" si="219"/>
        <v>Deacon Recruiting</v>
      </c>
      <c r="U1207" t="str">
        <f t="shared" si="220"/>
        <v>San Antonio</v>
      </c>
      <c r="V1207" t="str">
        <f t="shared" si="221"/>
        <v>TX</v>
      </c>
      <c r="W1207">
        <f t="shared" si="222"/>
        <v>0</v>
      </c>
      <c r="X1207">
        <f t="shared" si="223"/>
        <v>1</v>
      </c>
      <c r="Y1207">
        <f t="shared" si="224"/>
        <v>0</v>
      </c>
      <c r="Z1207">
        <f t="shared" si="225"/>
        <v>0</v>
      </c>
      <c r="AA1207">
        <f t="shared" si="226"/>
        <v>0</v>
      </c>
      <c r="AB1207">
        <f t="shared" si="227"/>
        <v>1</v>
      </c>
    </row>
    <row r="1208" spans="1:28" ht="323" x14ac:dyDescent="0.2">
      <c r="A1208">
        <v>1206</v>
      </c>
      <c r="B1208" t="s">
        <v>175</v>
      </c>
      <c r="C1208" t="s">
        <v>4702</v>
      </c>
      <c r="D1208" s="1" t="s">
        <v>4708</v>
      </c>
      <c r="E1208">
        <v>3.9</v>
      </c>
      <c r="F1208" s="1" t="s">
        <v>2018</v>
      </c>
      <c r="G1208" t="s">
        <v>2014</v>
      </c>
      <c r="H1208" t="s">
        <v>545</v>
      </c>
      <c r="I1208" t="s">
        <v>41</v>
      </c>
      <c r="J1208">
        <v>1986</v>
      </c>
      <c r="K1208" t="s">
        <v>30</v>
      </c>
      <c r="L1208" t="s">
        <v>38</v>
      </c>
      <c r="M1208" t="s">
        <v>32</v>
      </c>
      <c r="N1208" t="s">
        <v>3305</v>
      </c>
      <c r="O1208">
        <v>-1</v>
      </c>
      <c r="P1208">
        <v>-1</v>
      </c>
      <c r="Q1208">
        <f t="shared" si="216"/>
        <v>37000</v>
      </c>
      <c r="R1208">
        <f t="shared" si="217"/>
        <v>68000</v>
      </c>
      <c r="S1208">
        <f t="shared" si="218"/>
        <v>52500</v>
      </c>
      <c r="T1208" t="str">
        <f t="shared" si="219"/>
        <v>Indotronix International Corporation</v>
      </c>
      <c r="U1208" t="str">
        <f t="shared" si="220"/>
        <v>San Antonio</v>
      </c>
      <c r="V1208" t="str">
        <f t="shared" si="221"/>
        <v>TX</v>
      </c>
      <c r="W1208">
        <f t="shared" si="222"/>
        <v>0</v>
      </c>
      <c r="X1208">
        <f t="shared" si="223"/>
        <v>0</v>
      </c>
      <c r="Y1208">
        <f t="shared" si="224"/>
        <v>1</v>
      </c>
      <c r="Z1208">
        <f t="shared" si="225"/>
        <v>0</v>
      </c>
      <c r="AA1208">
        <f t="shared" si="226"/>
        <v>0</v>
      </c>
      <c r="AB1208">
        <f t="shared" si="227"/>
        <v>1</v>
      </c>
    </row>
    <row r="1209" spans="1:28" ht="102" x14ac:dyDescent="0.2">
      <c r="A1209">
        <v>1207</v>
      </c>
      <c r="B1209" t="s">
        <v>34</v>
      </c>
      <c r="C1209" t="s">
        <v>4702</v>
      </c>
      <c r="D1209" s="1" t="s">
        <v>2019</v>
      </c>
      <c r="E1209">
        <v>3.9</v>
      </c>
      <c r="F1209" s="1" t="s">
        <v>204</v>
      </c>
      <c r="G1209" t="s">
        <v>2014</v>
      </c>
      <c r="H1209" t="s">
        <v>205</v>
      </c>
      <c r="I1209" t="s">
        <v>41</v>
      </c>
      <c r="J1209">
        <v>2002</v>
      </c>
      <c r="K1209" t="s">
        <v>30</v>
      </c>
      <c r="L1209" t="s">
        <v>38</v>
      </c>
      <c r="M1209" t="s">
        <v>32</v>
      </c>
      <c r="N1209" t="s">
        <v>3303</v>
      </c>
      <c r="O1209">
        <v>-1</v>
      </c>
      <c r="P1209">
        <v>-1</v>
      </c>
      <c r="Q1209">
        <f t="shared" si="216"/>
        <v>37000</v>
      </c>
      <c r="R1209">
        <f t="shared" si="217"/>
        <v>68000</v>
      </c>
      <c r="S1209">
        <f t="shared" si="218"/>
        <v>52500</v>
      </c>
      <c r="T1209" t="str">
        <f t="shared" si="219"/>
        <v>Diverse Lynx</v>
      </c>
      <c r="U1209" t="str">
        <f t="shared" si="220"/>
        <v>San Antonio</v>
      </c>
      <c r="V1209" t="str">
        <f t="shared" si="221"/>
        <v>TX</v>
      </c>
      <c r="W1209">
        <f t="shared" si="222"/>
        <v>0</v>
      </c>
      <c r="X1209">
        <f t="shared" si="223"/>
        <v>0</v>
      </c>
      <c r="Y1209">
        <f t="shared" si="224"/>
        <v>0</v>
      </c>
      <c r="Z1209">
        <f t="shared" si="225"/>
        <v>1</v>
      </c>
      <c r="AA1209">
        <f t="shared" si="226"/>
        <v>0</v>
      </c>
      <c r="AB1209">
        <f t="shared" si="227"/>
        <v>1</v>
      </c>
    </row>
    <row r="1210" spans="1:28" ht="51" x14ac:dyDescent="0.2">
      <c r="A1210">
        <v>1208</v>
      </c>
      <c r="B1210" t="s">
        <v>34</v>
      </c>
      <c r="C1210" t="s">
        <v>4702</v>
      </c>
      <c r="D1210" t="s">
        <v>4709</v>
      </c>
      <c r="E1210">
        <v>3.7</v>
      </c>
      <c r="F1210" s="1" t="s">
        <v>2020</v>
      </c>
      <c r="G1210" t="s">
        <v>2014</v>
      </c>
      <c r="H1210" t="s">
        <v>899</v>
      </c>
      <c r="I1210" t="s">
        <v>24</v>
      </c>
      <c r="J1210">
        <v>2011</v>
      </c>
      <c r="K1210" t="s">
        <v>56</v>
      </c>
      <c r="L1210" t="s">
        <v>862</v>
      </c>
      <c r="M1210" t="s">
        <v>862</v>
      </c>
      <c r="N1210" t="s">
        <v>3307</v>
      </c>
      <c r="O1210" t="s">
        <v>4710</v>
      </c>
      <c r="P1210">
        <v>-1</v>
      </c>
      <c r="Q1210">
        <f t="shared" si="216"/>
        <v>37000</v>
      </c>
      <c r="R1210">
        <f t="shared" si="217"/>
        <v>68000</v>
      </c>
      <c r="S1210">
        <f t="shared" si="218"/>
        <v>52500</v>
      </c>
      <c r="T1210" t="str">
        <f t="shared" si="219"/>
        <v>Huntington Ingalls Industries</v>
      </c>
      <c r="U1210" t="str">
        <f t="shared" si="220"/>
        <v>San Antonio</v>
      </c>
      <c r="V1210" t="str">
        <f t="shared" si="221"/>
        <v>TX</v>
      </c>
      <c r="W1210">
        <f t="shared" si="222"/>
        <v>0</v>
      </c>
      <c r="X1210">
        <f t="shared" si="223"/>
        <v>1</v>
      </c>
      <c r="Y1210">
        <f t="shared" si="224"/>
        <v>0</v>
      </c>
      <c r="Z1210">
        <f t="shared" si="225"/>
        <v>1</v>
      </c>
      <c r="AA1210">
        <f t="shared" si="226"/>
        <v>0</v>
      </c>
      <c r="AB1210">
        <f t="shared" si="227"/>
        <v>1</v>
      </c>
    </row>
    <row r="1211" spans="1:28" ht="409.6" x14ac:dyDescent="0.2">
      <c r="A1211">
        <v>1209</v>
      </c>
      <c r="B1211" t="s">
        <v>4711</v>
      </c>
      <c r="C1211" t="s">
        <v>4702</v>
      </c>
      <c r="D1211" s="1" t="s">
        <v>4712</v>
      </c>
      <c r="E1211">
        <v>4.0999999999999996</v>
      </c>
      <c r="F1211" s="1" t="s">
        <v>2021</v>
      </c>
      <c r="G1211" t="s">
        <v>2014</v>
      </c>
      <c r="H1211" t="s">
        <v>2014</v>
      </c>
      <c r="I1211" t="s">
        <v>41</v>
      </c>
      <c r="J1211">
        <v>2014</v>
      </c>
      <c r="K1211" t="s">
        <v>30</v>
      </c>
      <c r="L1211" t="s">
        <v>889</v>
      </c>
      <c r="M1211" t="s">
        <v>265</v>
      </c>
      <c r="N1211" t="s">
        <v>3319</v>
      </c>
      <c r="O1211">
        <v>-1</v>
      </c>
      <c r="P1211">
        <v>-1</v>
      </c>
      <c r="Q1211">
        <f t="shared" si="216"/>
        <v>37000</v>
      </c>
      <c r="R1211">
        <f t="shared" si="217"/>
        <v>68000</v>
      </c>
      <c r="S1211">
        <f t="shared" si="218"/>
        <v>52500</v>
      </c>
      <c r="T1211" t="str">
        <f t="shared" si="219"/>
        <v>Principle Auto</v>
      </c>
      <c r="U1211" t="str">
        <f t="shared" si="220"/>
        <v>San Antonio</v>
      </c>
      <c r="V1211" t="str">
        <f t="shared" si="221"/>
        <v>TX</v>
      </c>
      <c r="W1211">
        <f t="shared" si="222"/>
        <v>0</v>
      </c>
      <c r="X1211">
        <f t="shared" si="223"/>
        <v>0</v>
      </c>
      <c r="Y1211">
        <f t="shared" si="224"/>
        <v>1</v>
      </c>
      <c r="Z1211">
        <f t="shared" si="225"/>
        <v>0</v>
      </c>
      <c r="AA1211">
        <f t="shared" si="226"/>
        <v>0</v>
      </c>
      <c r="AB1211">
        <f t="shared" si="227"/>
        <v>1</v>
      </c>
    </row>
    <row r="1212" spans="1:28" ht="409.6" x14ac:dyDescent="0.2">
      <c r="A1212">
        <v>1210</v>
      </c>
      <c r="B1212" t="s">
        <v>34</v>
      </c>
      <c r="C1212" t="s">
        <v>4702</v>
      </c>
      <c r="D1212" s="1" t="s">
        <v>4713</v>
      </c>
      <c r="E1212">
        <v>3.4</v>
      </c>
      <c r="F1212" s="1" t="s">
        <v>4714</v>
      </c>
      <c r="G1212" t="s">
        <v>2014</v>
      </c>
      <c r="H1212" t="s">
        <v>1102</v>
      </c>
      <c r="I1212" t="s">
        <v>41</v>
      </c>
      <c r="J1212">
        <v>2010</v>
      </c>
      <c r="K1212" t="s">
        <v>30</v>
      </c>
      <c r="L1212" t="s">
        <v>85</v>
      </c>
      <c r="M1212" t="s">
        <v>61</v>
      </c>
      <c r="N1212" t="s">
        <v>3319</v>
      </c>
      <c r="O1212">
        <v>-1</v>
      </c>
      <c r="P1212">
        <v>-1</v>
      </c>
      <c r="Q1212">
        <f t="shared" si="216"/>
        <v>37000</v>
      </c>
      <c r="R1212">
        <f t="shared" si="217"/>
        <v>68000</v>
      </c>
      <c r="S1212">
        <f t="shared" si="218"/>
        <v>52500</v>
      </c>
      <c r="T1212" t="str">
        <f t="shared" si="219"/>
        <v>C2 GPS- Alamo Worforce</v>
      </c>
      <c r="U1212" t="str">
        <f t="shared" si="220"/>
        <v>San Antonio</v>
      </c>
      <c r="V1212" t="str">
        <f t="shared" si="221"/>
        <v>TX</v>
      </c>
      <c r="W1212">
        <f t="shared" si="222"/>
        <v>0</v>
      </c>
      <c r="X1212">
        <f t="shared" si="223"/>
        <v>1</v>
      </c>
      <c r="Y1212">
        <f t="shared" si="224"/>
        <v>1</v>
      </c>
      <c r="Z1212">
        <f t="shared" si="225"/>
        <v>0</v>
      </c>
      <c r="AA1212">
        <f t="shared" si="226"/>
        <v>0</v>
      </c>
      <c r="AB1212">
        <f t="shared" si="227"/>
        <v>1</v>
      </c>
    </row>
    <row r="1213" spans="1:28" ht="409.6" x14ac:dyDescent="0.2">
      <c r="A1213">
        <v>1211</v>
      </c>
      <c r="B1213" t="s">
        <v>175</v>
      </c>
      <c r="C1213" t="s">
        <v>4702</v>
      </c>
      <c r="D1213" s="1" t="s">
        <v>4715</v>
      </c>
      <c r="E1213">
        <v>3.4</v>
      </c>
      <c r="F1213" s="1" t="s">
        <v>4716</v>
      </c>
      <c r="G1213" t="s">
        <v>2014</v>
      </c>
      <c r="H1213" t="s">
        <v>2014</v>
      </c>
      <c r="I1213" t="s">
        <v>18</v>
      </c>
      <c r="J1213">
        <v>1985</v>
      </c>
      <c r="K1213" t="s">
        <v>30</v>
      </c>
      <c r="L1213" t="s">
        <v>3358</v>
      </c>
      <c r="M1213" t="s">
        <v>46</v>
      </c>
      <c r="N1213" t="s">
        <v>3306</v>
      </c>
      <c r="O1213">
        <v>-1</v>
      </c>
      <c r="P1213">
        <v>-1</v>
      </c>
      <c r="Q1213">
        <f t="shared" si="216"/>
        <v>37000</v>
      </c>
      <c r="R1213">
        <f t="shared" si="217"/>
        <v>68000</v>
      </c>
      <c r="S1213">
        <f t="shared" si="218"/>
        <v>52500</v>
      </c>
      <c r="T1213" t="str">
        <f t="shared" si="219"/>
        <v>Vantage Ban Texas</v>
      </c>
      <c r="U1213" t="str">
        <f t="shared" si="220"/>
        <v>San Antonio</v>
      </c>
      <c r="V1213" t="str">
        <f t="shared" si="221"/>
        <v>TX</v>
      </c>
      <c r="W1213">
        <f t="shared" si="222"/>
        <v>1</v>
      </c>
      <c r="X1213">
        <f t="shared" si="223"/>
        <v>1</v>
      </c>
      <c r="Y1213">
        <f t="shared" si="224"/>
        <v>1</v>
      </c>
      <c r="Z1213">
        <f t="shared" si="225"/>
        <v>1</v>
      </c>
      <c r="AA1213">
        <f t="shared" si="226"/>
        <v>0</v>
      </c>
      <c r="AB1213">
        <f t="shared" si="227"/>
        <v>1</v>
      </c>
    </row>
    <row r="1214" spans="1:28" ht="409.6" x14ac:dyDescent="0.2">
      <c r="A1214">
        <v>1212</v>
      </c>
      <c r="B1214" t="s">
        <v>2022</v>
      </c>
      <c r="C1214" t="s">
        <v>4702</v>
      </c>
      <c r="D1214" s="1" t="s">
        <v>4717</v>
      </c>
      <c r="E1214">
        <v>4.3</v>
      </c>
      <c r="F1214" s="1" t="s">
        <v>2023</v>
      </c>
      <c r="G1214" t="s">
        <v>2014</v>
      </c>
      <c r="H1214" t="s">
        <v>2014</v>
      </c>
      <c r="I1214" t="s">
        <v>24</v>
      </c>
      <c r="J1214">
        <v>1905</v>
      </c>
      <c r="K1214" t="s">
        <v>30</v>
      </c>
      <c r="L1214" t="s">
        <v>4718</v>
      </c>
      <c r="M1214" t="s">
        <v>265</v>
      </c>
      <c r="N1214" t="s">
        <v>3310</v>
      </c>
      <c r="O1214">
        <v>-1</v>
      </c>
      <c r="P1214">
        <v>-1</v>
      </c>
      <c r="Q1214">
        <f t="shared" si="216"/>
        <v>37000</v>
      </c>
      <c r="R1214">
        <f t="shared" si="217"/>
        <v>68000</v>
      </c>
      <c r="S1214">
        <f t="shared" si="218"/>
        <v>52500</v>
      </c>
      <c r="T1214" t="str">
        <f t="shared" si="219"/>
        <v>H E B</v>
      </c>
      <c r="U1214" t="str">
        <f t="shared" si="220"/>
        <v>San Antonio</v>
      </c>
      <c r="V1214" t="str">
        <f t="shared" si="221"/>
        <v>TX</v>
      </c>
      <c r="W1214">
        <f t="shared" si="222"/>
        <v>1</v>
      </c>
      <c r="X1214">
        <f t="shared" si="223"/>
        <v>1</v>
      </c>
      <c r="Y1214">
        <f t="shared" si="224"/>
        <v>0</v>
      </c>
      <c r="Z1214">
        <f t="shared" si="225"/>
        <v>0</v>
      </c>
      <c r="AA1214">
        <f t="shared" si="226"/>
        <v>0</v>
      </c>
      <c r="AB1214">
        <f t="shared" si="227"/>
        <v>1</v>
      </c>
    </row>
    <row r="1215" spans="1:28" ht="409.6" x14ac:dyDescent="0.2">
      <c r="A1215">
        <v>1213</v>
      </c>
      <c r="B1215" t="s">
        <v>34</v>
      </c>
      <c r="C1215" t="s">
        <v>4702</v>
      </c>
      <c r="D1215" s="1" t="s">
        <v>4719</v>
      </c>
      <c r="E1215">
        <v>2.5</v>
      </c>
      <c r="F1215" s="1" t="s">
        <v>2024</v>
      </c>
      <c r="G1215" t="s">
        <v>2014</v>
      </c>
      <c r="H1215" t="s">
        <v>257</v>
      </c>
      <c r="I1215" t="s">
        <v>84</v>
      </c>
      <c r="J1215">
        <v>-1</v>
      </c>
      <c r="K1215" t="s">
        <v>311</v>
      </c>
      <c r="L1215">
        <v>-1</v>
      </c>
      <c r="M1215">
        <v>-1</v>
      </c>
      <c r="N1215" t="s">
        <v>3319</v>
      </c>
      <c r="O1215">
        <v>-1</v>
      </c>
      <c r="P1215">
        <v>-1</v>
      </c>
      <c r="Q1215">
        <f t="shared" si="216"/>
        <v>37000</v>
      </c>
      <c r="R1215">
        <f t="shared" si="217"/>
        <v>68000</v>
      </c>
      <c r="S1215">
        <f t="shared" si="218"/>
        <v>52500</v>
      </c>
      <c r="T1215" t="str">
        <f t="shared" si="219"/>
        <v>Vinsari</v>
      </c>
      <c r="U1215" t="str">
        <f t="shared" si="220"/>
        <v>San Antonio</v>
      </c>
      <c r="V1215" t="str">
        <f t="shared" si="221"/>
        <v>TX</v>
      </c>
      <c r="W1215">
        <f t="shared" si="222"/>
        <v>1</v>
      </c>
      <c r="X1215">
        <f t="shared" si="223"/>
        <v>1</v>
      </c>
      <c r="Y1215">
        <f t="shared" si="224"/>
        <v>1</v>
      </c>
      <c r="Z1215">
        <f t="shared" si="225"/>
        <v>1</v>
      </c>
      <c r="AA1215">
        <f t="shared" si="226"/>
        <v>0</v>
      </c>
      <c r="AB1215">
        <f t="shared" si="227"/>
        <v>1</v>
      </c>
    </row>
    <row r="1216" spans="1:28" ht="409.6" x14ac:dyDescent="0.2">
      <c r="A1216">
        <v>1214</v>
      </c>
      <c r="B1216" t="s">
        <v>2025</v>
      </c>
      <c r="C1216" t="s">
        <v>4702</v>
      </c>
      <c r="D1216" s="1" t="s">
        <v>4720</v>
      </c>
      <c r="E1216">
        <v>4</v>
      </c>
      <c r="F1216" s="1" t="s">
        <v>2026</v>
      </c>
      <c r="G1216" t="s">
        <v>2014</v>
      </c>
      <c r="H1216" t="s">
        <v>2027</v>
      </c>
      <c r="I1216" t="s">
        <v>68</v>
      </c>
      <c r="J1216">
        <v>-1</v>
      </c>
      <c r="K1216" t="s">
        <v>30</v>
      </c>
      <c r="L1216" t="s">
        <v>219</v>
      </c>
      <c r="M1216" t="s">
        <v>218</v>
      </c>
      <c r="N1216" t="s">
        <v>3319</v>
      </c>
      <c r="O1216">
        <v>-1</v>
      </c>
      <c r="P1216">
        <v>-1</v>
      </c>
      <c r="Q1216">
        <f t="shared" si="216"/>
        <v>37000</v>
      </c>
      <c r="R1216">
        <f t="shared" si="217"/>
        <v>68000</v>
      </c>
      <c r="S1216">
        <f t="shared" si="218"/>
        <v>52500</v>
      </c>
      <c r="T1216" t="str">
        <f t="shared" si="219"/>
        <v>CICONIX, LLC</v>
      </c>
      <c r="U1216" t="str">
        <f t="shared" si="220"/>
        <v>San Antonio</v>
      </c>
      <c r="V1216" t="str">
        <f t="shared" si="221"/>
        <v>TX</v>
      </c>
      <c r="W1216">
        <f t="shared" si="222"/>
        <v>0</v>
      </c>
      <c r="X1216">
        <f t="shared" si="223"/>
        <v>0</v>
      </c>
      <c r="Y1216">
        <f t="shared" si="224"/>
        <v>0</v>
      </c>
      <c r="Z1216">
        <f t="shared" si="225"/>
        <v>0</v>
      </c>
      <c r="AA1216">
        <f t="shared" si="226"/>
        <v>0</v>
      </c>
      <c r="AB1216">
        <f t="shared" si="227"/>
        <v>1</v>
      </c>
    </row>
    <row r="1217" spans="1:28" x14ac:dyDescent="0.2">
      <c r="A1217">
        <v>1215</v>
      </c>
      <c r="B1217" t="s">
        <v>2028</v>
      </c>
      <c r="C1217" t="s">
        <v>4702</v>
      </c>
      <c r="D1217" t="s">
        <v>4721</v>
      </c>
      <c r="E1217">
        <v>-1</v>
      </c>
      <c r="F1217" t="s">
        <v>2029</v>
      </c>
      <c r="G1217" t="s">
        <v>2014</v>
      </c>
      <c r="H1217">
        <v>-1</v>
      </c>
      <c r="I1217">
        <v>-1</v>
      </c>
      <c r="J1217">
        <v>-1</v>
      </c>
      <c r="K1217">
        <v>-1</v>
      </c>
      <c r="L1217">
        <v>-1</v>
      </c>
      <c r="M1217">
        <v>-1</v>
      </c>
      <c r="N1217">
        <v>-1</v>
      </c>
      <c r="O1217">
        <v>-1</v>
      </c>
      <c r="P1217">
        <v>-1</v>
      </c>
      <c r="Q1217">
        <f t="shared" si="216"/>
        <v>37000</v>
      </c>
      <c r="R1217">
        <f t="shared" si="217"/>
        <v>68000</v>
      </c>
      <c r="S1217">
        <f t="shared" si="218"/>
        <v>52500</v>
      </c>
      <c r="T1217" t="str">
        <f t="shared" si="219"/>
        <v>Amyx, Iinc.</v>
      </c>
      <c r="U1217" t="str">
        <f t="shared" si="220"/>
        <v>San Antonio</v>
      </c>
      <c r="V1217" t="str">
        <f t="shared" si="221"/>
        <v>TX</v>
      </c>
      <c r="W1217">
        <f t="shared" si="222"/>
        <v>0</v>
      </c>
      <c r="X1217">
        <f t="shared" si="223"/>
        <v>0</v>
      </c>
      <c r="Y1217">
        <f t="shared" si="224"/>
        <v>1</v>
      </c>
      <c r="Z1217">
        <f t="shared" si="225"/>
        <v>0</v>
      </c>
      <c r="AA1217">
        <f t="shared" si="226"/>
        <v>0</v>
      </c>
      <c r="AB1217">
        <f t="shared" si="227"/>
        <v>1</v>
      </c>
    </row>
    <row r="1218" spans="1:28" ht="34" x14ac:dyDescent="0.2">
      <c r="A1218">
        <v>1216</v>
      </c>
      <c r="B1218" t="s">
        <v>2030</v>
      </c>
      <c r="C1218" t="s">
        <v>4702</v>
      </c>
      <c r="D1218" t="s">
        <v>4722</v>
      </c>
      <c r="E1218">
        <v>2.8</v>
      </c>
      <c r="F1218" s="1" t="s">
        <v>2031</v>
      </c>
      <c r="G1218" t="s">
        <v>2014</v>
      </c>
      <c r="H1218" t="s">
        <v>1803</v>
      </c>
      <c r="I1218" t="s">
        <v>29</v>
      </c>
      <c r="J1218">
        <v>2001</v>
      </c>
      <c r="K1218" t="s">
        <v>30</v>
      </c>
      <c r="L1218" t="s">
        <v>38</v>
      </c>
      <c r="M1218" t="s">
        <v>32</v>
      </c>
      <c r="N1218" t="s">
        <v>3303</v>
      </c>
      <c r="O1218" t="s">
        <v>2032</v>
      </c>
      <c r="P1218">
        <v>-1</v>
      </c>
      <c r="Q1218">
        <f t="shared" si="216"/>
        <v>37000</v>
      </c>
      <c r="R1218">
        <f t="shared" si="217"/>
        <v>68000</v>
      </c>
      <c r="S1218">
        <f t="shared" si="218"/>
        <v>52500</v>
      </c>
      <c r="T1218" t="str">
        <f t="shared" si="219"/>
        <v>NJVC</v>
      </c>
      <c r="U1218" t="str">
        <f t="shared" si="220"/>
        <v>San Antonio</v>
      </c>
      <c r="V1218" t="str">
        <f t="shared" si="221"/>
        <v>TX</v>
      </c>
      <c r="W1218">
        <f t="shared" si="222"/>
        <v>0</v>
      </c>
      <c r="X1218">
        <f t="shared" si="223"/>
        <v>0</v>
      </c>
      <c r="Y1218">
        <f t="shared" si="224"/>
        <v>1</v>
      </c>
      <c r="Z1218">
        <f t="shared" si="225"/>
        <v>0</v>
      </c>
      <c r="AA1218">
        <f t="shared" si="226"/>
        <v>0</v>
      </c>
      <c r="AB1218">
        <f t="shared" si="227"/>
        <v>1</v>
      </c>
    </row>
    <row r="1219" spans="1:28" ht="34" x14ac:dyDescent="0.2">
      <c r="A1219">
        <v>1217</v>
      </c>
      <c r="B1219" t="s">
        <v>2033</v>
      </c>
      <c r="C1219" t="s">
        <v>4702</v>
      </c>
      <c r="D1219" t="s">
        <v>4723</v>
      </c>
      <c r="E1219">
        <v>3.7</v>
      </c>
      <c r="F1219" s="1" t="s">
        <v>222</v>
      </c>
      <c r="G1219" t="s">
        <v>2014</v>
      </c>
      <c r="H1219" t="s">
        <v>223</v>
      </c>
      <c r="I1219" t="s">
        <v>29</v>
      </c>
      <c r="J1219">
        <v>-1</v>
      </c>
      <c r="K1219" t="s">
        <v>37</v>
      </c>
      <c r="L1219" t="s">
        <v>147</v>
      </c>
      <c r="M1219" t="s">
        <v>61</v>
      </c>
      <c r="N1219" t="s">
        <v>3319</v>
      </c>
      <c r="O1219">
        <v>-1</v>
      </c>
      <c r="P1219">
        <v>-1</v>
      </c>
      <c r="Q1219">
        <f t="shared" ref="Q1219:Q1282" si="228">LEFT(C1219,FIND("-",C1219)-1)*1000</f>
        <v>37000</v>
      </c>
      <c r="R1219">
        <f t="shared" ref="R1219:R1282" si="229">MID(C1219,FIND("-",C1219)+1,LEN(C1219))*1000</f>
        <v>68000</v>
      </c>
      <c r="S1219">
        <f t="shared" ref="S1219:S1282" si="230">(Q1219+R1219)/2</f>
        <v>52500</v>
      </c>
      <c r="T1219" t="str">
        <f t="shared" ref="T1219:T1282" si="231">TRIM(LEFT(F1219, FIND(CHAR(10), F1219&amp;CHAR(10))-1))</f>
        <v>Randstad</v>
      </c>
      <c r="U1219" t="str">
        <f t="shared" ref="U1219:U1282" si="232">TRIM(LEFT(G1219, FIND(",",G1219)-1))</f>
        <v>San Antonio</v>
      </c>
      <c r="V1219" t="str">
        <f t="shared" ref="V1219:V1282" si="233">TRIM(MID(G1219,FIND(",",G1219)+1,LEN((G1219))))</f>
        <v>TX</v>
      </c>
      <c r="W1219">
        <f t="shared" ref="W1219:W1282" si="234">IF(ISNUMBER(SEARCH("python",D1219)),1,0)</f>
        <v>0</v>
      </c>
      <c r="X1219">
        <f t="shared" ref="X1219:X1282" si="235">IF(ISNUMBER(SEARCH("sql",D1219)),1,0)</f>
        <v>1</v>
      </c>
      <c r="Y1219">
        <f t="shared" ref="Y1219:Y1282" si="236">IF(ISNUMBER(SEARCH("excel",D1219)),1,0)</f>
        <v>0</v>
      </c>
      <c r="Z1219">
        <f t="shared" ref="Z1219:Z1282" si="237">IF(ISNUMBER(SEARCH("tableau",D1219)),1,0)</f>
        <v>1</v>
      </c>
      <c r="AA1219">
        <f t="shared" ref="AA1219:AA1282" si="238">IF(ISNUMBER(SEARCH("power bi",D1219)),1,0)</f>
        <v>0</v>
      </c>
      <c r="AB1219">
        <f t="shared" ref="AB1219:AB1282" si="239">IF(ISNUMBER(SEARCH("r",D1219)),1,0)</f>
        <v>1</v>
      </c>
    </row>
    <row r="1220" spans="1:28" ht="340" x14ac:dyDescent="0.2">
      <c r="A1220">
        <v>1218</v>
      </c>
      <c r="B1220" t="s">
        <v>34</v>
      </c>
      <c r="C1220" t="s">
        <v>4702</v>
      </c>
      <c r="D1220" s="1" t="s">
        <v>4724</v>
      </c>
      <c r="E1220">
        <v>5</v>
      </c>
      <c r="F1220" s="1" t="s">
        <v>315</v>
      </c>
      <c r="G1220" t="s">
        <v>2014</v>
      </c>
      <c r="H1220" t="s">
        <v>316</v>
      </c>
      <c r="I1220" t="s">
        <v>84</v>
      </c>
      <c r="J1220">
        <v>2008</v>
      </c>
      <c r="K1220" t="s">
        <v>30</v>
      </c>
      <c r="L1220" t="s">
        <v>38</v>
      </c>
      <c r="M1220" t="s">
        <v>32</v>
      </c>
      <c r="N1220" t="s">
        <v>3305</v>
      </c>
      <c r="O1220">
        <v>-1</v>
      </c>
      <c r="P1220">
        <v>-1</v>
      </c>
      <c r="Q1220">
        <f t="shared" si="228"/>
        <v>37000</v>
      </c>
      <c r="R1220">
        <f t="shared" si="229"/>
        <v>68000</v>
      </c>
      <c r="S1220">
        <f t="shared" si="230"/>
        <v>52500</v>
      </c>
      <c r="T1220" t="str">
        <f t="shared" si="231"/>
        <v>Staffigo Technical Services, LLC</v>
      </c>
      <c r="U1220" t="str">
        <f t="shared" si="232"/>
        <v>San Antonio</v>
      </c>
      <c r="V1220" t="str">
        <f t="shared" si="233"/>
        <v>TX</v>
      </c>
      <c r="W1220">
        <f t="shared" si="234"/>
        <v>0</v>
      </c>
      <c r="X1220">
        <f t="shared" si="235"/>
        <v>1</v>
      </c>
      <c r="Y1220">
        <f t="shared" si="236"/>
        <v>1</v>
      </c>
      <c r="Z1220">
        <f t="shared" si="237"/>
        <v>0</v>
      </c>
      <c r="AA1220">
        <f t="shared" si="238"/>
        <v>0</v>
      </c>
      <c r="AB1220">
        <f t="shared" si="239"/>
        <v>1</v>
      </c>
    </row>
    <row r="1221" spans="1:28" ht="388" x14ac:dyDescent="0.2">
      <c r="A1221">
        <v>1219</v>
      </c>
      <c r="B1221" t="s">
        <v>4725</v>
      </c>
      <c r="C1221" t="s">
        <v>4702</v>
      </c>
      <c r="D1221" s="1" t="s">
        <v>4726</v>
      </c>
      <c r="E1221">
        <v>3</v>
      </c>
      <c r="F1221" s="1" t="s">
        <v>2017</v>
      </c>
      <c r="G1221" t="s">
        <v>2014</v>
      </c>
      <c r="H1221" t="s">
        <v>2014</v>
      </c>
      <c r="I1221" t="s">
        <v>68</v>
      </c>
      <c r="J1221">
        <v>-1</v>
      </c>
      <c r="K1221" t="s">
        <v>30</v>
      </c>
      <c r="L1221" t="s">
        <v>147</v>
      </c>
      <c r="M1221" t="s">
        <v>61</v>
      </c>
      <c r="N1221" t="s">
        <v>3308</v>
      </c>
      <c r="O1221">
        <v>-1</v>
      </c>
      <c r="P1221">
        <v>-1</v>
      </c>
      <c r="Q1221">
        <f t="shared" si="228"/>
        <v>37000</v>
      </c>
      <c r="R1221">
        <f t="shared" si="229"/>
        <v>68000</v>
      </c>
      <c r="S1221">
        <f t="shared" si="230"/>
        <v>52500</v>
      </c>
      <c r="T1221" t="str">
        <f t="shared" si="231"/>
        <v>Deacon Recruiting</v>
      </c>
      <c r="U1221" t="str">
        <f t="shared" si="232"/>
        <v>San Antonio</v>
      </c>
      <c r="V1221" t="str">
        <f t="shared" si="233"/>
        <v>TX</v>
      </c>
      <c r="W1221">
        <f t="shared" si="234"/>
        <v>0</v>
      </c>
      <c r="X1221">
        <f t="shared" si="235"/>
        <v>1</v>
      </c>
      <c r="Y1221">
        <f t="shared" si="236"/>
        <v>1</v>
      </c>
      <c r="Z1221">
        <f t="shared" si="237"/>
        <v>0</v>
      </c>
      <c r="AA1221">
        <f t="shared" si="238"/>
        <v>0</v>
      </c>
      <c r="AB1221">
        <f t="shared" si="239"/>
        <v>1</v>
      </c>
    </row>
    <row r="1222" spans="1:28" ht="409.6" x14ac:dyDescent="0.2">
      <c r="A1222">
        <v>1220</v>
      </c>
      <c r="B1222" t="s">
        <v>2028</v>
      </c>
      <c r="C1222" t="s">
        <v>4702</v>
      </c>
      <c r="D1222" s="1" t="s">
        <v>4727</v>
      </c>
      <c r="E1222">
        <v>4</v>
      </c>
      <c r="F1222" s="1" t="s">
        <v>2034</v>
      </c>
      <c r="G1222" t="s">
        <v>2014</v>
      </c>
      <c r="H1222" t="s">
        <v>896</v>
      </c>
      <c r="I1222" t="s">
        <v>41</v>
      </c>
      <c r="J1222">
        <v>1999</v>
      </c>
      <c r="K1222" t="s">
        <v>30</v>
      </c>
      <c r="L1222" t="s">
        <v>38</v>
      </c>
      <c r="M1222" t="s">
        <v>32</v>
      </c>
      <c r="N1222" t="s">
        <v>3305</v>
      </c>
      <c r="O1222">
        <v>-1</v>
      </c>
      <c r="P1222">
        <v>-1</v>
      </c>
      <c r="Q1222">
        <f t="shared" si="228"/>
        <v>37000</v>
      </c>
      <c r="R1222">
        <f t="shared" si="229"/>
        <v>68000</v>
      </c>
      <c r="S1222">
        <f t="shared" si="230"/>
        <v>52500</v>
      </c>
      <c r="T1222" t="str">
        <f t="shared" si="231"/>
        <v>Amyx, Inc.</v>
      </c>
      <c r="U1222" t="str">
        <f t="shared" si="232"/>
        <v>San Antonio</v>
      </c>
      <c r="V1222" t="str">
        <f t="shared" si="233"/>
        <v>TX</v>
      </c>
      <c r="W1222">
        <f t="shared" si="234"/>
        <v>0</v>
      </c>
      <c r="X1222">
        <f t="shared" si="235"/>
        <v>0</v>
      </c>
      <c r="Y1222">
        <f t="shared" si="236"/>
        <v>1</v>
      </c>
      <c r="Z1222">
        <f t="shared" si="237"/>
        <v>0</v>
      </c>
      <c r="AA1222">
        <f t="shared" si="238"/>
        <v>0</v>
      </c>
      <c r="AB1222">
        <f t="shared" si="239"/>
        <v>1</v>
      </c>
    </row>
    <row r="1223" spans="1:28" ht="34" x14ac:dyDescent="0.2">
      <c r="A1223">
        <v>1221</v>
      </c>
      <c r="B1223" t="s">
        <v>72</v>
      </c>
      <c r="C1223" t="s">
        <v>4702</v>
      </c>
      <c r="D1223" t="s">
        <v>4728</v>
      </c>
      <c r="E1223">
        <v>4.5</v>
      </c>
      <c r="F1223" s="1" t="s">
        <v>4729</v>
      </c>
      <c r="G1223" t="s">
        <v>2014</v>
      </c>
      <c r="H1223" t="s">
        <v>2014</v>
      </c>
      <c r="I1223" t="s">
        <v>68</v>
      </c>
      <c r="J1223">
        <v>2016</v>
      </c>
      <c r="K1223" t="s">
        <v>30</v>
      </c>
      <c r="L1223" t="s">
        <v>134</v>
      </c>
      <c r="M1223" t="s">
        <v>32</v>
      </c>
      <c r="N1223" t="s">
        <v>3319</v>
      </c>
      <c r="O1223">
        <v>-1</v>
      </c>
      <c r="P1223">
        <v>-1</v>
      </c>
      <c r="Q1223">
        <f t="shared" si="228"/>
        <v>37000</v>
      </c>
      <c r="R1223">
        <f t="shared" si="229"/>
        <v>68000</v>
      </c>
      <c r="S1223">
        <f t="shared" si="230"/>
        <v>52500</v>
      </c>
      <c r="T1223" t="str">
        <f t="shared" si="231"/>
        <v>Scalewors</v>
      </c>
      <c r="U1223" t="str">
        <f t="shared" si="232"/>
        <v>San Antonio</v>
      </c>
      <c r="V1223" t="str">
        <f t="shared" si="233"/>
        <v>TX</v>
      </c>
      <c r="W1223">
        <f t="shared" si="234"/>
        <v>1</v>
      </c>
      <c r="X1223">
        <f t="shared" si="235"/>
        <v>1</v>
      </c>
      <c r="Y1223">
        <f t="shared" si="236"/>
        <v>1</v>
      </c>
      <c r="Z1223">
        <f t="shared" si="237"/>
        <v>1</v>
      </c>
      <c r="AA1223">
        <f t="shared" si="238"/>
        <v>1</v>
      </c>
      <c r="AB1223">
        <f t="shared" si="239"/>
        <v>1</v>
      </c>
    </row>
    <row r="1224" spans="1:28" ht="34" x14ac:dyDescent="0.2">
      <c r="A1224">
        <v>1222</v>
      </c>
      <c r="B1224" t="s">
        <v>72</v>
      </c>
      <c r="C1224" t="s">
        <v>4702</v>
      </c>
      <c r="D1224" t="s">
        <v>4730</v>
      </c>
      <c r="E1224">
        <v>3.5</v>
      </c>
      <c r="F1224" s="1" t="s">
        <v>2035</v>
      </c>
      <c r="G1224" t="s">
        <v>2014</v>
      </c>
      <c r="H1224" t="s">
        <v>1189</v>
      </c>
      <c r="I1224" t="s">
        <v>24</v>
      </c>
      <c r="J1224">
        <v>1991</v>
      </c>
      <c r="K1224" t="s">
        <v>56</v>
      </c>
      <c r="L1224" t="s">
        <v>134</v>
      </c>
      <c r="M1224" t="s">
        <v>32</v>
      </c>
      <c r="N1224" t="s">
        <v>3307</v>
      </c>
      <c r="O1224" t="s">
        <v>2036</v>
      </c>
      <c r="P1224">
        <v>-1</v>
      </c>
      <c r="Q1224">
        <f t="shared" si="228"/>
        <v>37000</v>
      </c>
      <c r="R1224">
        <f t="shared" si="229"/>
        <v>68000</v>
      </c>
      <c r="S1224">
        <f t="shared" si="230"/>
        <v>52500</v>
      </c>
      <c r="T1224" t="str">
        <f t="shared" si="231"/>
        <v>HCL Technologies Ltd.</v>
      </c>
      <c r="U1224" t="str">
        <f t="shared" si="232"/>
        <v>San Antonio</v>
      </c>
      <c r="V1224" t="str">
        <f t="shared" si="233"/>
        <v>TX</v>
      </c>
      <c r="W1224">
        <f t="shared" si="234"/>
        <v>0</v>
      </c>
      <c r="X1224">
        <f t="shared" si="235"/>
        <v>0</v>
      </c>
      <c r="Y1224">
        <f t="shared" si="236"/>
        <v>0</v>
      </c>
      <c r="Z1224">
        <f t="shared" si="237"/>
        <v>0</v>
      </c>
      <c r="AA1224">
        <f t="shared" si="238"/>
        <v>0</v>
      </c>
      <c r="AB1224">
        <f t="shared" si="239"/>
        <v>1</v>
      </c>
    </row>
    <row r="1225" spans="1:28" ht="409.6" x14ac:dyDescent="0.2">
      <c r="A1225">
        <v>1223</v>
      </c>
      <c r="B1225" t="s">
        <v>34</v>
      </c>
      <c r="C1225" t="s">
        <v>4702</v>
      </c>
      <c r="D1225" s="1" t="s">
        <v>4731</v>
      </c>
      <c r="E1225">
        <v>3.3</v>
      </c>
      <c r="F1225" s="1" t="s">
        <v>2037</v>
      </c>
      <c r="G1225" t="s">
        <v>2014</v>
      </c>
      <c r="H1225" t="s">
        <v>1161</v>
      </c>
      <c r="I1225" t="s">
        <v>18</v>
      </c>
      <c r="J1225">
        <v>1995</v>
      </c>
      <c r="K1225" t="s">
        <v>30</v>
      </c>
      <c r="L1225" t="s">
        <v>134</v>
      </c>
      <c r="M1225" t="s">
        <v>32</v>
      </c>
      <c r="N1225" t="s">
        <v>3305</v>
      </c>
      <c r="O1225">
        <v>-1</v>
      </c>
      <c r="P1225">
        <v>-1</v>
      </c>
      <c r="Q1225">
        <f t="shared" si="228"/>
        <v>37000</v>
      </c>
      <c r="R1225">
        <f t="shared" si="229"/>
        <v>68000</v>
      </c>
      <c r="S1225">
        <f t="shared" si="230"/>
        <v>52500</v>
      </c>
      <c r="T1225" t="str">
        <f t="shared" si="231"/>
        <v>CDO Technologies Inc</v>
      </c>
      <c r="U1225" t="str">
        <f t="shared" si="232"/>
        <v>San Antonio</v>
      </c>
      <c r="V1225" t="str">
        <f t="shared" si="233"/>
        <v>TX</v>
      </c>
      <c r="W1225">
        <f t="shared" si="234"/>
        <v>1</v>
      </c>
      <c r="X1225">
        <f t="shared" si="235"/>
        <v>1</v>
      </c>
      <c r="Y1225">
        <f t="shared" si="236"/>
        <v>1</v>
      </c>
      <c r="Z1225">
        <f t="shared" si="237"/>
        <v>0</v>
      </c>
      <c r="AA1225">
        <f t="shared" si="238"/>
        <v>0</v>
      </c>
      <c r="AB1225">
        <f t="shared" si="239"/>
        <v>1</v>
      </c>
    </row>
    <row r="1226" spans="1:28" ht="409.6" x14ac:dyDescent="0.2">
      <c r="A1226">
        <v>1224</v>
      </c>
      <c r="B1226" t="s">
        <v>2038</v>
      </c>
      <c r="C1226" t="s">
        <v>4702</v>
      </c>
      <c r="D1226" s="1" t="s">
        <v>4732</v>
      </c>
      <c r="E1226">
        <v>-1</v>
      </c>
      <c r="F1226" t="s">
        <v>4733</v>
      </c>
      <c r="G1226" t="s">
        <v>2014</v>
      </c>
      <c r="H1226" t="s">
        <v>4734</v>
      </c>
      <c r="I1226" t="s">
        <v>68</v>
      </c>
      <c r="J1226">
        <v>-1</v>
      </c>
      <c r="K1226" t="s">
        <v>19</v>
      </c>
      <c r="L1226" t="s">
        <v>3358</v>
      </c>
      <c r="M1226" t="s">
        <v>46</v>
      </c>
      <c r="N1226" t="s">
        <v>3319</v>
      </c>
      <c r="O1226">
        <v>-1</v>
      </c>
      <c r="P1226">
        <v>-1</v>
      </c>
      <c r="Q1226">
        <f t="shared" si="228"/>
        <v>37000</v>
      </c>
      <c r="R1226">
        <f t="shared" si="229"/>
        <v>68000</v>
      </c>
      <c r="S1226">
        <f t="shared" si="230"/>
        <v>52500</v>
      </c>
      <c r="T1226" t="str">
        <f t="shared" si="231"/>
        <v>Cheroee Federal</v>
      </c>
      <c r="U1226" t="str">
        <f t="shared" si="232"/>
        <v>San Antonio</v>
      </c>
      <c r="V1226" t="str">
        <f t="shared" si="233"/>
        <v>TX</v>
      </c>
      <c r="W1226">
        <f t="shared" si="234"/>
        <v>0</v>
      </c>
      <c r="X1226">
        <f t="shared" si="235"/>
        <v>0</v>
      </c>
      <c r="Y1226">
        <f t="shared" si="236"/>
        <v>1</v>
      </c>
      <c r="Z1226">
        <f t="shared" si="237"/>
        <v>0</v>
      </c>
      <c r="AA1226">
        <f t="shared" si="238"/>
        <v>0</v>
      </c>
      <c r="AB1226">
        <f t="shared" si="239"/>
        <v>1</v>
      </c>
    </row>
    <row r="1227" spans="1:28" ht="388" x14ac:dyDescent="0.2">
      <c r="A1227">
        <v>1225</v>
      </c>
      <c r="B1227" t="s">
        <v>72</v>
      </c>
      <c r="C1227" t="s">
        <v>4702</v>
      </c>
      <c r="D1227" s="1" t="s">
        <v>4735</v>
      </c>
      <c r="E1227">
        <v>4.0999999999999996</v>
      </c>
      <c r="F1227" s="1" t="s">
        <v>3385</v>
      </c>
      <c r="G1227" t="s">
        <v>2014</v>
      </c>
      <c r="H1227" t="s">
        <v>194</v>
      </c>
      <c r="I1227" t="s">
        <v>24</v>
      </c>
      <c r="J1227">
        <v>1966</v>
      </c>
      <c r="K1227" t="s">
        <v>56</v>
      </c>
      <c r="L1227" t="s">
        <v>147</v>
      </c>
      <c r="M1227" t="s">
        <v>61</v>
      </c>
      <c r="N1227" t="s">
        <v>3306</v>
      </c>
      <c r="O1227">
        <v>-1</v>
      </c>
      <c r="P1227">
        <v>-1</v>
      </c>
      <c r="Q1227">
        <f t="shared" si="228"/>
        <v>37000</v>
      </c>
      <c r="R1227">
        <f t="shared" si="229"/>
        <v>68000</v>
      </c>
      <c r="S1227">
        <f t="shared" si="230"/>
        <v>52500</v>
      </c>
      <c r="T1227" t="str">
        <f t="shared" si="231"/>
        <v>force</v>
      </c>
      <c r="U1227" t="str">
        <f t="shared" si="232"/>
        <v>San Antonio</v>
      </c>
      <c r="V1227" t="str">
        <f t="shared" si="233"/>
        <v>TX</v>
      </c>
      <c r="W1227">
        <f t="shared" si="234"/>
        <v>0</v>
      </c>
      <c r="X1227">
        <f t="shared" si="235"/>
        <v>0</v>
      </c>
      <c r="Y1227">
        <f t="shared" si="236"/>
        <v>0</v>
      </c>
      <c r="Z1227">
        <f t="shared" si="237"/>
        <v>0</v>
      </c>
      <c r="AA1227">
        <f t="shared" si="238"/>
        <v>0</v>
      </c>
      <c r="AB1227">
        <f t="shared" si="239"/>
        <v>1</v>
      </c>
    </row>
    <row r="1228" spans="1:28" ht="409.6" x14ac:dyDescent="0.2">
      <c r="A1228">
        <v>1226</v>
      </c>
      <c r="B1228" t="s">
        <v>2039</v>
      </c>
      <c r="C1228" t="s">
        <v>4702</v>
      </c>
      <c r="D1228" s="1" t="s">
        <v>4736</v>
      </c>
      <c r="E1228">
        <v>2.9</v>
      </c>
      <c r="F1228" s="1" t="s">
        <v>2040</v>
      </c>
      <c r="G1228" t="s">
        <v>2014</v>
      </c>
      <c r="H1228" t="s">
        <v>892</v>
      </c>
      <c r="I1228" t="s">
        <v>24</v>
      </c>
      <c r="J1228">
        <v>1965</v>
      </c>
      <c r="K1228" t="s">
        <v>30</v>
      </c>
      <c r="L1228" t="s">
        <v>2041</v>
      </c>
      <c r="M1228" t="s">
        <v>265</v>
      </c>
      <c r="N1228" t="s">
        <v>3304</v>
      </c>
      <c r="O1228" t="s">
        <v>2042</v>
      </c>
      <c r="P1228">
        <v>-1</v>
      </c>
      <c r="Q1228">
        <f t="shared" si="228"/>
        <v>37000</v>
      </c>
      <c r="R1228">
        <f t="shared" si="229"/>
        <v>68000</v>
      </c>
      <c r="S1228">
        <f t="shared" si="230"/>
        <v>52500</v>
      </c>
      <c r="T1228" t="str">
        <f t="shared" si="231"/>
        <v>PETCO</v>
      </c>
      <c r="U1228" t="str">
        <f t="shared" si="232"/>
        <v>San Antonio</v>
      </c>
      <c r="V1228" t="str">
        <f t="shared" si="233"/>
        <v>TX</v>
      </c>
      <c r="W1228">
        <f t="shared" si="234"/>
        <v>1</v>
      </c>
      <c r="X1228">
        <f t="shared" si="235"/>
        <v>1</v>
      </c>
      <c r="Y1228">
        <f t="shared" si="236"/>
        <v>0</v>
      </c>
      <c r="Z1228">
        <f t="shared" si="237"/>
        <v>0</v>
      </c>
      <c r="AA1228">
        <f t="shared" si="238"/>
        <v>0</v>
      </c>
      <c r="AB1228">
        <f t="shared" si="239"/>
        <v>1</v>
      </c>
    </row>
    <row r="1229" spans="1:28" ht="356" x14ac:dyDescent="0.2">
      <c r="A1229">
        <v>1227</v>
      </c>
      <c r="B1229" t="s">
        <v>2043</v>
      </c>
      <c r="C1229" t="s">
        <v>4702</v>
      </c>
      <c r="D1229" s="1" t="s">
        <v>4737</v>
      </c>
      <c r="E1229">
        <v>3.7</v>
      </c>
      <c r="F1229" s="1" t="s">
        <v>207</v>
      </c>
      <c r="G1229" t="s">
        <v>2014</v>
      </c>
      <c r="H1229" t="s">
        <v>208</v>
      </c>
      <c r="I1229" t="s">
        <v>84</v>
      </c>
      <c r="J1229">
        <v>1999</v>
      </c>
      <c r="K1229" t="s">
        <v>30</v>
      </c>
      <c r="L1229" t="s">
        <v>147</v>
      </c>
      <c r="M1229" t="s">
        <v>61</v>
      </c>
      <c r="N1229" t="s">
        <v>3305</v>
      </c>
      <c r="O1229" t="s">
        <v>209</v>
      </c>
      <c r="P1229">
        <v>-1</v>
      </c>
      <c r="Q1229">
        <f t="shared" si="228"/>
        <v>37000</v>
      </c>
      <c r="R1229">
        <f t="shared" si="229"/>
        <v>68000</v>
      </c>
      <c r="S1229">
        <f t="shared" si="230"/>
        <v>52500</v>
      </c>
      <c r="T1229" t="str">
        <f t="shared" si="231"/>
        <v>eTeam Inc.</v>
      </c>
      <c r="U1229" t="str">
        <f t="shared" si="232"/>
        <v>San Antonio</v>
      </c>
      <c r="V1229" t="str">
        <f t="shared" si="233"/>
        <v>TX</v>
      </c>
      <c r="W1229">
        <f t="shared" si="234"/>
        <v>1</v>
      </c>
      <c r="X1229">
        <f t="shared" si="235"/>
        <v>1</v>
      </c>
      <c r="Y1229">
        <f t="shared" si="236"/>
        <v>1</v>
      </c>
      <c r="Z1229">
        <f t="shared" si="237"/>
        <v>1</v>
      </c>
      <c r="AA1229">
        <f t="shared" si="238"/>
        <v>0</v>
      </c>
      <c r="AB1229">
        <f t="shared" si="239"/>
        <v>1</v>
      </c>
    </row>
    <row r="1230" spans="1:28" ht="409.6" x14ac:dyDescent="0.2">
      <c r="A1230">
        <v>1228</v>
      </c>
      <c r="B1230" t="s">
        <v>2044</v>
      </c>
      <c r="C1230" t="s">
        <v>4702</v>
      </c>
      <c r="D1230" s="1" t="s">
        <v>4738</v>
      </c>
      <c r="E1230">
        <v>4</v>
      </c>
      <c r="F1230" s="1" t="s">
        <v>2045</v>
      </c>
      <c r="G1230" t="s">
        <v>2014</v>
      </c>
      <c r="H1230" t="s">
        <v>2046</v>
      </c>
      <c r="I1230" t="s">
        <v>29</v>
      </c>
      <c r="J1230">
        <v>1961</v>
      </c>
      <c r="K1230" t="s">
        <v>19</v>
      </c>
      <c r="L1230" t="s">
        <v>85</v>
      </c>
      <c r="M1230" t="s">
        <v>61</v>
      </c>
      <c r="N1230" t="s">
        <v>3303</v>
      </c>
      <c r="O1230" t="s">
        <v>2047</v>
      </c>
      <c r="P1230">
        <v>-1</v>
      </c>
      <c r="Q1230">
        <f t="shared" si="228"/>
        <v>37000</v>
      </c>
      <c r="R1230">
        <f t="shared" si="229"/>
        <v>68000</v>
      </c>
      <c r="S1230">
        <f t="shared" si="230"/>
        <v>52500</v>
      </c>
      <c r="T1230" t="str">
        <f t="shared" si="231"/>
        <v>LMI</v>
      </c>
      <c r="U1230" t="str">
        <f t="shared" si="232"/>
        <v>San Antonio</v>
      </c>
      <c r="V1230" t="str">
        <f t="shared" si="233"/>
        <v>TX</v>
      </c>
      <c r="W1230">
        <f t="shared" si="234"/>
        <v>1</v>
      </c>
      <c r="X1230">
        <f t="shared" si="235"/>
        <v>1</v>
      </c>
      <c r="Y1230">
        <f t="shared" si="236"/>
        <v>1</v>
      </c>
      <c r="Z1230">
        <f t="shared" si="237"/>
        <v>0</v>
      </c>
      <c r="AA1230">
        <f t="shared" si="238"/>
        <v>0</v>
      </c>
      <c r="AB1230">
        <f t="shared" si="239"/>
        <v>1</v>
      </c>
    </row>
    <row r="1231" spans="1:28" ht="34" x14ac:dyDescent="0.2">
      <c r="A1231">
        <v>1229</v>
      </c>
      <c r="B1231" t="s">
        <v>2048</v>
      </c>
      <c r="C1231" t="s">
        <v>4702</v>
      </c>
      <c r="D1231" t="s">
        <v>4739</v>
      </c>
      <c r="E1231">
        <v>4</v>
      </c>
      <c r="F1231" s="1" t="s">
        <v>2049</v>
      </c>
      <c r="G1231" t="s">
        <v>2014</v>
      </c>
      <c r="H1231" t="s">
        <v>366</v>
      </c>
      <c r="I1231" t="s">
        <v>18</v>
      </c>
      <c r="J1231">
        <v>2003</v>
      </c>
      <c r="K1231" t="s">
        <v>30</v>
      </c>
      <c r="L1231" t="s">
        <v>219</v>
      </c>
      <c r="M1231" t="s">
        <v>218</v>
      </c>
      <c r="N1231" t="s">
        <v>3305</v>
      </c>
      <c r="O1231">
        <v>-1</v>
      </c>
      <c r="P1231">
        <v>-1</v>
      </c>
      <c r="Q1231">
        <f t="shared" si="228"/>
        <v>37000</v>
      </c>
      <c r="R1231">
        <f t="shared" si="229"/>
        <v>68000</v>
      </c>
      <c r="S1231">
        <f t="shared" si="230"/>
        <v>52500</v>
      </c>
      <c r="T1231" t="str">
        <f t="shared" si="231"/>
        <v>CAMRIS International</v>
      </c>
      <c r="U1231" t="str">
        <f t="shared" si="232"/>
        <v>San Antonio</v>
      </c>
      <c r="V1231" t="str">
        <f t="shared" si="233"/>
        <v>TX</v>
      </c>
      <c r="W1231">
        <f t="shared" si="234"/>
        <v>0</v>
      </c>
      <c r="X1231">
        <f t="shared" si="235"/>
        <v>0</v>
      </c>
      <c r="Y1231">
        <f t="shared" si="236"/>
        <v>0</v>
      </c>
      <c r="Z1231">
        <f t="shared" si="237"/>
        <v>0</v>
      </c>
      <c r="AA1231">
        <f t="shared" si="238"/>
        <v>0</v>
      </c>
      <c r="AB1231">
        <f t="shared" si="239"/>
        <v>1</v>
      </c>
    </row>
    <row r="1232" spans="1:28" ht="409.6" x14ac:dyDescent="0.2">
      <c r="A1232">
        <v>1230</v>
      </c>
      <c r="B1232" t="s">
        <v>2030</v>
      </c>
      <c r="C1232" t="s">
        <v>4702</v>
      </c>
      <c r="D1232" s="1" t="s">
        <v>4740</v>
      </c>
      <c r="E1232">
        <v>3.5</v>
      </c>
      <c r="F1232" s="1" t="s">
        <v>2050</v>
      </c>
      <c r="G1232" t="s">
        <v>4741</v>
      </c>
      <c r="H1232" t="s">
        <v>644</v>
      </c>
      <c r="I1232" t="s">
        <v>24</v>
      </c>
      <c r="J1232">
        <v>1996</v>
      </c>
      <c r="K1232" t="s">
        <v>37</v>
      </c>
      <c r="L1232" t="s">
        <v>38</v>
      </c>
      <c r="M1232" t="s">
        <v>32</v>
      </c>
      <c r="N1232" t="s">
        <v>3310</v>
      </c>
      <c r="O1232" t="s">
        <v>2051</v>
      </c>
      <c r="P1232">
        <v>-1</v>
      </c>
      <c r="Q1232">
        <f t="shared" si="228"/>
        <v>37000</v>
      </c>
      <c r="R1232">
        <f t="shared" si="229"/>
        <v>68000</v>
      </c>
      <c r="S1232">
        <f t="shared" si="230"/>
        <v>52500</v>
      </c>
      <c r="T1232" t="str">
        <f t="shared" si="231"/>
        <v>General Dynamics Information Technology</v>
      </c>
      <c r="U1232" t="str">
        <f t="shared" si="232"/>
        <v>Lacland AFB</v>
      </c>
      <c r="V1232" t="str">
        <f t="shared" si="233"/>
        <v>TX</v>
      </c>
      <c r="W1232">
        <f t="shared" si="234"/>
        <v>0</v>
      </c>
      <c r="X1232">
        <f t="shared" si="235"/>
        <v>0</v>
      </c>
      <c r="Y1232">
        <f t="shared" si="236"/>
        <v>0</v>
      </c>
      <c r="Z1232">
        <f t="shared" si="237"/>
        <v>0</v>
      </c>
      <c r="AA1232">
        <f t="shared" si="238"/>
        <v>0</v>
      </c>
      <c r="AB1232">
        <f t="shared" si="239"/>
        <v>1</v>
      </c>
    </row>
    <row r="1233" spans="1:28" ht="409.6" x14ac:dyDescent="0.2">
      <c r="A1233">
        <v>1231</v>
      </c>
      <c r="B1233" t="s">
        <v>72</v>
      </c>
      <c r="C1233" t="s">
        <v>4742</v>
      </c>
      <c r="D1233" s="1" t="s">
        <v>4743</v>
      </c>
      <c r="E1233">
        <v>3.3</v>
      </c>
      <c r="F1233" s="1" t="s">
        <v>2052</v>
      </c>
      <c r="G1233" t="s">
        <v>2014</v>
      </c>
      <c r="H1233" t="s">
        <v>194</v>
      </c>
      <c r="I1233" t="s">
        <v>84</v>
      </c>
      <c r="J1233">
        <v>2005</v>
      </c>
      <c r="K1233" t="s">
        <v>30</v>
      </c>
      <c r="L1233" t="s">
        <v>38</v>
      </c>
      <c r="M1233" t="s">
        <v>32</v>
      </c>
      <c r="N1233" t="s">
        <v>3319</v>
      </c>
      <c r="O1233">
        <v>-1</v>
      </c>
      <c r="P1233">
        <v>-1</v>
      </c>
      <c r="Q1233">
        <f t="shared" si="228"/>
        <v>73000</v>
      </c>
      <c r="R1233">
        <f t="shared" si="229"/>
        <v>89000</v>
      </c>
      <c r="S1233">
        <f t="shared" si="230"/>
        <v>81000</v>
      </c>
      <c r="T1233" t="str">
        <f t="shared" si="231"/>
        <v>Convene Technologies</v>
      </c>
      <c r="U1233" t="str">
        <f t="shared" si="232"/>
        <v>San Antonio</v>
      </c>
      <c r="V1233" t="str">
        <f t="shared" si="233"/>
        <v>TX</v>
      </c>
      <c r="W1233">
        <f t="shared" si="234"/>
        <v>1</v>
      </c>
      <c r="X1233">
        <f t="shared" si="235"/>
        <v>1</v>
      </c>
      <c r="Y1233">
        <f t="shared" si="236"/>
        <v>1</v>
      </c>
      <c r="Z1233">
        <f t="shared" si="237"/>
        <v>0</v>
      </c>
      <c r="AA1233">
        <f t="shared" si="238"/>
        <v>0</v>
      </c>
      <c r="AB1233">
        <f t="shared" si="239"/>
        <v>1</v>
      </c>
    </row>
    <row r="1234" spans="1:28" ht="409.6" x14ac:dyDescent="0.2">
      <c r="A1234">
        <v>1232</v>
      </c>
      <c r="B1234" t="s">
        <v>2053</v>
      </c>
      <c r="C1234" t="s">
        <v>4742</v>
      </c>
      <c r="D1234" s="1" t="s">
        <v>4744</v>
      </c>
      <c r="E1234">
        <v>-1</v>
      </c>
      <c r="F1234" t="s">
        <v>4745</v>
      </c>
      <c r="G1234" t="s">
        <v>2014</v>
      </c>
      <c r="H1234" t="s">
        <v>2014</v>
      </c>
      <c r="I1234" t="s">
        <v>68</v>
      </c>
      <c r="J1234">
        <v>2015</v>
      </c>
      <c r="K1234" t="s">
        <v>30</v>
      </c>
      <c r="L1234" t="s">
        <v>38</v>
      </c>
      <c r="M1234" t="s">
        <v>32</v>
      </c>
      <c r="N1234" t="s">
        <v>3319</v>
      </c>
      <c r="O1234">
        <v>-1</v>
      </c>
      <c r="P1234">
        <v>-1</v>
      </c>
      <c r="Q1234">
        <f t="shared" si="228"/>
        <v>73000</v>
      </c>
      <c r="R1234">
        <f t="shared" si="229"/>
        <v>89000</v>
      </c>
      <c r="S1234">
        <f t="shared" si="230"/>
        <v>81000</v>
      </c>
      <c r="T1234" t="str">
        <f t="shared" si="231"/>
        <v>Cyber Warrior Networ</v>
      </c>
      <c r="U1234" t="str">
        <f t="shared" si="232"/>
        <v>San Antonio</v>
      </c>
      <c r="V1234" t="str">
        <f t="shared" si="233"/>
        <v>TX</v>
      </c>
      <c r="W1234">
        <f t="shared" si="234"/>
        <v>0</v>
      </c>
      <c r="X1234">
        <f t="shared" si="235"/>
        <v>1</v>
      </c>
      <c r="Y1234">
        <f t="shared" si="236"/>
        <v>1</v>
      </c>
      <c r="Z1234">
        <f t="shared" si="237"/>
        <v>0</v>
      </c>
      <c r="AA1234">
        <f t="shared" si="238"/>
        <v>0</v>
      </c>
      <c r="AB1234">
        <f t="shared" si="239"/>
        <v>1</v>
      </c>
    </row>
    <row r="1235" spans="1:28" ht="409.6" x14ac:dyDescent="0.2">
      <c r="A1235">
        <v>1233</v>
      </c>
      <c r="B1235" t="s">
        <v>2053</v>
      </c>
      <c r="C1235" t="s">
        <v>4742</v>
      </c>
      <c r="D1235" s="1" t="s">
        <v>4746</v>
      </c>
      <c r="E1235">
        <v>2.6</v>
      </c>
      <c r="F1235" s="1" t="s">
        <v>2054</v>
      </c>
      <c r="G1235" t="s">
        <v>2014</v>
      </c>
      <c r="H1235" t="s">
        <v>4747</v>
      </c>
      <c r="I1235" t="s">
        <v>29</v>
      </c>
      <c r="J1235">
        <v>1991</v>
      </c>
      <c r="K1235" t="s">
        <v>3341</v>
      </c>
      <c r="L1235" t="s">
        <v>20</v>
      </c>
      <c r="M1235" t="s">
        <v>21</v>
      </c>
      <c r="N1235" t="s">
        <v>3304</v>
      </c>
      <c r="O1235">
        <v>-1</v>
      </c>
      <c r="P1235">
        <v>-1</v>
      </c>
      <c r="Q1235">
        <f t="shared" si="228"/>
        <v>73000</v>
      </c>
      <c r="R1235">
        <f t="shared" si="229"/>
        <v>89000</v>
      </c>
      <c r="S1235">
        <f t="shared" si="230"/>
        <v>81000</v>
      </c>
      <c r="T1235" t="str">
        <f t="shared" si="231"/>
        <v>nana</v>
      </c>
      <c r="U1235" t="str">
        <f t="shared" si="232"/>
        <v>San Antonio</v>
      </c>
      <c r="V1235" t="str">
        <f t="shared" si="233"/>
        <v>TX</v>
      </c>
      <c r="W1235">
        <f t="shared" si="234"/>
        <v>0</v>
      </c>
      <c r="X1235">
        <f t="shared" si="235"/>
        <v>0</v>
      </c>
      <c r="Y1235">
        <f t="shared" si="236"/>
        <v>1</v>
      </c>
      <c r="Z1235">
        <f t="shared" si="237"/>
        <v>0</v>
      </c>
      <c r="AA1235">
        <f t="shared" si="238"/>
        <v>0</v>
      </c>
      <c r="AB1235">
        <f t="shared" si="239"/>
        <v>1</v>
      </c>
    </row>
    <row r="1236" spans="1:28" ht="409.6" x14ac:dyDescent="0.2">
      <c r="A1236">
        <v>1234</v>
      </c>
      <c r="B1236" t="s">
        <v>2053</v>
      </c>
      <c r="C1236" t="s">
        <v>4742</v>
      </c>
      <c r="D1236" s="1" t="s">
        <v>4748</v>
      </c>
      <c r="E1236">
        <v>3.3</v>
      </c>
      <c r="F1236" s="1" t="s">
        <v>4749</v>
      </c>
      <c r="G1236" t="s">
        <v>2014</v>
      </c>
      <c r="H1236" t="s">
        <v>563</v>
      </c>
      <c r="I1236" t="s">
        <v>55</v>
      </c>
      <c r="J1236">
        <v>2003</v>
      </c>
      <c r="K1236" t="s">
        <v>30</v>
      </c>
      <c r="L1236" t="s">
        <v>862</v>
      </c>
      <c r="M1236" t="s">
        <v>862</v>
      </c>
      <c r="N1236" t="s">
        <v>3306</v>
      </c>
      <c r="O1236" t="s">
        <v>4750</v>
      </c>
      <c r="P1236">
        <v>-1</v>
      </c>
      <c r="Q1236">
        <f t="shared" si="228"/>
        <v>73000</v>
      </c>
      <c r="R1236">
        <f t="shared" si="229"/>
        <v>89000</v>
      </c>
      <c r="S1236">
        <f t="shared" si="230"/>
        <v>81000</v>
      </c>
      <c r="T1236" t="str">
        <f t="shared" si="231"/>
        <v>Aima Management Services</v>
      </c>
      <c r="U1236" t="str">
        <f t="shared" si="232"/>
        <v>San Antonio</v>
      </c>
      <c r="V1236" t="str">
        <f t="shared" si="233"/>
        <v>TX</v>
      </c>
      <c r="W1236">
        <f t="shared" si="234"/>
        <v>0</v>
      </c>
      <c r="X1236">
        <f t="shared" si="235"/>
        <v>0</v>
      </c>
      <c r="Y1236">
        <f t="shared" si="236"/>
        <v>1</v>
      </c>
      <c r="Z1236">
        <f t="shared" si="237"/>
        <v>0</v>
      </c>
      <c r="AA1236">
        <f t="shared" si="238"/>
        <v>0</v>
      </c>
      <c r="AB1236">
        <f t="shared" si="239"/>
        <v>1</v>
      </c>
    </row>
    <row r="1237" spans="1:28" ht="272" x14ac:dyDescent="0.2">
      <c r="A1237">
        <v>1235</v>
      </c>
      <c r="B1237" t="s">
        <v>2055</v>
      </c>
      <c r="C1237" t="s">
        <v>4742</v>
      </c>
      <c r="D1237" s="1" t="s">
        <v>4751</v>
      </c>
      <c r="E1237">
        <v>3.9</v>
      </c>
      <c r="F1237" s="1" t="s">
        <v>204</v>
      </c>
      <c r="G1237" t="s">
        <v>2014</v>
      </c>
      <c r="H1237" t="s">
        <v>205</v>
      </c>
      <c r="I1237" t="s">
        <v>41</v>
      </c>
      <c r="J1237">
        <v>2002</v>
      </c>
      <c r="K1237" t="s">
        <v>30</v>
      </c>
      <c r="L1237" t="s">
        <v>38</v>
      </c>
      <c r="M1237" t="s">
        <v>32</v>
      </c>
      <c r="N1237" t="s">
        <v>3303</v>
      </c>
      <c r="O1237">
        <v>-1</v>
      </c>
      <c r="P1237">
        <v>-1</v>
      </c>
      <c r="Q1237">
        <f t="shared" si="228"/>
        <v>73000</v>
      </c>
      <c r="R1237">
        <f t="shared" si="229"/>
        <v>89000</v>
      </c>
      <c r="S1237">
        <f t="shared" si="230"/>
        <v>81000</v>
      </c>
      <c r="T1237" t="str">
        <f t="shared" si="231"/>
        <v>Diverse Lynx</v>
      </c>
      <c r="U1237" t="str">
        <f t="shared" si="232"/>
        <v>San Antonio</v>
      </c>
      <c r="V1237" t="str">
        <f t="shared" si="233"/>
        <v>TX</v>
      </c>
      <c r="W1237">
        <f t="shared" si="234"/>
        <v>0</v>
      </c>
      <c r="X1237">
        <f t="shared" si="235"/>
        <v>1</v>
      </c>
      <c r="Y1237">
        <f t="shared" si="236"/>
        <v>0</v>
      </c>
      <c r="Z1237">
        <f t="shared" si="237"/>
        <v>0</v>
      </c>
      <c r="AA1237">
        <f t="shared" si="238"/>
        <v>0</v>
      </c>
      <c r="AB1237">
        <f t="shared" si="239"/>
        <v>1</v>
      </c>
    </row>
    <row r="1238" spans="1:28" ht="409.6" x14ac:dyDescent="0.2">
      <c r="A1238">
        <v>1236</v>
      </c>
      <c r="B1238" t="s">
        <v>2056</v>
      </c>
      <c r="C1238" t="s">
        <v>4742</v>
      </c>
      <c r="D1238" s="1" t="s">
        <v>4752</v>
      </c>
      <c r="E1238">
        <v>-1</v>
      </c>
      <c r="F1238" t="s">
        <v>2029</v>
      </c>
      <c r="G1238" t="s">
        <v>2014</v>
      </c>
      <c r="H1238">
        <v>-1</v>
      </c>
      <c r="I1238">
        <v>-1</v>
      </c>
      <c r="J1238">
        <v>-1</v>
      </c>
      <c r="K1238">
        <v>-1</v>
      </c>
      <c r="L1238">
        <v>-1</v>
      </c>
      <c r="M1238">
        <v>-1</v>
      </c>
      <c r="N1238">
        <v>-1</v>
      </c>
      <c r="O1238">
        <v>-1</v>
      </c>
      <c r="P1238">
        <v>-1</v>
      </c>
      <c r="Q1238">
        <f t="shared" si="228"/>
        <v>73000</v>
      </c>
      <c r="R1238">
        <f t="shared" si="229"/>
        <v>89000</v>
      </c>
      <c r="S1238">
        <f t="shared" si="230"/>
        <v>81000</v>
      </c>
      <c r="T1238" t="str">
        <f t="shared" si="231"/>
        <v>Amyx, Iinc.</v>
      </c>
      <c r="U1238" t="str">
        <f t="shared" si="232"/>
        <v>San Antonio</v>
      </c>
      <c r="V1238" t="str">
        <f t="shared" si="233"/>
        <v>TX</v>
      </c>
      <c r="W1238">
        <f t="shared" si="234"/>
        <v>0</v>
      </c>
      <c r="X1238">
        <f t="shared" si="235"/>
        <v>0</v>
      </c>
      <c r="Y1238">
        <f t="shared" si="236"/>
        <v>1</v>
      </c>
      <c r="Z1238">
        <f t="shared" si="237"/>
        <v>0</v>
      </c>
      <c r="AA1238">
        <f t="shared" si="238"/>
        <v>0</v>
      </c>
      <c r="AB1238">
        <f t="shared" si="239"/>
        <v>1</v>
      </c>
    </row>
    <row r="1239" spans="1:28" ht="409.6" x14ac:dyDescent="0.2">
      <c r="A1239">
        <v>1237</v>
      </c>
      <c r="B1239" t="s">
        <v>2030</v>
      </c>
      <c r="C1239" t="s">
        <v>4742</v>
      </c>
      <c r="D1239" s="1" t="s">
        <v>4753</v>
      </c>
      <c r="E1239">
        <v>3.8</v>
      </c>
      <c r="F1239" s="1" t="s">
        <v>2057</v>
      </c>
      <c r="G1239" t="s">
        <v>2014</v>
      </c>
      <c r="H1239" t="s">
        <v>2014</v>
      </c>
      <c r="I1239" t="s">
        <v>41</v>
      </c>
      <c r="J1239">
        <v>1974</v>
      </c>
      <c r="K1239" t="s">
        <v>37</v>
      </c>
      <c r="L1239" t="s">
        <v>147</v>
      </c>
      <c r="M1239" t="s">
        <v>61</v>
      </c>
      <c r="N1239" t="s">
        <v>3319</v>
      </c>
      <c r="O1239">
        <v>-1</v>
      </c>
      <c r="P1239">
        <v>-1</v>
      </c>
      <c r="Q1239">
        <f t="shared" si="228"/>
        <v>73000</v>
      </c>
      <c r="R1239">
        <f t="shared" si="229"/>
        <v>89000</v>
      </c>
      <c r="S1239">
        <f t="shared" si="230"/>
        <v>81000</v>
      </c>
      <c r="T1239" t="str">
        <f t="shared" si="231"/>
        <v>Chenega Healthcare Services</v>
      </c>
      <c r="U1239" t="str">
        <f t="shared" si="232"/>
        <v>San Antonio</v>
      </c>
      <c r="V1239" t="str">
        <f t="shared" si="233"/>
        <v>TX</v>
      </c>
      <c r="W1239">
        <f t="shared" si="234"/>
        <v>0</v>
      </c>
      <c r="X1239">
        <f t="shared" si="235"/>
        <v>0</v>
      </c>
      <c r="Y1239">
        <f t="shared" si="236"/>
        <v>1</v>
      </c>
      <c r="Z1239">
        <f t="shared" si="237"/>
        <v>0</v>
      </c>
      <c r="AA1239">
        <f t="shared" si="238"/>
        <v>0</v>
      </c>
      <c r="AB1239">
        <f t="shared" si="239"/>
        <v>1</v>
      </c>
    </row>
    <row r="1240" spans="1:28" ht="323" x14ac:dyDescent="0.2">
      <c r="A1240">
        <v>1238</v>
      </c>
      <c r="B1240" t="s">
        <v>2058</v>
      </c>
      <c r="C1240" t="s">
        <v>4742</v>
      </c>
      <c r="D1240" s="1" t="s">
        <v>4754</v>
      </c>
      <c r="E1240">
        <v>4.0999999999999996</v>
      </c>
      <c r="F1240" s="1" t="s">
        <v>3385</v>
      </c>
      <c r="G1240" t="s">
        <v>2014</v>
      </c>
      <c r="H1240" t="s">
        <v>194</v>
      </c>
      <c r="I1240" t="s">
        <v>24</v>
      </c>
      <c r="J1240">
        <v>1966</v>
      </c>
      <c r="K1240" t="s">
        <v>56</v>
      </c>
      <c r="L1240" t="s">
        <v>147</v>
      </c>
      <c r="M1240" t="s">
        <v>61</v>
      </c>
      <c r="N1240" t="s">
        <v>3306</v>
      </c>
      <c r="O1240">
        <v>-1</v>
      </c>
      <c r="P1240">
        <v>-1</v>
      </c>
      <c r="Q1240">
        <f t="shared" si="228"/>
        <v>73000</v>
      </c>
      <c r="R1240">
        <f t="shared" si="229"/>
        <v>89000</v>
      </c>
      <c r="S1240">
        <f t="shared" si="230"/>
        <v>81000</v>
      </c>
      <c r="T1240" t="str">
        <f t="shared" si="231"/>
        <v>force</v>
      </c>
      <c r="U1240" t="str">
        <f t="shared" si="232"/>
        <v>San Antonio</v>
      </c>
      <c r="V1240" t="str">
        <f t="shared" si="233"/>
        <v>TX</v>
      </c>
      <c r="W1240">
        <f t="shared" si="234"/>
        <v>0</v>
      </c>
      <c r="X1240">
        <f t="shared" si="235"/>
        <v>1</v>
      </c>
      <c r="Y1240">
        <f t="shared" si="236"/>
        <v>1</v>
      </c>
      <c r="Z1240">
        <f t="shared" si="237"/>
        <v>1</v>
      </c>
      <c r="AA1240">
        <f t="shared" si="238"/>
        <v>0</v>
      </c>
      <c r="AB1240">
        <f t="shared" si="239"/>
        <v>1</v>
      </c>
    </row>
    <row r="1241" spans="1:28" ht="409.6" x14ac:dyDescent="0.2">
      <c r="A1241">
        <v>1239</v>
      </c>
      <c r="B1241" t="s">
        <v>2059</v>
      </c>
      <c r="C1241" t="s">
        <v>4742</v>
      </c>
      <c r="D1241" s="1" t="s">
        <v>4755</v>
      </c>
      <c r="E1241">
        <v>3.2</v>
      </c>
      <c r="F1241" s="1" t="s">
        <v>4756</v>
      </c>
      <c r="G1241" t="s">
        <v>2014</v>
      </c>
      <c r="H1241" t="s">
        <v>4757</v>
      </c>
      <c r="I1241" t="s">
        <v>29</v>
      </c>
      <c r="J1241">
        <v>-1</v>
      </c>
      <c r="K1241" t="s">
        <v>30</v>
      </c>
      <c r="L1241" t="s">
        <v>239</v>
      </c>
      <c r="M1241" t="s">
        <v>181</v>
      </c>
      <c r="N1241" t="s">
        <v>3313</v>
      </c>
      <c r="O1241">
        <v>-1</v>
      </c>
      <c r="P1241">
        <v>-1</v>
      </c>
      <c r="Q1241">
        <f t="shared" si="228"/>
        <v>73000</v>
      </c>
      <c r="R1241">
        <f t="shared" si="229"/>
        <v>89000</v>
      </c>
      <c r="S1241">
        <f t="shared" si="230"/>
        <v>81000</v>
      </c>
      <c r="T1241" t="str">
        <f t="shared" si="231"/>
        <v>Cheroee Nation Businesses, LLC</v>
      </c>
      <c r="U1241" t="str">
        <f t="shared" si="232"/>
        <v>San Antonio</v>
      </c>
      <c r="V1241" t="str">
        <f t="shared" si="233"/>
        <v>TX</v>
      </c>
      <c r="W1241">
        <f t="shared" si="234"/>
        <v>0</v>
      </c>
      <c r="X1241">
        <f t="shared" si="235"/>
        <v>0</v>
      </c>
      <c r="Y1241">
        <f t="shared" si="236"/>
        <v>0</v>
      </c>
      <c r="Z1241">
        <f t="shared" si="237"/>
        <v>0</v>
      </c>
      <c r="AA1241">
        <f t="shared" si="238"/>
        <v>0</v>
      </c>
      <c r="AB1241">
        <f t="shared" si="239"/>
        <v>1</v>
      </c>
    </row>
    <row r="1242" spans="1:28" ht="306" x14ac:dyDescent="0.2">
      <c r="A1242">
        <v>1240</v>
      </c>
      <c r="B1242" t="s">
        <v>2060</v>
      </c>
      <c r="C1242" t="s">
        <v>4742</v>
      </c>
      <c r="D1242" s="1" t="s">
        <v>4758</v>
      </c>
      <c r="E1242">
        <v>3.8</v>
      </c>
      <c r="F1242" s="1" t="s">
        <v>2061</v>
      </c>
      <c r="G1242" t="s">
        <v>4741</v>
      </c>
      <c r="H1242" t="s">
        <v>899</v>
      </c>
      <c r="I1242" t="s">
        <v>84</v>
      </c>
      <c r="J1242">
        <v>1999</v>
      </c>
      <c r="K1242" t="s">
        <v>30</v>
      </c>
      <c r="L1242" t="s">
        <v>862</v>
      </c>
      <c r="M1242" t="s">
        <v>862</v>
      </c>
      <c r="N1242" t="s">
        <v>3309</v>
      </c>
      <c r="O1242">
        <v>-1</v>
      </c>
      <c r="P1242" t="b">
        <v>1</v>
      </c>
      <c r="Q1242">
        <f t="shared" si="228"/>
        <v>73000</v>
      </c>
      <c r="R1242">
        <f t="shared" si="229"/>
        <v>89000</v>
      </c>
      <c r="S1242">
        <f t="shared" si="230"/>
        <v>81000</v>
      </c>
      <c r="T1242" t="str">
        <f t="shared" si="231"/>
        <v>Spectrum Comm</v>
      </c>
      <c r="U1242" t="str">
        <f t="shared" si="232"/>
        <v>Lacland AFB</v>
      </c>
      <c r="V1242" t="str">
        <f t="shared" si="233"/>
        <v>TX</v>
      </c>
      <c r="W1242">
        <f t="shared" si="234"/>
        <v>0</v>
      </c>
      <c r="X1242">
        <f t="shared" si="235"/>
        <v>0</v>
      </c>
      <c r="Y1242">
        <f t="shared" si="236"/>
        <v>0</v>
      </c>
      <c r="Z1242">
        <f t="shared" si="237"/>
        <v>0</v>
      </c>
      <c r="AA1242">
        <f t="shared" si="238"/>
        <v>0</v>
      </c>
      <c r="AB1242">
        <f t="shared" si="239"/>
        <v>1</v>
      </c>
    </row>
    <row r="1243" spans="1:28" ht="409.6" x14ac:dyDescent="0.2">
      <c r="A1243">
        <v>1241</v>
      </c>
      <c r="B1243" t="s">
        <v>2056</v>
      </c>
      <c r="C1243" t="s">
        <v>4742</v>
      </c>
      <c r="D1243" s="1" t="s">
        <v>4759</v>
      </c>
      <c r="E1243">
        <v>4</v>
      </c>
      <c r="F1243" s="1" t="s">
        <v>2034</v>
      </c>
      <c r="G1243" t="s">
        <v>2014</v>
      </c>
      <c r="H1243" t="s">
        <v>896</v>
      </c>
      <c r="I1243" t="s">
        <v>41</v>
      </c>
      <c r="J1243">
        <v>1999</v>
      </c>
      <c r="K1243" t="s">
        <v>30</v>
      </c>
      <c r="L1243" t="s">
        <v>38</v>
      </c>
      <c r="M1243" t="s">
        <v>32</v>
      </c>
      <c r="N1243" t="s">
        <v>3305</v>
      </c>
      <c r="O1243">
        <v>-1</v>
      </c>
      <c r="P1243">
        <v>-1</v>
      </c>
      <c r="Q1243">
        <f t="shared" si="228"/>
        <v>73000</v>
      </c>
      <c r="R1243">
        <f t="shared" si="229"/>
        <v>89000</v>
      </c>
      <c r="S1243">
        <f t="shared" si="230"/>
        <v>81000</v>
      </c>
      <c r="T1243" t="str">
        <f t="shared" si="231"/>
        <v>Amyx, Inc.</v>
      </c>
      <c r="U1243" t="str">
        <f t="shared" si="232"/>
        <v>San Antonio</v>
      </c>
      <c r="V1243" t="str">
        <f t="shared" si="233"/>
        <v>TX</v>
      </c>
      <c r="W1243">
        <f t="shared" si="234"/>
        <v>0</v>
      </c>
      <c r="X1243">
        <f t="shared" si="235"/>
        <v>0</v>
      </c>
      <c r="Y1243">
        <f t="shared" si="236"/>
        <v>1</v>
      </c>
      <c r="Z1243">
        <f t="shared" si="237"/>
        <v>0</v>
      </c>
      <c r="AA1243">
        <f t="shared" si="238"/>
        <v>0</v>
      </c>
      <c r="AB1243">
        <f t="shared" si="239"/>
        <v>1</v>
      </c>
    </row>
    <row r="1244" spans="1:28" x14ac:dyDescent="0.2">
      <c r="A1244">
        <v>1242</v>
      </c>
      <c r="B1244" t="s">
        <v>2062</v>
      </c>
      <c r="C1244" t="s">
        <v>4742</v>
      </c>
      <c r="D1244" t="s">
        <v>4760</v>
      </c>
      <c r="E1244">
        <v>-1</v>
      </c>
      <c r="F1244" t="s">
        <v>4733</v>
      </c>
      <c r="G1244" t="s">
        <v>2014</v>
      </c>
      <c r="H1244" t="s">
        <v>4734</v>
      </c>
      <c r="I1244" t="s">
        <v>68</v>
      </c>
      <c r="J1244">
        <v>-1</v>
      </c>
      <c r="K1244" t="s">
        <v>19</v>
      </c>
      <c r="L1244" t="s">
        <v>3358</v>
      </c>
      <c r="M1244" t="s">
        <v>46</v>
      </c>
      <c r="N1244" t="s">
        <v>3319</v>
      </c>
      <c r="O1244">
        <v>-1</v>
      </c>
      <c r="P1244">
        <v>-1</v>
      </c>
      <c r="Q1244">
        <f t="shared" si="228"/>
        <v>73000</v>
      </c>
      <c r="R1244">
        <f t="shared" si="229"/>
        <v>89000</v>
      </c>
      <c r="S1244">
        <f t="shared" si="230"/>
        <v>81000</v>
      </c>
      <c r="T1244" t="str">
        <f t="shared" si="231"/>
        <v>Cheroee Federal</v>
      </c>
      <c r="U1244" t="str">
        <f t="shared" si="232"/>
        <v>San Antonio</v>
      </c>
      <c r="V1244" t="str">
        <f t="shared" si="233"/>
        <v>TX</v>
      </c>
      <c r="W1244">
        <f t="shared" si="234"/>
        <v>0</v>
      </c>
      <c r="X1244">
        <f t="shared" si="235"/>
        <v>0</v>
      </c>
      <c r="Y1244">
        <f t="shared" si="236"/>
        <v>0</v>
      </c>
      <c r="Z1244">
        <f t="shared" si="237"/>
        <v>0</v>
      </c>
      <c r="AA1244">
        <f t="shared" si="238"/>
        <v>0</v>
      </c>
      <c r="AB1244">
        <f t="shared" si="239"/>
        <v>1</v>
      </c>
    </row>
    <row r="1245" spans="1:28" ht="409.6" x14ac:dyDescent="0.2">
      <c r="A1245">
        <v>1243</v>
      </c>
      <c r="B1245" t="s">
        <v>4761</v>
      </c>
      <c r="C1245" t="s">
        <v>4742</v>
      </c>
      <c r="D1245" s="1" t="s">
        <v>4762</v>
      </c>
      <c r="E1245">
        <v>3.9</v>
      </c>
      <c r="F1245" s="1" t="s">
        <v>2063</v>
      </c>
      <c r="G1245" t="s">
        <v>2014</v>
      </c>
      <c r="H1245" t="s">
        <v>257</v>
      </c>
      <c r="I1245" t="s">
        <v>68</v>
      </c>
      <c r="J1245">
        <v>2001</v>
      </c>
      <c r="K1245" t="s">
        <v>30</v>
      </c>
      <c r="L1245" t="s">
        <v>147</v>
      </c>
      <c r="M1245" t="s">
        <v>61</v>
      </c>
      <c r="N1245" t="s">
        <v>3312</v>
      </c>
      <c r="O1245">
        <v>-1</v>
      </c>
      <c r="P1245">
        <v>-1</v>
      </c>
      <c r="Q1245">
        <f t="shared" si="228"/>
        <v>73000</v>
      </c>
      <c r="R1245">
        <f t="shared" si="229"/>
        <v>89000</v>
      </c>
      <c r="S1245">
        <f t="shared" si="230"/>
        <v>81000</v>
      </c>
      <c r="T1245" t="str">
        <f t="shared" si="231"/>
        <v>Peyton Resource Group</v>
      </c>
      <c r="U1245" t="str">
        <f t="shared" si="232"/>
        <v>San Antonio</v>
      </c>
      <c r="V1245" t="str">
        <f t="shared" si="233"/>
        <v>TX</v>
      </c>
      <c r="W1245">
        <f t="shared" si="234"/>
        <v>0</v>
      </c>
      <c r="X1245">
        <f t="shared" si="235"/>
        <v>1</v>
      </c>
      <c r="Y1245">
        <f t="shared" si="236"/>
        <v>0</v>
      </c>
      <c r="Z1245">
        <f t="shared" si="237"/>
        <v>1</v>
      </c>
      <c r="AA1245">
        <f t="shared" si="238"/>
        <v>0</v>
      </c>
      <c r="AB1245">
        <f t="shared" si="239"/>
        <v>1</v>
      </c>
    </row>
    <row r="1246" spans="1:28" ht="409.6" x14ac:dyDescent="0.2">
      <c r="A1246">
        <v>1244</v>
      </c>
      <c r="B1246" t="s">
        <v>2064</v>
      </c>
      <c r="C1246" t="s">
        <v>4742</v>
      </c>
      <c r="D1246" s="1" t="s">
        <v>4763</v>
      </c>
      <c r="E1246">
        <v>4.4000000000000004</v>
      </c>
      <c r="F1246" s="1" t="s">
        <v>402</v>
      </c>
      <c r="G1246" t="s">
        <v>2014</v>
      </c>
      <c r="H1246" t="s">
        <v>205</v>
      </c>
      <c r="I1246" t="s">
        <v>68</v>
      </c>
      <c r="J1246">
        <v>-1</v>
      </c>
      <c r="K1246" t="s">
        <v>30</v>
      </c>
      <c r="L1246" t="s">
        <v>38</v>
      </c>
      <c r="M1246" t="s">
        <v>32</v>
      </c>
      <c r="N1246" t="s">
        <v>3308</v>
      </c>
      <c r="O1246">
        <v>-1</v>
      </c>
      <c r="P1246">
        <v>-1</v>
      </c>
      <c r="Q1246">
        <f t="shared" si="228"/>
        <v>73000</v>
      </c>
      <c r="R1246">
        <f t="shared" si="229"/>
        <v>89000</v>
      </c>
      <c r="S1246">
        <f t="shared" si="230"/>
        <v>81000</v>
      </c>
      <c r="T1246" t="str">
        <f t="shared" si="231"/>
        <v>Softcom Systems</v>
      </c>
      <c r="U1246" t="str">
        <f t="shared" si="232"/>
        <v>San Antonio</v>
      </c>
      <c r="V1246" t="str">
        <f t="shared" si="233"/>
        <v>TX</v>
      </c>
      <c r="W1246">
        <f t="shared" si="234"/>
        <v>0</v>
      </c>
      <c r="X1246">
        <f t="shared" si="235"/>
        <v>1</v>
      </c>
      <c r="Y1246">
        <f t="shared" si="236"/>
        <v>0</v>
      </c>
      <c r="Z1246">
        <f t="shared" si="237"/>
        <v>0</v>
      </c>
      <c r="AA1246">
        <f t="shared" si="238"/>
        <v>0</v>
      </c>
      <c r="AB1246">
        <f t="shared" si="239"/>
        <v>1</v>
      </c>
    </row>
    <row r="1247" spans="1:28" ht="388" x14ac:dyDescent="0.2">
      <c r="A1247">
        <v>1245</v>
      </c>
      <c r="B1247" t="s">
        <v>2065</v>
      </c>
      <c r="C1247" t="s">
        <v>4742</v>
      </c>
      <c r="D1247" s="1" t="s">
        <v>4764</v>
      </c>
      <c r="E1247">
        <v>3.3</v>
      </c>
      <c r="F1247" s="1" t="s">
        <v>2037</v>
      </c>
      <c r="G1247" t="s">
        <v>2014</v>
      </c>
      <c r="H1247" t="s">
        <v>1161</v>
      </c>
      <c r="I1247" t="s">
        <v>18</v>
      </c>
      <c r="J1247">
        <v>1995</v>
      </c>
      <c r="K1247" t="s">
        <v>30</v>
      </c>
      <c r="L1247" t="s">
        <v>134</v>
      </c>
      <c r="M1247" t="s">
        <v>32</v>
      </c>
      <c r="N1247" t="s">
        <v>3305</v>
      </c>
      <c r="O1247">
        <v>-1</v>
      </c>
      <c r="P1247">
        <v>-1</v>
      </c>
      <c r="Q1247">
        <f t="shared" si="228"/>
        <v>73000</v>
      </c>
      <c r="R1247">
        <f t="shared" si="229"/>
        <v>89000</v>
      </c>
      <c r="S1247">
        <f t="shared" si="230"/>
        <v>81000</v>
      </c>
      <c r="T1247" t="str">
        <f t="shared" si="231"/>
        <v>CDO Technologies Inc</v>
      </c>
      <c r="U1247" t="str">
        <f t="shared" si="232"/>
        <v>San Antonio</v>
      </c>
      <c r="V1247" t="str">
        <f t="shared" si="233"/>
        <v>TX</v>
      </c>
      <c r="W1247">
        <f t="shared" si="234"/>
        <v>1</v>
      </c>
      <c r="X1247">
        <f t="shared" si="235"/>
        <v>1</v>
      </c>
      <c r="Y1247">
        <f t="shared" si="236"/>
        <v>1</v>
      </c>
      <c r="Z1247">
        <f t="shared" si="237"/>
        <v>0</v>
      </c>
      <c r="AA1247">
        <f t="shared" si="238"/>
        <v>0</v>
      </c>
      <c r="AB1247">
        <f t="shared" si="239"/>
        <v>1</v>
      </c>
    </row>
    <row r="1248" spans="1:28" ht="409.6" x14ac:dyDescent="0.2">
      <c r="A1248">
        <v>1246</v>
      </c>
      <c r="B1248" t="s">
        <v>2066</v>
      </c>
      <c r="C1248" t="s">
        <v>4742</v>
      </c>
      <c r="D1248" s="1" t="s">
        <v>4765</v>
      </c>
      <c r="E1248">
        <v>-1</v>
      </c>
      <c r="F1248" t="s">
        <v>4733</v>
      </c>
      <c r="G1248" t="s">
        <v>2067</v>
      </c>
      <c r="H1248" t="s">
        <v>4734</v>
      </c>
      <c r="I1248" t="s">
        <v>68</v>
      </c>
      <c r="J1248">
        <v>-1</v>
      </c>
      <c r="K1248" t="s">
        <v>19</v>
      </c>
      <c r="L1248" t="s">
        <v>3358</v>
      </c>
      <c r="M1248" t="s">
        <v>46</v>
      </c>
      <c r="N1248" t="s">
        <v>3319</v>
      </c>
      <c r="O1248">
        <v>-1</v>
      </c>
      <c r="P1248">
        <v>-1</v>
      </c>
      <c r="Q1248">
        <f t="shared" si="228"/>
        <v>73000</v>
      </c>
      <c r="R1248">
        <f t="shared" si="229"/>
        <v>89000</v>
      </c>
      <c r="S1248">
        <f t="shared" si="230"/>
        <v>81000</v>
      </c>
      <c r="T1248" t="str">
        <f t="shared" si="231"/>
        <v>Cheroee Federal</v>
      </c>
      <c r="U1248" t="str">
        <f t="shared" si="232"/>
        <v>Fort Sam Houston</v>
      </c>
      <c r="V1248" t="str">
        <f t="shared" si="233"/>
        <v>TX</v>
      </c>
      <c r="W1248">
        <f t="shared" si="234"/>
        <v>0</v>
      </c>
      <c r="X1248">
        <f t="shared" si="235"/>
        <v>0</v>
      </c>
      <c r="Y1248">
        <f t="shared" si="236"/>
        <v>0</v>
      </c>
      <c r="Z1248">
        <f t="shared" si="237"/>
        <v>0</v>
      </c>
      <c r="AA1248">
        <f t="shared" si="238"/>
        <v>0</v>
      </c>
      <c r="AB1248">
        <f t="shared" si="239"/>
        <v>1</v>
      </c>
    </row>
    <row r="1249" spans="1:28" ht="409.6" x14ac:dyDescent="0.2">
      <c r="A1249">
        <v>1247</v>
      </c>
      <c r="B1249" t="s">
        <v>4766</v>
      </c>
      <c r="C1249" t="s">
        <v>4742</v>
      </c>
      <c r="D1249" s="1" t="s">
        <v>4767</v>
      </c>
      <c r="E1249">
        <v>3.1</v>
      </c>
      <c r="F1249" s="1" t="s">
        <v>2068</v>
      </c>
      <c r="G1249" t="s">
        <v>2014</v>
      </c>
      <c r="H1249" t="s">
        <v>1387</v>
      </c>
      <c r="I1249" t="s">
        <v>29</v>
      </c>
      <c r="J1249">
        <v>1990</v>
      </c>
      <c r="K1249" t="s">
        <v>123</v>
      </c>
      <c r="L1249" t="s">
        <v>147</v>
      </c>
      <c r="M1249" t="s">
        <v>61</v>
      </c>
      <c r="N1249" t="s">
        <v>3303</v>
      </c>
      <c r="O1249">
        <v>-1</v>
      </c>
      <c r="P1249">
        <v>-1</v>
      </c>
      <c r="Q1249">
        <f t="shared" si="228"/>
        <v>73000</v>
      </c>
      <c r="R1249">
        <f t="shared" si="229"/>
        <v>89000</v>
      </c>
      <c r="S1249">
        <f t="shared" si="230"/>
        <v>81000</v>
      </c>
      <c r="T1249" t="str">
        <f t="shared" si="231"/>
        <v>Strategic Staffing Solutions</v>
      </c>
      <c r="U1249" t="str">
        <f t="shared" si="232"/>
        <v>San Antonio</v>
      </c>
      <c r="V1249" t="str">
        <f t="shared" si="233"/>
        <v>TX</v>
      </c>
      <c r="W1249">
        <f t="shared" si="234"/>
        <v>0</v>
      </c>
      <c r="X1249">
        <f t="shared" si="235"/>
        <v>0</v>
      </c>
      <c r="Y1249">
        <f t="shared" si="236"/>
        <v>0</v>
      </c>
      <c r="Z1249">
        <f t="shared" si="237"/>
        <v>0</v>
      </c>
      <c r="AA1249">
        <f t="shared" si="238"/>
        <v>0</v>
      </c>
      <c r="AB1249">
        <f t="shared" si="239"/>
        <v>1</v>
      </c>
    </row>
    <row r="1250" spans="1:28" ht="409.6" x14ac:dyDescent="0.2">
      <c r="A1250">
        <v>1248</v>
      </c>
      <c r="B1250" t="s">
        <v>4768</v>
      </c>
      <c r="C1250" t="s">
        <v>4742</v>
      </c>
      <c r="D1250" s="1" t="s">
        <v>4769</v>
      </c>
      <c r="E1250">
        <v>3.1</v>
      </c>
      <c r="F1250" s="1" t="s">
        <v>2068</v>
      </c>
      <c r="G1250" t="s">
        <v>2014</v>
      </c>
      <c r="H1250" t="s">
        <v>1387</v>
      </c>
      <c r="I1250" t="s">
        <v>29</v>
      </c>
      <c r="J1250">
        <v>1990</v>
      </c>
      <c r="K1250" t="s">
        <v>123</v>
      </c>
      <c r="L1250" t="s">
        <v>147</v>
      </c>
      <c r="M1250" t="s">
        <v>61</v>
      </c>
      <c r="N1250" t="s">
        <v>3303</v>
      </c>
      <c r="O1250">
        <v>-1</v>
      </c>
      <c r="P1250">
        <v>-1</v>
      </c>
      <c r="Q1250">
        <f t="shared" si="228"/>
        <v>73000</v>
      </c>
      <c r="R1250">
        <f t="shared" si="229"/>
        <v>89000</v>
      </c>
      <c r="S1250">
        <f t="shared" si="230"/>
        <v>81000</v>
      </c>
      <c r="T1250" t="str">
        <f t="shared" si="231"/>
        <v>Strategic Staffing Solutions</v>
      </c>
      <c r="U1250" t="str">
        <f t="shared" si="232"/>
        <v>San Antonio</v>
      </c>
      <c r="V1250" t="str">
        <f t="shared" si="233"/>
        <v>TX</v>
      </c>
      <c r="W1250">
        <f t="shared" si="234"/>
        <v>0</v>
      </c>
      <c r="X1250">
        <f t="shared" si="235"/>
        <v>0</v>
      </c>
      <c r="Y1250">
        <f t="shared" si="236"/>
        <v>0</v>
      </c>
      <c r="Z1250">
        <f t="shared" si="237"/>
        <v>0</v>
      </c>
      <c r="AA1250">
        <f t="shared" si="238"/>
        <v>0</v>
      </c>
      <c r="AB1250">
        <f t="shared" si="239"/>
        <v>1</v>
      </c>
    </row>
    <row r="1251" spans="1:28" ht="409.6" x14ac:dyDescent="0.2">
      <c r="A1251">
        <v>1249</v>
      </c>
      <c r="B1251" t="s">
        <v>2069</v>
      </c>
      <c r="C1251" t="s">
        <v>4770</v>
      </c>
      <c r="D1251" s="1" t="s">
        <v>4771</v>
      </c>
      <c r="E1251">
        <v>3.6</v>
      </c>
      <c r="F1251" s="1" t="s">
        <v>934</v>
      </c>
      <c r="G1251" t="s">
        <v>892</v>
      </c>
      <c r="H1251" t="s">
        <v>935</v>
      </c>
      <c r="I1251" t="s">
        <v>24</v>
      </c>
      <c r="J1251">
        <v>1962</v>
      </c>
      <c r="K1251" t="s">
        <v>56</v>
      </c>
      <c r="L1251" t="s">
        <v>862</v>
      </c>
      <c r="M1251" t="s">
        <v>862</v>
      </c>
      <c r="N1251" t="s">
        <v>3304</v>
      </c>
      <c r="O1251" t="s">
        <v>936</v>
      </c>
      <c r="P1251">
        <v>-1</v>
      </c>
      <c r="Q1251">
        <f t="shared" si="228"/>
        <v>76000</v>
      </c>
      <c r="R1251">
        <f t="shared" si="229"/>
        <v>122000</v>
      </c>
      <c r="S1251">
        <f t="shared" si="230"/>
        <v>99000</v>
      </c>
      <c r="T1251" t="str">
        <f t="shared" si="231"/>
        <v>CACI International</v>
      </c>
      <c r="U1251" t="str">
        <f t="shared" si="232"/>
        <v>San Diego</v>
      </c>
      <c r="V1251" t="str">
        <f t="shared" si="233"/>
        <v>CA</v>
      </c>
      <c r="W1251">
        <f t="shared" si="234"/>
        <v>0</v>
      </c>
      <c r="X1251">
        <f t="shared" si="235"/>
        <v>0</v>
      </c>
      <c r="Y1251">
        <f t="shared" si="236"/>
        <v>1</v>
      </c>
      <c r="Z1251">
        <f t="shared" si="237"/>
        <v>0</v>
      </c>
      <c r="AA1251">
        <f t="shared" si="238"/>
        <v>0</v>
      </c>
      <c r="AB1251">
        <f t="shared" si="239"/>
        <v>1</v>
      </c>
    </row>
    <row r="1252" spans="1:28" ht="356" x14ac:dyDescent="0.2">
      <c r="A1252">
        <v>1250</v>
      </c>
      <c r="B1252" t="s">
        <v>34</v>
      </c>
      <c r="C1252" t="s">
        <v>4770</v>
      </c>
      <c r="D1252" s="1" t="s">
        <v>4772</v>
      </c>
      <c r="E1252">
        <v>3.3</v>
      </c>
      <c r="F1252" s="1" t="s">
        <v>2070</v>
      </c>
      <c r="G1252" t="s">
        <v>892</v>
      </c>
      <c r="H1252" t="s">
        <v>892</v>
      </c>
      <c r="I1252" t="s">
        <v>29</v>
      </c>
      <c r="J1252">
        <v>1953</v>
      </c>
      <c r="K1252" t="s">
        <v>37</v>
      </c>
      <c r="L1252" t="s">
        <v>3358</v>
      </c>
      <c r="M1252" t="s">
        <v>46</v>
      </c>
      <c r="N1252" t="s">
        <v>3306</v>
      </c>
      <c r="O1252" t="s">
        <v>2071</v>
      </c>
      <c r="P1252">
        <v>-1</v>
      </c>
      <c r="Q1252">
        <f t="shared" si="228"/>
        <v>76000</v>
      </c>
      <c r="R1252">
        <f t="shared" si="229"/>
        <v>122000</v>
      </c>
      <c r="S1252">
        <f t="shared" si="230"/>
        <v>99000</v>
      </c>
      <c r="T1252" t="str">
        <f t="shared" si="231"/>
        <v>Midland Credit Management</v>
      </c>
      <c r="U1252" t="str">
        <f t="shared" si="232"/>
        <v>San Diego</v>
      </c>
      <c r="V1252" t="str">
        <f t="shared" si="233"/>
        <v>CA</v>
      </c>
      <c r="W1252">
        <f t="shared" si="234"/>
        <v>1</v>
      </c>
      <c r="X1252">
        <f t="shared" si="235"/>
        <v>1</v>
      </c>
      <c r="Y1252">
        <f t="shared" si="236"/>
        <v>1</v>
      </c>
      <c r="Z1252">
        <f t="shared" si="237"/>
        <v>0</v>
      </c>
      <c r="AA1252">
        <f t="shared" si="238"/>
        <v>0</v>
      </c>
      <c r="AB1252">
        <f t="shared" si="239"/>
        <v>1</v>
      </c>
    </row>
    <row r="1253" spans="1:28" ht="409.6" x14ac:dyDescent="0.2">
      <c r="A1253">
        <v>1251</v>
      </c>
      <c r="B1253" t="s">
        <v>1185</v>
      </c>
      <c r="C1253" t="s">
        <v>4770</v>
      </c>
      <c r="D1253" s="1" t="s">
        <v>4773</v>
      </c>
      <c r="E1253">
        <v>4.3</v>
      </c>
      <c r="F1253" s="1" t="s">
        <v>2072</v>
      </c>
      <c r="G1253" t="s">
        <v>892</v>
      </c>
      <c r="H1253" t="s">
        <v>2073</v>
      </c>
      <c r="I1253" t="s">
        <v>24</v>
      </c>
      <c r="J1253">
        <v>1960</v>
      </c>
      <c r="K1253" t="s">
        <v>354</v>
      </c>
      <c r="L1253" t="s">
        <v>355</v>
      </c>
      <c r="M1253" t="s">
        <v>356</v>
      </c>
      <c r="N1253" t="s">
        <v>3319</v>
      </c>
      <c r="O1253">
        <v>-1</v>
      </c>
      <c r="P1253">
        <v>-1</v>
      </c>
      <c r="Q1253">
        <f t="shared" si="228"/>
        <v>76000</v>
      </c>
      <c r="R1253">
        <f t="shared" si="229"/>
        <v>122000</v>
      </c>
      <c r="S1253">
        <f t="shared" si="230"/>
        <v>99000</v>
      </c>
      <c r="T1253" t="str">
        <f t="shared" si="231"/>
        <v>UC San Diego</v>
      </c>
      <c r="U1253" t="str">
        <f t="shared" si="232"/>
        <v>San Diego</v>
      </c>
      <c r="V1253" t="str">
        <f t="shared" si="233"/>
        <v>CA</v>
      </c>
      <c r="W1253">
        <f t="shared" si="234"/>
        <v>0</v>
      </c>
      <c r="X1253">
        <f t="shared" si="235"/>
        <v>0</v>
      </c>
      <c r="Y1253">
        <f t="shared" si="236"/>
        <v>1</v>
      </c>
      <c r="Z1253">
        <f t="shared" si="237"/>
        <v>0</v>
      </c>
      <c r="AA1253">
        <f t="shared" si="238"/>
        <v>0</v>
      </c>
      <c r="AB1253">
        <f t="shared" si="239"/>
        <v>1</v>
      </c>
    </row>
    <row r="1254" spans="1:28" ht="51" x14ac:dyDescent="0.2">
      <c r="A1254">
        <v>1252</v>
      </c>
      <c r="B1254" t="s">
        <v>178</v>
      </c>
      <c r="C1254" t="s">
        <v>4770</v>
      </c>
      <c r="D1254" s="1" t="s">
        <v>4774</v>
      </c>
      <c r="E1254">
        <v>3</v>
      </c>
      <c r="F1254" s="1" t="s">
        <v>2074</v>
      </c>
      <c r="G1254" t="s">
        <v>892</v>
      </c>
      <c r="H1254" t="s">
        <v>1741</v>
      </c>
      <c r="I1254" t="s">
        <v>41</v>
      </c>
      <c r="J1254">
        <v>1990</v>
      </c>
      <c r="K1254" t="s">
        <v>56</v>
      </c>
      <c r="L1254" t="s">
        <v>2075</v>
      </c>
      <c r="M1254" t="s">
        <v>356</v>
      </c>
      <c r="N1254" t="s">
        <v>3303</v>
      </c>
      <c r="O1254" t="s">
        <v>4775</v>
      </c>
      <c r="P1254">
        <v>-1</v>
      </c>
      <c r="Q1254">
        <f t="shared" si="228"/>
        <v>76000</v>
      </c>
      <c r="R1254">
        <f t="shared" si="229"/>
        <v>122000</v>
      </c>
      <c r="S1254">
        <f t="shared" si="230"/>
        <v>99000</v>
      </c>
      <c r="T1254" t="str">
        <f t="shared" si="231"/>
        <v>HealthStream</v>
      </c>
      <c r="U1254" t="str">
        <f t="shared" si="232"/>
        <v>San Diego</v>
      </c>
      <c r="V1254" t="str">
        <f t="shared" si="233"/>
        <v>CA</v>
      </c>
      <c r="W1254">
        <f t="shared" si="234"/>
        <v>0</v>
      </c>
      <c r="X1254">
        <f t="shared" si="235"/>
        <v>0</v>
      </c>
      <c r="Y1254">
        <f t="shared" si="236"/>
        <v>0</v>
      </c>
      <c r="Z1254">
        <f t="shared" si="237"/>
        <v>0</v>
      </c>
      <c r="AA1254">
        <f t="shared" si="238"/>
        <v>0</v>
      </c>
      <c r="AB1254">
        <f t="shared" si="239"/>
        <v>1</v>
      </c>
    </row>
    <row r="1255" spans="1:28" ht="356" x14ac:dyDescent="0.2">
      <c r="A1255">
        <v>1253</v>
      </c>
      <c r="B1255" t="s">
        <v>34</v>
      </c>
      <c r="C1255" t="s">
        <v>4770</v>
      </c>
      <c r="D1255" s="1" t="s">
        <v>4776</v>
      </c>
      <c r="E1255">
        <v>4.5</v>
      </c>
      <c r="F1255" s="1" t="s">
        <v>2076</v>
      </c>
      <c r="G1255" t="s">
        <v>892</v>
      </c>
      <c r="H1255" t="s">
        <v>651</v>
      </c>
      <c r="I1255" t="s">
        <v>68</v>
      </c>
      <c r="J1255">
        <v>-1</v>
      </c>
      <c r="K1255" t="s">
        <v>30</v>
      </c>
      <c r="L1255" t="s">
        <v>239</v>
      </c>
      <c r="M1255" t="s">
        <v>181</v>
      </c>
      <c r="N1255" t="s">
        <v>3311</v>
      </c>
      <c r="O1255">
        <v>-1</v>
      </c>
      <c r="P1255">
        <v>-1</v>
      </c>
      <c r="Q1255">
        <f t="shared" si="228"/>
        <v>76000</v>
      </c>
      <c r="R1255">
        <f t="shared" si="229"/>
        <v>122000</v>
      </c>
      <c r="S1255">
        <f t="shared" si="230"/>
        <v>99000</v>
      </c>
      <c r="T1255" t="str">
        <f t="shared" si="231"/>
        <v>Conflux Systems Inc.</v>
      </c>
      <c r="U1255" t="str">
        <f t="shared" si="232"/>
        <v>San Diego</v>
      </c>
      <c r="V1255" t="str">
        <f t="shared" si="233"/>
        <v>CA</v>
      </c>
      <c r="W1255">
        <f t="shared" si="234"/>
        <v>0</v>
      </c>
      <c r="X1255">
        <f t="shared" si="235"/>
        <v>1</v>
      </c>
      <c r="Y1255">
        <f t="shared" si="236"/>
        <v>0</v>
      </c>
      <c r="Z1255">
        <f t="shared" si="237"/>
        <v>1</v>
      </c>
      <c r="AA1255">
        <f t="shared" si="238"/>
        <v>0</v>
      </c>
      <c r="AB1255">
        <f t="shared" si="239"/>
        <v>1</v>
      </c>
    </row>
    <row r="1256" spans="1:28" ht="409.6" x14ac:dyDescent="0.2">
      <c r="A1256">
        <v>1254</v>
      </c>
      <c r="B1256" t="s">
        <v>34</v>
      </c>
      <c r="C1256" t="s">
        <v>4770</v>
      </c>
      <c r="D1256" s="1" t="s">
        <v>4777</v>
      </c>
      <c r="E1256">
        <v>3.7</v>
      </c>
      <c r="F1256" s="1" t="s">
        <v>421</v>
      </c>
      <c r="G1256" t="s">
        <v>892</v>
      </c>
      <c r="H1256" t="s">
        <v>422</v>
      </c>
      <c r="I1256" t="s">
        <v>29</v>
      </c>
      <c r="J1256">
        <v>1997</v>
      </c>
      <c r="K1256" t="s">
        <v>30</v>
      </c>
      <c r="L1256" t="s">
        <v>38</v>
      </c>
      <c r="M1256" t="s">
        <v>32</v>
      </c>
      <c r="N1256" t="s">
        <v>3309</v>
      </c>
      <c r="O1256">
        <v>-1</v>
      </c>
      <c r="P1256" t="b">
        <v>1</v>
      </c>
      <c r="Q1256">
        <f t="shared" si="228"/>
        <v>76000</v>
      </c>
      <c r="R1256">
        <f t="shared" si="229"/>
        <v>122000</v>
      </c>
      <c r="S1256">
        <f t="shared" si="230"/>
        <v>99000</v>
      </c>
      <c r="T1256" t="str">
        <f t="shared" si="231"/>
        <v>22nd Century Technologies</v>
      </c>
      <c r="U1256" t="str">
        <f t="shared" si="232"/>
        <v>San Diego</v>
      </c>
      <c r="V1256" t="str">
        <f t="shared" si="233"/>
        <v>CA</v>
      </c>
      <c r="W1256">
        <f t="shared" si="234"/>
        <v>1</v>
      </c>
      <c r="X1256">
        <f t="shared" si="235"/>
        <v>1</v>
      </c>
      <c r="Y1256">
        <f t="shared" si="236"/>
        <v>1</v>
      </c>
      <c r="Z1256">
        <f t="shared" si="237"/>
        <v>1</v>
      </c>
      <c r="AA1256">
        <f t="shared" si="238"/>
        <v>1</v>
      </c>
      <c r="AB1256">
        <f t="shared" si="239"/>
        <v>1</v>
      </c>
    </row>
    <row r="1257" spans="1:28" ht="34" x14ac:dyDescent="0.2">
      <c r="A1257">
        <v>1255</v>
      </c>
      <c r="B1257" t="s">
        <v>2077</v>
      </c>
      <c r="C1257" t="s">
        <v>4770</v>
      </c>
      <c r="D1257" t="s">
        <v>4778</v>
      </c>
      <c r="E1257">
        <v>4.2</v>
      </c>
      <c r="F1257" s="1" t="s">
        <v>2078</v>
      </c>
      <c r="G1257" t="s">
        <v>892</v>
      </c>
      <c r="H1257" t="s">
        <v>3975</v>
      </c>
      <c r="I1257" t="s">
        <v>24</v>
      </c>
      <c r="J1257">
        <v>1868</v>
      </c>
      <c r="K1257" t="s">
        <v>354</v>
      </c>
      <c r="L1257" t="s">
        <v>355</v>
      </c>
      <c r="M1257" t="s">
        <v>356</v>
      </c>
      <c r="N1257" t="s">
        <v>3307</v>
      </c>
      <c r="O1257">
        <v>-1</v>
      </c>
      <c r="P1257">
        <v>-1</v>
      </c>
      <c r="Q1257">
        <f t="shared" si="228"/>
        <v>76000</v>
      </c>
      <c r="R1257">
        <f t="shared" si="229"/>
        <v>122000</v>
      </c>
      <c r="S1257">
        <f t="shared" si="230"/>
        <v>99000</v>
      </c>
      <c r="T1257" t="str">
        <f t="shared" si="231"/>
        <v>University of California</v>
      </c>
      <c r="U1257" t="str">
        <f t="shared" si="232"/>
        <v>San Diego</v>
      </c>
      <c r="V1257" t="str">
        <f t="shared" si="233"/>
        <v>CA</v>
      </c>
      <c r="W1257">
        <f t="shared" si="234"/>
        <v>0</v>
      </c>
      <c r="X1257">
        <f t="shared" si="235"/>
        <v>1</v>
      </c>
      <c r="Y1257">
        <f t="shared" si="236"/>
        <v>1</v>
      </c>
      <c r="Z1257">
        <f t="shared" si="237"/>
        <v>0</v>
      </c>
      <c r="AA1257">
        <f t="shared" si="238"/>
        <v>0</v>
      </c>
      <c r="AB1257">
        <f t="shared" si="239"/>
        <v>1</v>
      </c>
    </row>
    <row r="1258" spans="1:28" ht="409.6" x14ac:dyDescent="0.2">
      <c r="A1258">
        <v>1256</v>
      </c>
      <c r="B1258" t="s">
        <v>1185</v>
      </c>
      <c r="C1258" t="s">
        <v>4770</v>
      </c>
      <c r="D1258" s="1" t="s">
        <v>4779</v>
      </c>
      <c r="E1258">
        <v>3.7</v>
      </c>
      <c r="F1258" s="1" t="s">
        <v>2079</v>
      </c>
      <c r="G1258" t="s">
        <v>892</v>
      </c>
      <c r="H1258" t="s">
        <v>892</v>
      </c>
      <c r="I1258" t="s">
        <v>24</v>
      </c>
      <c r="J1258">
        <v>1966</v>
      </c>
      <c r="K1258" t="s">
        <v>64</v>
      </c>
      <c r="L1258" t="s">
        <v>25</v>
      </c>
      <c r="M1258" t="s">
        <v>26</v>
      </c>
      <c r="N1258" t="s">
        <v>3319</v>
      </c>
      <c r="O1258" t="s">
        <v>2080</v>
      </c>
      <c r="P1258">
        <v>-1</v>
      </c>
      <c r="Q1258">
        <f t="shared" si="228"/>
        <v>76000</v>
      </c>
      <c r="R1258">
        <f t="shared" si="229"/>
        <v>122000</v>
      </c>
      <c r="S1258">
        <f t="shared" si="230"/>
        <v>99000</v>
      </c>
      <c r="T1258" t="str">
        <f t="shared" si="231"/>
        <v>University of California - San Diego Medical Centers</v>
      </c>
      <c r="U1258" t="str">
        <f t="shared" si="232"/>
        <v>San Diego</v>
      </c>
      <c r="V1258" t="str">
        <f t="shared" si="233"/>
        <v>CA</v>
      </c>
      <c r="W1258">
        <f t="shared" si="234"/>
        <v>0</v>
      </c>
      <c r="X1258">
        <f t="shared" si="235"/>
        <v>0</v>
      </c>
      <c r="Y1258">
        <f t="shared" si="236"/>
        <v>1</v>
      </c>
      <c r="Z1258">
        <f t="shared" si="237"/>
        <v>0</v>
      </c>
      <c r="AA1258">
        <f t="shared" si="238"/>
        <v>0</v>
      </c>
      <c r="AB1258">
        <f t="shared" si="239"/>
        <v>1</v>
      </c>
    </row>
    <row r="1259" spans="1:28" ht="409.6" x14ac:dyDescent="0.2">
      <c r="A1259">
        <v>1257</v>
      </c>
      <c r="B1259" t="s">
        <v>2081</v>
      </c>
      <c r="C1259" t="s">
        <v>4770</v>
      </c>
      <c r="D1259" s="1" t="s">
        <v>4780</v>
      </c>
      <c r="E1259">
        <v>4</v>
      </c>
      <c r="F1259" s="1" t="s">
        <v>4781</v>
      </c>
      <c r="G1259" t="s">
        <v>892</v>
      </c>
      <c r="H1259">
        <v>-1</v>
      </c>
      <c r="I1259" t="s">
        <v>3341</v>
      </c>
      <c r="J1259">
        <v>-1</v>
      </c>
      <c r="K1259" t="s">
        <v>30</v>
      </c>
      <c r="L1259">
        <v>-1</v>
      </c>
      <c r="M1259">
        <v>-1</v>
      </c>
      <c r="N1259" t="s">
        <v>3319</v>
      </c>
      <c r="O1259">
        <v>-1</v>
      </c>
      <c r="P1259">
        <v>-1</v>
      </c>
      <c r="Q1259">
        <f t="shared" si="228"/>
        <v>76000</v>
      </c>
      <c r="R1259">
        <f t="shared" si="229"/>
        <v>122000</v>
      </c>
      <c r="S1259">
        <f t="shared" si="230"/>
        <v>99000</v>
      </c>
      <c r="T1259" t="str">
        <f t="shared" si="231"/>
        <v>BD (Becton, Dicinson and Company)</v>
      </c>
      <c r="U1259" t="str">
        <f t="shared" si="232"/>
        <v>San Diego</v>
      </c>
      <c r="V1259" t="str">
        <f t="shared" si="233"/>
        <v>CA</v>
      </c>
      <c r="W1259">
        <f t="shared" si="234"/>
        <v>1</v>
      </c>
      <c r="X1259">
        <f t="shared" si="235"/>
        <v>1</v>
      </c>
      <c r="Y1259">
        <f t="shared" si="236"/>
        <v>1</v>
      </c>
      <c r="Z1259">
        <f t="shared" si="237"/>
        <v>0</v>
      </c>
      <c r="AA1259">
        <f t="shared" si="238"/>
        <v>0</v>
      </c>
      <c r="AB1259">
        <f t="shared" si="239"/>
        <v>1</v>
      </c>
    </row>
    <row r="1260" spans="1:28" ht="409.6" x14ac:dyDescent="0.2">
      <c r="A1260">
        <v>1258</v>
      </c>
      <c r="B1260" t="s">
        <v>34</v>
      </c>
      <c r="C1260" t="s">
        <v>4770</v>
      </c>
      <c r="D1260" s="1" t="s">
        <v>4782</v>
      </c>
      <c r="E1260">
        <v>3.4</v>
      </c>
      <c r="F1260" s="1" t="s">
        <v>2082</v>
      </c>
      <c r="G1260" t="s">
        <v>892</v>
      </c>
      <c r="H1260" t="s">
        <v>2083</v>
      </c>
      <c r="I1260" t="s">
        <v>18</v>
      </c>
      <c r="J1260">
        <v>2003</v>
      </c>
      <c r="K1260" t="s">
        <v>30</v>
      </c>
      <c r="L1260" t="s">
        <v>862</v>
      </c>
      <c r="M1260" t="s">
        <v>862</v>
      </c>
      <c r="N1260" t="s">
        <v>3305</v>
      </c>
      <c r="O1260">
        <v>-1</v>
      </c>
      <c r="P1260">
        <v>-1</v>
      </c>
      <c r="Q1260">
        <f t="shared" si="228"/>
        <v>76000</v>
      </c>
      <c r="R1260">
        <f t="shared" si="229"/>
        <v>122000</v>
      </c>
      <c r="S1260">
        <f t="shared" si="230"/>
        <v>99000</v>
      </c>
      <c r="T1260" t="str">
        <f t="shared" si="231"/>
        <v>Client Solution Architects</v>
      </c>
      <c r="U1260" t="str">
        <f t="shared" si="232"/>
        <v>San Diego</v>
      </c>
      <c r="V1260" t="str">
        <f t="shared" si="233"/>
        <v>CA</v>
      </c>
      <c r="W1260">
        <f t="shared" si="234"/>
        <v>0</v>
      </c>
      <c r="X1260">
        <f t="shared" si="235"/>
        <v>0</v>
      </c>
      <c r="Y1260">
        <f t="shared" si="236"/>
        <v>0</v>
      </c>
      <c r="Z1260">
        <f t="shared" si="237"/>
        <v>0</v>
      </c>
      <c r="AA1260">
        <f t="shared" si="238"/>
        <v>0</v>
      </c>
      <c r="AB1260">
        <f t="shared" si="239"/>
        <v>1</v>
      </c>
    </row>
    <row r="1261" spans="1:28" ht="409.6" x14ac:dyDescent="0.2">
      <c r="A1261">
        <v>1259</v>
      </c>
      <c r="B1261" t="s">
        <v>34</v>
      </c>
      <c r="C1261" t="s">
        <v>4770</v>
      </c>
      <c r="D1261" s="1" t="s">
        <v>4783</v>
      </c>
      <c r="E1261">
        <v>4.2</v>
      </c>
      <c r="F1261" s="1" t="s">
        <v>2084</v>
      </c>
      <c r="G1261" t="s">
        <v>892</v>
      </c>
      <c r="H1261" t="s">
        <v>892</v>
      </c>
      <c r="I1261" t="s">
        <v>84</v>
      </c>
      <c r="J1261">
        <v>2010</v>
      </c>
      <c r="K1261" t="s">
        <v>30</v>
      </c>
      <c r="L1261" t="s">
        <v>304</v>
      </c>
      <c r="M1261" t="s">
        <v>304</v>
      </c>
      <c r="N1261" t="s">
        <v>3319</v>
      </c>
      <c r="O1261">
        <v>-1</v>
      </c>
      <c r="P1261">
        <v>-1</v>
      </c>
      <c r="Q1261">
        <f t="shared" si="228"/>
        <v>76000</v>
      </c>
      <c r="R1261">
        <f t="shared" si="229"/>
        <v>122000</v>
      </c>
      <c r="S1261">
        <f t="shared" si="230"/>
        <v>99000</v>
      </c>
      <c r="T1261" t="str">
        <f t="shared" si="231"/>
        <v>Cue</v>
      </c>
      <c r="U1261" t="str">
        <f t="shared" si="232"/>
        <v>San Diego</v>
      </c>
      <c r="V1261" t="str">
        <f t="shared" si="233"/>
        <v>CA</v>
      </c>
      <c r="W1261">
        <f t="shared" si="234"/>
        <v>0</v>
      </c>
      <c r="X1261">
        <f t="shared" si="235"/>
        <v>0</v>
      </c>
      <c r="Y1261">
        <f t="shared" si="236"/>
        <v>1</v>
      </c>
      <c r="Z1261">
        <f t="shared" si="237"/>
        <v>0</v>
      </c>
      <c r="AA1261">
        <f t="shared" si="238"/>
        <v>0</v>
      </c>
      <c r="AB1261">
        <f t="shared" si="239"/>
        <v>1</v>
      </c>
    </row>
    <row r="1262" spans="1:28" ht="323" x14ac:dyDescent="0.2">
      <c r="A1262">
        <v>1260</v>
      </c>
      <c r="B1262" t="s">
        <v>193</v>
      </c>
      <c r="C1262" t="s">
        <v>4770</v>
      </c>
      <c r="D1262" s="1" t="s">
        <v>4784</v>
      </c>
      <c r="E1262">
        <v>5</v>
      </c>
      <c r="F1262" s="1" t="s">
        <v>315</v>
      </c>
      <c r="G1262" t="s">
        <v>892</v>
      </c>
      <c r="H1262" t="s">
        <v>316</v>
      </c>
      <c r="I1262" t="s">
        <v>84</v>
      </c>
      <c r="J1262">
        <v>2008</v>
      </c>
      <c r="K1262" t="s">
        <v>30</v>
      </c>
      <c r="L1262" t="s">
        <v>38</v>
      </c>
      <c r="M1262" t="s">
        <v>32</v>
      </c>
      <c r="N1262" t="s">
        <v>3305</v>
      </c>
      <c r="O1262">
        <v>-1</v>
      </c>
      <c r="P1262">
        <v>-1</v>
      </c>
      <c r="Q1262">
        <f t="shared" si="228"/>
        <v>76000</v>
      </c>
      <c r="R1262">
        <f t="shared" si="229"/>
        <v>122000</v>
      </c>
      <c r="S1262">
        <f t="shared" si="230"/>
        <v>99000</v>
      </c>
      <c r="T1262" t="str">
        <f t="shared" si="231"/>
        <v>Staffigo Technical Services, LLC</v>
      </c>
      <c r="U1262" t="str">
        <f t="shared" si="232"/>
        <v>San Diego</v>
      </c>
      <c r="V1262" t="str">
        <f t="shared" si="233"/>
        <v>CA</v>
      </c>
      <c r="W1262">
        <f t="shared" si="234"/>
        <v>0</v>
      </c>
      <c r="X1262">
        <f t="shared" si="235"/>
        <v>1</v>
      </c>
      <c r="Y1262">
        <f t="shared" si="236"/>
        <v>1</v>
      </c>
      <c r="Z1262">
        <f t="shared" si="237"/>
        <v>0</v>
      </c>
      <c r="AA1262">
        <f t="shared" si="238"/>
        <v>0</v>
      </c>
      <c r="AB1262">
        <f t="shared" si="239"/>
        <v>1</v>
      </c>
    </row>
    <row r="1263" spans="1:28" ht="372" x14ac:dyDescent="0.2">
      <c r="A1263">
        <v>1261</v>
      </c>
      <c r="B1263" t="s">
        <v>34</v>
      </c>
      <c r="C1263" t="s">
        <v>4770</v>
      </c>
      <c r="D1263" s="1" t="s">
        <v>4785</v>
      </c>
      <c r="E1263">
        <v>3.2</v>
      </c>
      <c r="F1263" s="1" t="s">
        <v>2085</v>
      </c>
      <c r="G1263" t="s">
        <v>892</v>
      </c>
      <c r="H1263" t="s">
        <v>892</v>
      </c>
      <c r="I1263" t="s">
        <v>55</v>
      </c>
      <c r="J1263">
        <v>1953</v>
      </c>
      <c r="K1263" t="s">
        <v>56</v>
      </c>
      <c r="L1263" t="s">
        <v>2086</v>
      </c>
      <c r="M1263" t="s">
        <v>46</v>
      </c>
      <c r="N1263" t="s">
        <v>3306</v>
      </c>
      <c r="O1263" t="s">
        <v>2087</v>
      </c>
      <c r="P1263">
        <v>-1</v>
      </c>
      <c r="Q1263">
        <f t="shared" si="228"/>
        <v>76000</v>
      </c>
      <c r="R1263">
        <f t="shared" si="229"/>
        <v>122000</v>
      </c>
      <c r="S1263">
        <f t="shared" si="230"/>
        <v>99000</v>
      </c>
      <c r="T1263" t="str">
        <f t="shared" si="231"/>
        <v>Encore Capital Group</v>
      </c>
      <c r="U1263" t="str">
        <f t="shared" si="232"/>
        <v>San Diego</v>
      </c>
      <c r="V1263" t="str">
        <f t="shared" si="233"/>
        <v>CA</v>
      </c>
      <c r="W1263">
        <f t="shared" si="234"/>
        <v>1</v>
      </c>
      <c r="X1263">
        <f t="shared" si="235"/>
        <v>1</v>
      </c>
      <c r="Y1263">
        <f t="shared" si="236"/>
        <v>1</v>
      </c>
      <c r="Z1263">
        <f t="shared" si="237"/>
        <v>0</v>
      </c>
      <c r="AA1263">
        <f t="shared" si="238"/>
        <v>0</v>
      </c>
      <c r="AB1263">
        <f t="shared" si="239"/>
        <v>1</v>
      </c>
    </row>
    <row r="1264" spans="1:28" ht="34" x14ac:dyDescent="0.2">
      <c r="A1264">
        <v>1262</v>
      </c>
      <c r="B1264" t="s">
        <v>2088</v>
      </c>
      <c r="C1264" t="s">
        <v>4770</v>
      </c>
      <c r="D1264" t="s">
        <v>4786</v>
      </c>
      <c r="E1264">
        <v>3</v>
      </c>
      <c r="F1264" s="1" t="s">
        <v>2074</v>
      </c>
      <c r="G1264" t="s">
        <v>892</v>
      </c>
      <c r="H1264" t="s">
        <v>1741</v>
      </c>
      <c r="I1264" t="s">
        <v>41</v>
      </c>
      <c r="J1264">
        <v>1990</v>
      </c>
      <c r="K1264" t="s">
        <v>56</v>
      </c>
      <c r="L1264" t="s">
        <v>2075</v>
      </c>
      <c r="M1264" t="s">
        <v>356</v>
      </c>
      <c r="N1264" t="s">
        <v>3303</v>
      </c>
      <c r="O1264" t="s">
        <v>4775</v>
      </c>
      <c r="P1264">
        <v>-1</v>
      </c>
      <c r="Q1264">
        <f t="shared" si="228"/>
        <v>76000</v>
      </c>
      <c r="R1264">
        <f t="shared" si="229"/>
        <v>122000</v>
      </c>
      <c r="S1264">
        <f t="shared" si="230"/>
        <v>99000</v>
      </c>
      <c r="T1264" t="str">
        <f t="shared" si="231"/>
        <v>HealthStream</v>
      </c>
      <c r="U1264" t="str">
        <f t="shared" si="232"/>
        <v>San Diego</v>
      </c>
      <c r="V1264" t="str">
        <f t="shared" si="233"/>
        <v>CA</v>
      </c>
      <c r="W1264">
        <f t="shared" si="234"/>
        <v>0</v>
      </c>
      <c r="X1264">
        <f t="shared" si="235"/>
        <v>1</v>
      </c>
      <c r="Y1264">
        <f t="shared" si="236"/>
        <v>1</v>
      </c>
      <c r="Z1264">
        <f t="shared" si="237"/>
        <v>0</v>
      </c>
      <c r="AA1264">
        <f t="shared" si="238"/>
        <v>0</v>
      </c>
      <c r="AB1264">
        <f t="shared" si="239"/>
        <v>1</v>
      </c>
    </row>
    <row r="1265" spans="1:28" ht="306" x14ac:dyDescent="0.2">
      <c r="A1265">
        <v>1263</v>
      </c>
      <c r="B1265" t="s">
        <v>34</v>
      </c>
      <c r="C1265" t="s">
        <v>4770</v>
      </c>
      <c r="D1265" s="1" t="s">
        <v>4787</v>
      </c>
      <c r="E1265">
        <v>4.4000000000000004</v>
      </c>
      <c r="F1265" s="1" t="s">
        <v>2089</v>
      </c>
      <c r="G1265" t="s">
        <v>892</v>
      </c>
      <c r="H1265" t="s">
        <v>1957</v>
      </c>
      <c r="I1265" t="s">
        <v>68</v>
      </c>
      <c r="J1265">
        <v>2010</v>
      </c>
      <c r="K1265" t="s">
        <v>30</v>
      </c>
      <c r="L1265" t="s">
        <v>3331</v>
      </c>
      <c r="M1265" t="s">
        <v>61</v>
      </c>
      <c r="N1265" t="s">
        <v>3319</v>
      </c>
      <c r="O1265">
        <v>-1</v>
      </c>
      <c r="P1265">
        <v>-1</v>
      </c>
      <c r="Q1265">
        <f t="shared" si="228"/>
        <v>76000</v>
      </c>
      <c r="R1265">
        <f t="shared" si="229"/>
        <v>122000</v>
      </c>
      <c r="S1265">
        <f t="shared" si="230"/>
        <v>99000</v>
      </c>
      <c r="T1265" t="str">
        <f t="shared" si="231"/>
        <v>ProMedia</v>
      </c>
      <c r="U1265" t="str">
        <f t="shared" si="232"/>
        <v>San Diego</v>
      </c>
      <c r="V1265" t="str">
        <f t="shared" si="233"/>
        <v>CA</v>
      </c>
      <c r="W1265">
        <f t="shared" si="234"/>
        <v>0</v>
      </c>
      <c r="X1265">
        <f t="shared" si="235"/>
        <v>0</v>
      </c>
      <c r="Y1265">
        <f t="shared" si="236"/>
        <v>1</v>
      </c>
      <c r="Z1265">
        <f t="shared" si="237"/>
        <v>0</v>
      </c>
      <c r="AA1265">
        <f t="shared" si="238"/>
        <v>0</v>
      </c>
      <c r="AB1265">
        <f t="shared" si="239"/>
        <v>1</v>
      </c>
    </row>
    <row r="1266" spans="1:28" ht="409.6" x14ac:dyDescent="0.2">
      <c r="A1266">
        <v>1264</v>
      </c>
      <c r="B1266" t="s">
        <v>72</v>
      </c>
      <c r="C1266" t="s">
        <v>4770</v>
      </c>
      <c r="D1266" s="1" t="s">
        <v>6135</v>
      </c>
      <c r="E1266">
        <v>3.4</v>
      </c>
      <c r="F1266" s="1" t="s">
        <v>4788</v>
      </c>
      <c r="G1266" t="s">
        <v>892</v>
      </c>
      <c r="H1266" t="s">
        <v>892</v>
      </c>
      <c r="I1266" t="s">
        <v>29</v>
      </c>
      <c r="J1266">
        <v>2000</v>
      </c>
      <c r="K1266" t="s">
        <v>56</v>
      </c>
      <c r="L1266" t="s">
        <v>3358</v>
      </c>
      <c r="M1266" t="s">
        <v>46</v>
      </c>
      <c r="N1266" t="s">
        <v>3313</v>
      </c>
      <c r="O1266">
        <v>-1</v>
      </c>
      <c r="P1266">
        <v>-1</v>
      </c>
      <c r="Q1266">
        <f t="shared" si="228"/>
        <v>76000</v>
      </c>
      <c r="R1266">
        <f t="shared" si="229"/>
        <v>122000</v>
      </c>
      <c r="S1266">
        <f t="shared" si="230"/>
        <v>99000</v>
      </c>
      <c r="T1266" t="str">
        <f t="shared" si="231"/>
        <v>Axos Ban</v>
      </c>
      <c r="U1266" t="str">
        <f t="shared" si="232"/>
        <v>San Diego</v>
      </c>
      <c r="V1266" t="str">
        <f t="shared" si="233"/>
        <v>CA</v>
      </c>
      <c r="W1266">
        <f t="shared" si="234"/>
        <v>1</v>
      </c>
      <c r="X1266">
        <f t="shared" si="235"/>
        <v>1</v>
      </c>
      <c r="Y1266">
        <f t="shared" si="236"/>
        <v>1</v>
      </c>
      <c r="Z1266">
        <f t="shared" si="237"/>
        <v>1</v>
      </c>
      <c r="AA1266">
        <f t="shared" si="238"/>
        <v>0</v>
      </c>
      <c r="AB1266">
        <f t="shared" si="239"/>
        <v>1</v>
      </c>
    </row>
    <row r="1267" spans="1:28" ht="34" x14ac:dyDescent="0.2">
      <c r="A1267">
        <v>1265</v>
      </c>
      <c r="B1267" t="s">
        <v>2090</v>
      </c>
      <c r="C1267" t="s">
        <v>4770</v>
      </c>
      <c r="D1267" t="s">
        <v>4789</v>
      </c>
      <c r="E1267">
        <v>4.8</v>
      </c>
      <c r="F1267" s="1" t="s">
        <v>2091</v>
      </c>
      <c r="G1267" t="s">
        <v>892</v>
      </c>
      <c r="H1267" t="s">
        <v>2073</v>
      </c>
      <c r="I1267" t="s">
        <v>84</v>
      </c>
      <c r="J1267">
        <v>2014</v>
      </c>
      <c r="K1267" t="s">
        <v>30</v>
      </c>
      <c r="L1267" t="s">
        <v>147</v>
      </c>
      <c r="M1267" t="s">
        <v>61</v>
      </c>
      <c r="N1267" t="s">
        <v>3319</v>
      </c>
      <c r="O1267">
        <v>-1</v>
      </c>
      <c r="P1267">
        <v>-1</v>
      </c>
      <c r="Q1267">
        <f t="shared" si="228"/>
        <v>76000</v>
      </c>
      <c r="R1267">
        <f t="shared" si="229"/>
        <v>122000</v>
      </c>
      <c r="S1267">
        <f t="shared" si="230"/>
        <v>99000</v>
      </c>
      <c r="T1267" t="str">
        <f t="shared" si="231"/>
        <v>Sayva Solutions</v>
      </c>
      <c r="U1267" t="str">
        <f t="shared" si="232"/>
        <v>San Diego</v>
      </c>
      <c r="V1267" t="str">
        <f t="shared" si="233"/>
        <v>CA</v>
      </c>
      <c r="W1267">
        <f t="shared" si="234"/>
        <v>0</v>
      </c>
      <c r="X1267">
        <f t="shared" si="235"/>
        <v>1</v>
      </c>
      <c r="Y1267">
        <f t="shared" si="236"/>
        <v>1</v>
      </c>
      <c r="Z1267">
        <f t="shared" si="237"/>
        <v>1</v>
      </c>
      <c r="AA1267">
        <f t="shared" si="238"/>
        <v>0</v>
      </c>
      <c r="AB1267">
        <f t="shared" si="239"/>
        <v>1</v>
      </c>
    </row>
    <row r="1268" spans="1:28" ht="409.6" x14ac:dyDescent="0.2">
      <c r="A1268">
        <v>1266</v>
      </c>
      <c r="B1268" t="s">
        <v>2092</v>
      </c>
      <c r="C1268" t="s">
        <v>4770</v>
      </c>
      <c r="D1268" s="1" t="s">
        <v>4790</v>
      </c>
      <c r="E1268">
        <v>5</v>
      </c>
      <c r="F1268" s="1" t="s">
        <v>4791</v>
      </c>
      <c r="G1268" t="s">
        <v>892</v>
      </c>
      <c r="H1268" t="s">
        <v>2093</v>
      </c>
      <c r="I1268" t="s">
        <v>68</v>
      </c>
      <c r="J1268">
        <v>-1</v>
      </c>
      <c r="K1268" t="s">
        <v>19</v>
      </c>
      <c r="L1268">
        <v>-1</v>
      </c>
      <c r="M1268">
        <v>-1</v>
      </c>
      <c r="N1268" t="s">
        <v>3319</v>
      </c>
      <c r="O1268">
        <v>-1</v>
      </c>
      <c r="P1268">
        <v>-1</v>
      </c>
      <c r="Q1268">
        <f t="shared" si="228"/>
        <v>76000</v>
      </c>
      <c r="R1268">
        <f t="shared" si="229"/>
        <v>122000</v>
      </c>
      <c r="S1268">
        <f t="shared" si="230"/>
        <v>99000</v>
      </c>
      <c r="T1268" t="str">
        <f t="shared" si="231"/>
        <v>The Roc Church</v>
      </c>
      <c r="U1268" t="str">
        <f t="shared" si="232"/>
        <v>San Diego</v>
      </c>
      <c r="V1268" t="str">
        <f t="shared" si="233"/>
        <v>CA</v>
      </c>
      <c r="W1268">
        <f t="shared" si="234"/>
        <v>0</v>
      </c>
      <c r="X1268">
        <f t="shared" si="235"/>
        <v>0</v>
      </c>
      <c r="Y1268">
        <f t="shared" si="236"/>
        <v>0</v>
      </c>
      <c r="Z1268">
        <f t="shared" si="237"/>
        <v>0</v>
      </c>
      <c r="AA1268">
        <f t="shared" si="238"/>
        <v>0</v>
      </c>
      <c r="AB1268">
        <f t="shared" si="239"/>
        <v>1</v>
      </c>
    </row>
    <row r="1269" spans="1:28" ht="409.6" x14ac:dyDescent="0.2">
      <c r="A1269">
        <v>1267</v>
      </c>
      <c r="B1269" t="s">
        <v>2094</v>
      </c>
      <c r="C1269" t="s">
        <v>4770</v>
      </c>
      <c r="D1269" s="1" t="s">
        <v>4792</v>
      </c>
      <c r="E1269">
        <v>3.2</v>
      </c>
      <c r="F1269" s="1" t="s">
        <v>2095</v>
      </c>
      <c r="G1269" t="s">
        <v>892</v>
      </c>
      <c r="H1269" t="s">
        <v>2096</v>
      </c>
      <c r="I1269" t="s">
        <v>84</v>
      </c>
      <c r="J1269">
        <v>2009</v>
      </c>
      <c r="K1269" t="s">
        <v>30</v>
      </c>
      <c r="L1269" t="s">
        <v>629</v>
      </c>
      <c r="M1269" t="s">
        <v>630</v>
      </c>
      <c r="N1269" t="s">
        <v>3309</v>
      </c>
      <c r="O1269">
        <v>-1</v>
      </c>
      <c r="P1269">
        <v>-1</v>
      </c>
      <c r="Q1269">
        <f t="shared" si="228"/>
        <v>76000</v>
      </c>
      <c r="R1269">
        <f t="shared" si="229"/>
        <v>122000</v>
      </c>
      <c r="S1269">
        <f t="shared" si="230"/>
        <v>99000</v>
      </c>
      <c r="T1269" t="str">
        <f t="shared" si="231"/>
        <v>Stem</v>
      </c>
      <c r="U1269" t="str">
        <f t="shared" si="232"/>
        <v>San Diego</v>
      </c>
      <c r="V1269" t="str">
        <f t="shared" si="233"/>
        <v>CA</v>
      </c>
      <c r="W1269">
        <f t="shared" si="234"/>
        <v>1</v>
      </c>
      <c r="X1269">
        <f t="shared" si="235"/>
        <v>1</v>
      </c>
      <c r="Y1269">
        <f t="shared" si="236"/>
        <v>1</v>
      </c>
      <c r="Z1269">
        <f t="shared" si="237"/>
        <v>1</v>
      </c>
      <c r="AA1269">
        <f t="shared" si="238"/>
        <v>0</v>
      </c>
      <c r="AB1269">
        <f t="shared" si="239"/>
        <v>1</v>
      </c>
    </row>
    <row r="1270" spans="1:28" ht="409.6" x14ac:dyDescent="0.2">
      <c r="A1270">
        <v>1268</v>
      </c>
      <c r="B1270" t="s">
        <v>34</v>
      </c>
      <c r="C1270" t="s">
        <v>4770</v>
      </c>
      <c r="D1270" s="1" t="s">
        <v>4793</v>
      </c>
      <c r="E1270">
        <v>3.8</v>
      </c>
      <c r="F1270" s="1" t="s">
        <v>2097</v>
      </c>
      <c r="G1270" t="s">
        <v>892</v>
      </c>
      <c r="H1270" t="s">
        <v>892</v>
      </c>
      <c r="I1270" t="s">
        <v>29</v>
      </c>
      <c r="J1270">
        <v>2006</v>
      </c>
      <c r="K1270" t="s">
        <v>56</v>
      </c>
      <c r="L1270" t="s">
        <v>1477</v>
      </c>
      <c r="M1270" t="s">
        <v>764</v>
      </c>
      <c r="N1270" t="s">
        <v>3305</v>
      </c>
      <c r="O1270">
        <v>-1</v>
      </c>
      <c r="P1270">
        <v>-1</v>
      </c>
      <c r="Q1270">
        <f t="shared" si="228"/>
        <v>76000</v>
      </c>
      <c r="R1270">
        <f t="shared" si="229"/>
        <v>122000</v>
      </c>
      <c r="S1270">
        <f t="shared" si="230"/>
        <v>99000</v>
      </c>
      <c r="T1270" t="str">
        <f t="shared" si="231"/>
        <v>Tandem Diabetes</v>
      </c>
      <c r="U1270" t="str">
        <f t="shared" si="232"/>
        <v>San Diego</v>
      </c>
      <c r="V1270" t="str">
        <f t="shared" si="233"/>
        <v>CA</v>
      </c>
      <c r="W1270">
        <f t="shared" si="234"/>
        <v>1</v>
      </c>
      <c r="X1270">
        <f t="shared" si="235"/>
        <v>1</v>
      </c>
      <c r="Y1270">
        <f t="shared" si="236"/>
        <v>0</v>
      </c>
      <c r="Z1270">
        <f t="shared" si="237"/>
        <v>0</v>
      </c>
      <c r="AA1270">
        <f t="shared" si="238"/>
        <v>1</v>
      </c>
      <c r="AB1270">
        <f t="shared" si="239"/>
        <v>1</v>
      </c>
    </row>
    <row r="1271" spans="1:28" ht="409.6" x14ac:dyDescent="0.2">
      <c r="A1271">
        <v>1269</v>
      </c>
      <c r="B1271" t="s">
        <v>2098</v>
      </c>
      <c r="C1271" t="s">
        <v>4770</v>
      </c>
      <c r="D1271" s="1" t="s">
        <v>4794</v>
      </c>
      <c r="E1271">
        <v>3.9</v>
      </c>
      <c r="F1271" s="1" t="s">
        <v>2099</v>
      </c>
      <c r="G1271" t="s">
        <v>892</v>
      </c>
      <c r="H1271" t="s">
        <v>892</v>
      </c>
      <c r="I1271" t="s">
        <v>55</v>
      </c>
      <c r="J1271">
        <v>1998</v>
      </c>
      <c r="K1271" t="s">
        <v>56</v>
      </c>
      <c r="L1271" t="s">
        <v>304</v>
      </c>
      <c r="M1271" t="s">
        <v>304</v>
      </c>
      <c r="N1271" t="s">
        <v>3304</v>
      </c>
      <c r="O1271" t="s">
        <v>2100</v>
      </c>
      <c r="P1271">
        <v>-1</v>
      </c>
      <c r="Q1271">
        <f t="shared" si="228"/>
        <v>76000</v>
      </c>
      <c r="R1271">
        <f t="shared" si="229"/>
        <v>122000</v>
      </c>
      <c r="S1271">
        <f t="shared" si="230"/>
        <v>99000</v>
      </c>
      <c r="T1271" t="str">
        <f t="shared" si="231"/>
        <v>Illumina</v>
      </c>
      <c r="U1271" t="str">
        <f t="shared" si="232"/>
        <v>San Diego</v>
      </c>
      <c r="V1271" t="str">
        <f t="shared" si="233"/>
        <v>CA</v>
      </c>
      <c r="W1271">
        <f t="shared" si="234"/>
        <v>0</v>
      </c>
      <c r="X1271">
        <f t="shared" si="235"/>
        <v>0</v>
      </c>
      <c r="Y1271">
        <f t="shared" si="236"/>
        <v>1</v>
      </c>
      <c r="Z1271">
        <f t="shared" si="237"/>
        <v>0</v>
      </c>
      <c r="AA1271">
        <f t="shared" si="238"/>
        <v>0</v>
      </c>
      <c r="AB1271">
        <f t="shared" si="239"/>
        <v>1</v>
      </c>
    </row>
    <row r="1272" spans="1:28" ht="409.6" x14ac:dyDescent="0.2">
      <c r="A1272">
        <v>1270</v>
      </c>
      <c r="B1272" t="s">
        <v>2101</v>
      </c>
      <c r="C1272" t="s">
        <v>4770</v>
      </c>
      <c r="D1272" s="1" t="s">
        <v>4795</v>
      </c>
      <c r="E1272">
        <v>2.8</v>
      </c>
      <c r="F1272" s="1" t="s">
        <v>1986</v>
      </c>
      <c r="G1272" t="s">
        <v>892</v>
      </c>
      <c r="H1272" t="s">
        <v>1987</v>
      </c>
      <c r="I1272" t="s">
        <v>29</v>
      </c>
      <c r="J1272">
        <v>2004</v>
      </c>
      <c r="K1272" t="s">
        <v>30</v>
      </c>
      <c r="L1272" t="s">
        <v>147</v>
      </c>
      <c r="M1272" t="s">
        <v>61</v>
      </c>
      <c r="N1272" t="s">
        <v>3305</v>
      </c>
      <c r="O1272">
        <v>-1</v>
      </c>
      <c r="P1272">
        <v>-1</v>
      </c>
      <c r="Q1272">
        <f t="shared" si="228"/>
        <v>76000</v>
      </c>
      <c r="R1272">
        <f t="shared" si="229"/>
        <v>122000</v>
      </c>
      <c r="S1272">
        <f t="shared" si="230"/>
        <v>99000</v>
      </c>
      <c r="T1272" t="str">
        <f t="shared" si="231"/>
        <v>Forfeiture Support Associates</v>
      </c>
      <c r="U1272" t="str">
        <f t="shared" si="232"/>
        <v>San Diego</v>
      </c>
      <c r="V1272" t="str">
        <f t="shared" si="233"/>
        <v>CA</v>
      </c>
      <c r="W1272">
        <f t="shared" si="234"/>
        <v>0</v>
      </c>
      <c r="X1272">
        <f t="shared" si="235"/>
        <v>0</v>
      </c>
      <c r="Y1272">
        <f t="shared" si="236"/>
        <v>1</v>
      </c>
      <c r="Z1272">
        <f t="shared" si="237"/>
        <v>0</v>
      </c>
      <c r="AA1272">
        <f t="shared" si="238"/>
        <v>0</v>
      </c>
      <c r="AB1272">
        <f t="shared" si="239"/>
        <v>1</v>
      </c>
    </row>
    <row r="1273" spans="1:28" ht="34" x14ac:dyDescent="0.2">
      <c r="A1273">
        <v>1271</v>
      </c>
      <c r="B1273" t="s">
        <v>2102</v>
      </c>
      <c r="C1273" t="s">
        <v>4770</v>
      </c>
      <c r="D1273" t="s">
        <v>4796</v>
      </c>
      <c r="E1273">
        <v>3.5</v>
      </c>
      <c r="F1273" s="1" t="s">
        <v>2103</v>
      </c>
      <c r="G1273" t="s">
        <v>892</v>
      </c>
      <c r="H1273" t="s">
        <v>896</v>
      </c>
      <c r="I1273" t="s">
        <v>24</v>
      </c>
      <c r="J1273">
        <v>1952</v>
      </c>
      <c r="K1273" t="s">
        <v>56</v>
      </c>
      <c r="L1273" t="s">
        <v>862</v>
      </c>
      <c r="M1273" t="s">
        <v>862</v>
      </c>
      <c r="N1273" t="s">
        <v>3310</v>
      </c>
      <c r="O1273">
        <v>-1</v>
      </c>
      <c r="P1273">
        <v>-1</v>
      </c>
      <c r="Q1273">
        <f t="shared" si="228"/>
        <v>76000</v>
      </c>
      <c r="R1273">
        <f t="shared" si="229"/>
        <v>122000</v>
      </c>
      <c r="S1273">
        <f t="shared" si="230"/>
        <v>99000</v>
      </c>
      <c r="T1273" t="str">
        <f t="shared" si="231"/>
        <v>General Dynamics</v>
      </c>
      <c r="U1273" t="str">
        <f t="shared" si="232"/>
        <v>San Diego</v>
      </c>
      <c r="V1273" t="str">
        <f t="shared" si="233"/>
        <v>CA</v>
      </c>
      <c r="W1273">
        <f t="shared" si="234"/>
        <v>1</v>
      </c>
      <c r="X1273">
        <f t="shared" si="235"/>
        <v>0</v>
      </c>
      <c r="Y1273">
        <f t="shared" si="236"/>
        <v>0</v>
      </c>
      <c r="Z1273">
        <f t="shared" si="237"/>
        <v>0</v>
      </c>
      <c r="AA1273">
        <f t="shared" si="238"/>
        <v>0</v>
      </c>
      <c r="AB1273">
        <f t="shared" si="239"/>
        <v>1</v>
      </c>
    </row>
    <row r="1274" spans="1:28" ht="409.6" x14ac:dyDescent="0.2">
      <c r="A1274">
        <v>1272</v>
      </c>
      <c r="B1274" t="s">
        <v>34</v>
      </c>
      <c r="C1274" t="s">
        <v>4770</v>
      </c>
      <c r="D1274" s="1" t="s">
        <v>4797</v>
      </c>
      <c r="E1274">
        <v>5</v>
      </c>
      <c r="F1274" s="1" t="s">
        <v>315</v>
      </c>
      <c r="G1274" t="s">
        <v>892</v>
      </c>
      <c r="H1274" t="s">
        <v>316</v>
      </c>
      <c r="I1274" t="s">
        <v>84</v>
      </c>
      <c r="J1274">
        <v>2008</v>
      </c>
      <c r="K1274" t="s">
        <v>30</v>
      </c>
      <c r="L1274" t="s">
        <v>38</v>
      </c>
      <c r="M1274" t="s">
        <v>32</v>
      </c>
      <c r="N1274" t="s">
        <v>3305</v>
      </c>
      <c r="O1274">
        <v>-1</v>
      </c>
      <c r="P1274">
        <v>-1</v>
      </c>
      <c r="Q1274">
        <f t="shared" si="228"/>
        <v>76000</v>
      </c>
      <c r="R1274">
        <f t="shared" si="229"/>
        <v>122000</v>
      </c>
      <c r="S1274">
        <f t="shared" si="230"/>
        <v>99000</v>
      </c>
      <c r="T1274" t="str">
        <f t="shared" si="231"/>
        <v>Staffigo Technical Services, LLC</v>
      </c>
      <c r="U1274" t="str">
        <f t="shared" si="232"/>
        <v>San Diego</v>
      </c>
      <c r="V1274" t="str">
        <f t="shared" si="233"/>
        <v>CA</v>
      </c>
      <c r="W1274">
        <f t="shared" si="234"/>
        <v>0</v>
      </c>
      <c r="X1274">
        <f t="shared" si="235"/>
        <v>1</v>
      </c>
      <c r="Y1274">
        <f t="shared" si="236"/>
        <v>1</v>
      </c>
      <c r="Z1274">
        <f t="shared" si="237"/>
        <v>0</v>
      </c>
      <c r="AA1274">
        <f t="shared" si="238"/>
        <v>0</v>
      </c>
      <c r="AB1274">
        <f t="shared" si="239"/>
        <v>1</v>
      </c>
    </row>
    <row r="1275" spans="1:28" ht="388" x14ac:dyDescent="0.2">
      <c r="A1275">
        <v>1273</v>
      </c>
      <c r="B1275" t="s">
        <v>671</v>
      </c>
      <c r="C1275" t="s">
        <v>4770</v>
      </c>
      <c r="D1275" s="1" t="s">
        <v>6136</v>
      </c>
      <c r="E1275">
        <v>3.5</v>
      </c>
      <c r="F1275" s="1" t="s">
        <v>2104</v>
      </c>
      <c r="G1275" t="s">
        <v>892</v>
      </c>
      <c r="H1275" t="s">
        <v>2105</v>
      </c>
      <c r="I1275" t="s">
        <v>84</v>
      </c>
      <c r="J1275">
        <v>-1</v>
      </c>
      <c r="K1275" t="s">
        <v>19</v>
      </c>
      <c r="L1275">
        <v>-1</v>
      </c>
      <c r="M1275">
        <v>-1</v>
      </c>
      <c r="N1275" t="s">
        <v>3319</v>
      </c>
      <c r="O1275">
        <v>-1</v>
      </c>
      <c r="P1275">
        <v>-1</v>
      </c>
      <c r="Q1275">
        <f t="shared" si="228"/>
        <v>76000</v>
      </c>
      <c r="R1275">
        <f t="shared" si="229"/>
        <v>122000</v>
      </c>
      <c r="S1275">
        <f t="shared" si="230"/>
        <v>99000</v>
      </c>
      <c r="T1275" t="str">
        <f t="shared" si="231"/>
        <v>Potomac Management</v>
      </c>
      <c r="U1275" t="str">
        <f t="shared" si="232"/>
        <v>San Diego</v>
      </c>
      <c r="V1275" t="str">
        <f t="shared" si="233"/>
        <v>CA</v>
      </c>
      <c r="W1275">
        <f t="shared" si="234"/>
        <v>0</v>
      </c>
      <c r="X1275">
        <f t="shared" si="235"/>
        <v>0</v>
      </c>
      <c r="Y1275">
        <f t="shared" si="236"/>
        <v>0</v>
      </c>
      <c r="Z1275">
        <f t="shared" si="237"/>
        <v>0</v>
      </c>
      <c r="AA1275">
        <f t="shared" si="238"/>
        <v>0</v>
      </c>
      <c r="AB1275">
        <f t="shared" si="239"/>
        <v>1</v>
      </c>
    </row>
    <row r="1276" spans="1:28" ht="409.6" x14ac:dyDescent="0.2">
      <c r="A1276">
        <v>1274</v>
      </c>
      <c r="B1276" t="s">
        <v>34</v>
      </c>
      <c r="C1276" t="s">
        <v>4770</v>
      </c>
      <c r="D1276" s="1" t="s">
        <v>4798</v>
      </c>
      <c r="E1276">
        <v>-1</v>
      </c>
      <c r="F1276" t="s">
        <v>2106</v>
      </c>
      <c r="G1276" t="s">
        <v>2107</v>
      </c>
      <c r="H1276">
        <v>-1</v>
      </c>
      <c r="I1276">
        <v>-1</v>
      </c>
      <c r="J1276">
        <v>-1</v>
      </c>
      <c r="K1276">
        <v>-1</v>
      </c>
      <c r="L1276">
        <v>-1</v>
      </c>
      <c r="M1276">
        <v>-1</v>
      </c>
      <c r="N1276">
        <v>-1</v>
      </c>
      <c r="O1276">
        <v>-1</v>
      </c>
      <c r="P1276">
        <v>-1</v>
      </c>
      <c r="Q1276">
        <f t="shared" si="228"/>
        <v>76000</v>
      </c>
      <c r="R1276">
        <f t="shared" si="229"/>
        <v>122000</v>
      </c>
      <c r="S1276">
        <f t="shared" si="230"/>
        <v>99000</v>
      </c>
      <c r="T1276" t="str">
        <f t="shared" si="231"/>
        <v>Operation Samahan Health Clinic</v>
      </c>
      <c r="U1276" t="str">
        <f t="shared" si="232"/>
        <v>National City</v>
      </c>
      <c r="V1276" t="str">
        <f t="shared" si="233"/>
        <v>CA</v>
      </c>
      <c r="W1276">
        <f t="shared" si="234"/>
        <v>0</v>
      </c>
      <c r="X1276">
        <f t="shared" si="235"/>
        <v>1</v>
      </c>
      <c r="Y1276">
        <f t="shared" si="236"/>
        <v>1</v>
      </c>
      <c r="Z1276">
        <f t="shared" si="237"/>
        <v>0</v>
      </c>
      <c r="AA1276">
        <f t="shared" si="238"/>
        <v>0</v>
      </c>
      <c r="AB1276">
        <f t="shared" si="239"/>
        <v>1</v>
      </c>
    </row>
    <row r="1277" spans="1:28" ht="34" x14ac:dyDescent="0.2">
      <c r="A1277">
        <v>1275</v>
      </c>
      <c r="B1277" t="s">
        <v>2108</v>
      </c>
      <c r="C1277" t="s">
        <v>4770</v>
      </c>
      <c r="D1277" t="s">
        <v>4799</v>
      </c>
      <c r="E1277">
        <v>3.5</v>
      </c>
      <c r="F1277" s="1" t="s">
        <v>2109</v>
      </c>
      <c r="G1277" t="s">
        <v>892</v>
      </c>
      <c r="H1277" t="s">
        <v>892</v>
      </c>
      <c r="I1277" t="s">
        <v>29</v>
      </c>
      <c r="J1277">
        <v>1999</v>
      </c>
      <c r="K1277" t="s">
        <v>56</v>
      </c>
      <c r="L1277" t="s">
        <v>304</v>
      </c>
      <c r="M1277" t="s">
        <v>304</v>
      </c>
      <c r="N1277" t="s">
        <v>3306</v>
      </c>
      <c r="O1277" t="s">
        <v>2110</v>
      </c>
      <c r="P1277">
        <v>-1</v>
      </c>
      <c r="Q1277">
        <f t="shared" si="228"/>
        <v>76000</v>
      </c>
      <c r="R1277">
        <f t="shared" si="229"/>
        <v>122000</v>
      </c>
      <c r="S1277">
        <f t="shared" si="230"/>
        <v>99000</v>
      </c>
      <c r="T1277" t="str">
        <f t="shared" si="231"/>
        <v>Dexcom, Inc.</v>
      </c>
      <c r="U1277" t="str">
        <f t="shared" si="232"/>
        <v>San Diego</v>
      </c>
      <c r="V1277" t="str">
        <f t="shared" si="233"/>
        <v>CA</v>
      </c>
      <c r="W1277">
        <f t="shared" si="234"/>
        <v>0</v>
      </c>
      <c r="X1277">
        <f t="shared" si="235"/>
        <v>0</v>
      </c>
      <c r="Y1277">
        <f t="shared" si="236"/>
        <v>1</v>
      </c>
      <c r="Z1277">
        <f t="shared" si="237"/>
        <v>0</v>
      </c>
      <c r="AA1277">
        <f t="shared" si="238"/>
        <v>0</v>
      </c>
      <c r="AB1277">
        <f t="shared" si="239"/>
        <v>1</v>
      </c>
    </row>
    <row r="1278" spans="1:28" ht="409.6" x14ac:dyDescent="0.2">
      <c r="A1278">
        <v>1276</v>
      </c>
      <c r="B1278" t="s">
        <v>2111</v>
      </c>
      <c r="C1278" t="s">
        <v>4770</v>
      </c>
      <c r="D1278" s="1" t="s">
        <v>4800</v>
      </c>
      <c r="E1278">
        <v>3.6</v>
      </c>
      <c r="F1278" s="1" t="s">
        <v>2112</v>
      </c>
      <c r="G1278" t="s">
        <v>892</v>
      </c>
      <c r="H1278" t="s">
        <v>3627</v>
      </c>
      <c r="I1278" t="s">
        <v>24</v>
      </c>
      <c r="J1278">
        <v>1897</v>
      </c>
      <c r="K1278" t="s">
        <v>56</v>
      </c>
      <c r="L1278" t="s">
        <v>1477</v>
      </c>
      <c r="M1278" t="s">
        <v>764</v>
      </c>
      <c r="N1278" t="s">
        <v>3310</v>
      </c>
      <c r="O1278" t="s">
        <v>2113</v>
      </c>
      <c r="P1278">
        <v>-1</v>
      </c>
      <c r="Q1278">
        <f t="shared" si="228"/>
        <v>76000</v>
      </c>
      <c r="R1278">
        <f t="shared" si="229"/>
        <v>122000</v>
      </c>
      <c r="S1278">
        <f t="shared" si="230"/>
        <v>99000</v>
      </c>
      <c r="T1278" t="str">
        <f t="shared" si="231"/>
        <v>BD</v>
      </c>
      <c r="U1278" t="str">
        <f t="shared" si="232"/>
        <v>San Diego</v>
      </c>
      <c r="V1278" t="str">
        <f t="shared" si="233"/>
        <v>CA</v>
      </c>
      <c r="W1278">
        <f t="shared" si="234"/>
        <v>1</v>
      </c>
      <c r="X1278">
        <f t="shared" si="235"/>
        <v>1</v>
      </c>
      <c r="Y1278">
        <f t="shared" si="236"/>
        <v>1</v>
      </c>
      <c r="Z1278">
        <f t="shared" si="237"/>
        <v>0</v>
      </c>
      <c r="AA1278">
        <f t="shared" si="238"/>
        <v>0</v>
      </c>
      <c r="AB1278">
        <f t="shared" si="239"/>
        <v>1</v>
      </c>
    </row>
    <row r="1279" spans="1:28" ht="340" x14ac:dyDescent="0.2">
      <c r="A1279">
        <v>1277</v>
      </c>
      <c r="B1279" t="s">
        <v>2114</v>
      </c>
      <c r="C1279" t="s">
        <v>4801</v>
      </c>
      <c r="D1279" s="1" t="s">
        <v>4802</v>
      </c>
      <c r="E1279">
        <v>3.3</v>
      </c>
      <c r="F1279" s="1" t="s">
        <v>2115</v>
      </c>
      <c r="G1279" t="s">
        <v>892</v>
      </c>
      <c r="H1279" t="s">
        <v>723</v>
      </c>
      <c r="I1279" t="s">
        <v>29</v>
      </c>
      <c r="J1279">
        <v>1989</v>
      </c>
      <c r="K1279" t="s">
        <v>56</v>
      </c>
      <c r="L1279" t="s">
        <v>304</v>
      </c>
      <c r="M1279" t="s">
        <v>304</v>
      </c>
      <c r="N1279" t="s">
        <v>3304</v>
      </c>
      <c r="O1279" t="s">
        <v>2116</v>
      </c>
      <c r="P1279">
        <v>-1</v>
      </c>
      <c r="Q1279">
        <f t="shared" si="228"/>
        <v>60000</v>
      </c>
      <c r="R1279">
        <f t="shared" si="229"/>
        <v>124000</v>
      </c>
      <c r="S1279">
        <f t="shared" si="230"/>
        <v>92000</v>
      </c>
      <c r="T1279" t="str">
        <f t="shared" si="231"/>
        <v>Vertex Pharmaceuticals</v>
      </c>
      <c r="U1279" t="str">
        <f t="shared" si="232"/>
        <v>San Diego</v>
      </c>
      <c r="V1279" t="str">
        <f t="shared" si="233"/>
        <v>CA</v>
      </c>
      <c r="W1279">
        <f t="shared" si="234"/>
        <v>0</v>
      </c>
      <c r="X1279">
        <f t="shared" si="235"/>
        <v>0</v>
      </c>
      <c r="Y1279">
        <f t="shared" si="236"/>
        <v>1</v>
      </c>
      <c r="Z1279">
        <f t="shared" si="237"/>
        <v>0</v>
      </c>
      <c r="AA1279">
        <f t="shared" si="238"/>
        <v>0</v>
      </c>
      <c r="AB1279">
        <f t="shared" si="239"/>
        <v>1</v>
      </c>
    </row>
    <row r="1280" spans="1:28" ht="409.6" x14ac:dyDescent="0.2">
      <c r="A1280">
        <v>1278</v>
      </c>
      <c r="B1280" t="s">
        <v>2117</v>
      </c>
      <c r="C1280" t="s">
        <v>4801</v>
      </c>
      <c r="D1280" s="1" t="s">
        <v>4803</v>
      </c>
      <c r="E1280">
        <v>3.4</v>
      </c>
      <c r="F1280" s="1" t="s">
        <v>4130</v>
      </c>
      <c r="G1280" t="s">
        <v>892</v>
      </c>
      <c r="H1280" t="s">
        <v>275</v>
      </c>
      <c r="I1280" t="s">
        <v>55</v>
      </c>
      <c r="J1280">
        <v>1946</v>
      </c>
      <c r="K1280" t="s">
        <v>56</v>
      </c>
      <c r="L1280" t="s">
        <v>147</v>
      </c>
      <c r="M1280" t="s">
        <v>61</v>
      </c>
      <c r="N1280" t="s">
        <v>3307</v>
      </c>
      <c r="O1280" t="s">
        <v>1298</v>
      </c>
      <c r="P1280">
        <v>-1</v>
      </c>
      <c r="Q1280">
        <f t="shared" si="228"/>
        <v>60000</v>
      </c>
      <c r="R1280">
        <f t="shared" si="229"/>
        <v>124000</v>
      </c>
      <c r="S1280">
        <f t="shared" si="230"/>
        <v>92000</v>
      </c>
      <c r="T1280" t="str">
        <f t="shared" si="231"/>
        <v>elly</v>
      </c>
      <c r="U1280" t="str">
        <f t="shared" si="232"/>
        <v>San Diego</v>
      </c>
      <c r="V1280" t="str">
        <f t="shared" si="233"/>
        <v>CA</v>
      </c>
      <c r="W1280">
        <f t="shared" si="234"/>
        <v>1</v>
      </c>
      <c r="X1280">
        <f t="shared" si="235"/>
        <v>1</v>
      </c>
      <c r="Y1280">
        <f t="shared" si="236"/>
        <v>1</v>
      </c>
      <c r="Z1280">
        <f t="shared" si="237"/>
        <v>0</v>
      </c>
      <c r="AA1280">
        <f t="shared" si="238"/>
        <v>0</v>
      </c>
      <c r="AB1280">
        <f t="shared" si="239"/>
        <v>1</v>
      </c>
    </row>
    <row r="1281" spans="1:28" ht="409.6" x14ac:dyDescent="0.2">
      <c r="A1281">
        <v>1279</v>
      </c>
      <c r="B1281" t="s">
        <v>2118</v>
      </c>
      <c r="C1281" t="s">
        <v>4801</v>
      </c>
      <c r="D1281" s="1" t="s">
        <v>4804</v>
      </c>
      <c r="E1281">
        <v>4</v>
      </c>
      <c r="F1281" s="1" t="s">
        <v>3974</v>
      </c>
      <c r="G1281" t="s">
        <v>892</v>
      </c>
      <c r="H1281" t="s">
        <v>3975</v>
      </c>
      <c r="I1281" t="s">
        <v>24</v>
      </c>
      <c r="J1281">
        <v>1945</v>
      </c>
      <c r="K1281" t="s">
        <v>19</v>
      </c>
      <c r="L1281" t="s">
        <v>25</v>
      </c>
      <c r="M1281" t="s">
        <v>26</v>
      </c>
      <c r="N1281" t="s">
        <v>3310</v>
      </c>
      <c r="O1281" t="s">
        <v>1103</v>
      </c>
      <c r="P1281">
        <v>-1</v>
      </c>
      <c r="Q1281">
        <f t="shared" si="228"/>
        <v>60000</v>
      </c>
      <c r="R1281">
        <f t="shared" si="229"/>
        <v>124000</v>
      </c>
      <c r="S1281">
        <f t="shared" si="230"/>
        <v>92000</v>
      </c>
      <c r="T1281" t="str">
        <f t="shared" si="231"/>
        <v>aiser Permanente</v>
      </c>
      <c r="U1281" t="str">
        <f t="shared" si="232"/>
        <v>San Diego</v>
      </c>
      <c r="V1281" t="str">
        <f t="shared" si="233"/>
        <v>CA</v>
      </c>
      <c r="W1281">
        <f t="shared" si="234"/>
        <v>0</v>
      </c>
      <c r="X1281">
        <f t="shared" si="235"/>
        <v>1</v>
      </c>
      <c r="Y1281">
        <f t="shared" si="236"/>
        <v>0</v>
      </c>
      <c r="Z1281">
        <f t="shared" si="237"/>
        <v>0</v>
      </c>
      <c r="AA1281">
        <f t="shared" si="238"/>
        <v>0</v>
      </c>
      <c r="AB1281">
        <f t="shared" si="239"/>
        <v>1</v>
      </c>
    </row>
    <row r="1282" spans="1:28" ht="409.6" x14ac:dyDescent="0.2">
      <c r="A1282">
        <v>1280</v>
      </c>
      <c r="B1282" t="s">
        <v>72</v>
      </c>
      <c r="C1282" t="s">
        <v>4801</v>
      </c>
      <c r="D1282" s="1" t="s">
        <v>4805</v>
      </c>
      <c r="E1282">
        <v>3.9</v>
      </c>
      <c r="F1282" s="1" t="s">
        <v>2099</v>
      </c>
      <c r="G1282" t="s">
        <v>892</v>
      </c>
      <c r="H1282" t="s">
        <v>892</v>
      </c>
      <c r="I1282" t="s">
        <v>55</v>
      </c>
      <c r="J1282">
        <v>1998</v>
      </c>
      <c r="K1282" t="s">
        <v>56</v>
      </c>
      <c r="L1282" t="s">
        <v>304</v>
      </c>
      <c r="M1282" t="s">
        <v>304</v>
      </c>
      <c r="N1282" t="s">
        <v>3304</v>
      </c>
      <c r="O1282" t="s">
        <v>2100</v>
      </c>
      <c r="P1282">
        <v>-1</v>
      </c>
      <c r="Q1282">
        <f t="shared" si="228"/>
        <v>60000</v>
      </c>
      <c r="R1282">
        <f t="shared" si="229"/>
        <v>124000</v>
      </c>
      <c r="S1282">
        <f t="shared" si="230"/>
        <v>92000</v>
      </c>
      <c r="T1282" t="str">
        <f t="shared" si="231"/>
        <v>Illumina</v>
      </c>
      <c r="U1282" t="str">
        <f t="shared" si="232"/>
        <v>San Diego</v>
      </c>
      <c r="V1282" t="str">
        <f t="shared" si="233"/>
        <v>CA</v>
      </c>
      <c r="W1282">
        <f t="shared" si="234"/>
        <v>0</v>
      </c>
      <c r="X1282">
        <f t="shared" si="235"/>
        <v>1</v>
      </c>
      <c r="Y1282">
        <f t="shared" si="236"/>
        <v>0</v>
      </c>
      <c r="Z1282">
        <f t="shared" si="237"/>
        <v>1</v>
      </c>
      <c r="AA1282">
        <f t="shared" si="238"/>
        <v>0</v>
      </c>
      <c r="AB1282">
        <f t="shared" si="239"/>
        <v>1</v>
      </c>
    </row>
    <row r="1283" spans="1:28" ht="409.6" x14ac:dyDescent="0.2">
      <c r="A1283">
        <v>1281</v>
      </c>
      <c r="B1283" t="s">
        <v>2119</v>
      </c>
      <c r="C1283" t="s">
        <v>4801</v>
      </c>
      <c r="D1283" s="1" t="s">
        <v>4806</v>
      </c>
      <c r="E1283">
        <v>4.3</v>
      </c>
      <c r="F1283" s="1" t="s">
        <v>2072</v>
      </c>
      <c r="G1283" t="s">
        <v>892</v>
      </c>
      <c r="H1283" t="s">
        <v>2073</v>
      </c>
      <c r="I1283" t="s">
        <v>24</v>
      </c>
      <c r="J1283">
        <v>1960</v>
      </c>
      <c r="K1283" t="s">
        <v>354</v>
      </c>
      <c r="L1283" t="s">
        <v>355</v>
      </c>
      <c r="M1283" t="s">
        <v>356</v>
      </c>
      <c r="N1283" t="s">
        <v>3319</v>
      </c>
      <c r="O1283">
        <v>-1</v>
      </c>
      <c r="P1283">
        <v>-1</v>
      </c>
      <c r="Q1283">
        <f t="shared" ref="Q1283:Q1346" si="240">LEFT(C1283,FIND("-",C1283)-1)*1000</f>
        <v>60000</v>
      </c>
      <c r="R1283">
        <f t="shared" ref="R1283:R1346" si="241">MID(C1283,FIND("-",C1283)+1,LEN(C1283))*1000</f>
        <v>124000</v>
      </c>
      <c r="S1283">
        <f t="shared" ref="S1283:S1346" si="242">(Q1283+R1283)/2</f>
        <v>92000</v>
      </c>
      <c r="T1283" t="str">
        <f t="shared" ref="T1283:T1346" si="243">TRIM(LEFT(F1283, FIND(CHAR(10), F1283&amp;CHAR(10))-1))</f>
        <v>UC San Diego</v>
      </c>
      <c r="U1283" t="str">
        <f t="shared" ref="U1283:U1346" si="244">TRIM(LEFT(G1283, FIND(",",G1283)-1))</f>
        <v>San Diego</v>
      </c>
      <c r="V1283" t="str">
        <f t="shared" ref="V1283:V1346" si="245">TRIM(MID(G1283,FIND(",",G1283)+1,LEN((G1283))))</f>
        <v>CA</v>
      </c>
      <c r="W1283">
        <f t="shared" ref="W1283:W1346" si="246">IF(ISNUMBER(SEARCH("python",D1283)),1,0)</f>
        <v>0</v>
      </c>
      <c r="X1283">
        <f t="shared" ref="X1283:X1346" si="247">IF(ISNUMBER(SEARCH("sql",D1283)),1,0)</f>
        <v>0</v>
      </c>
      <c r="Y1283">
        <f t="shared" ref="Y1283:Y1346" si="248">IF(ISNUMBER(SEARCH("excel",D1283)),1,0)</f>
        <v>1</v>
      </c>
      <c r="Z1283">
        <f t="shared" ref="Z1283:Z1346" si="249">IF(ISNUMBER(SEARCH("tableau",D1283)),1,0)</f>
        <v>0</v>
      </c>
      <c r="AA1283">
        <f t="shared" ref="AA1283:AA1346" si="250">IF(ISNUMBER(SEARCH("power bi",D1283)),1,0)</f>
        <v>0</v>
      </c>
      <c r="AB1283">
        <f t="shared" ref="AB1283:AB1346" si="251">IF(ISNUMBER(SEARCH("r",D1283)),1,0)</f>
        <v>1</v>
      </c>
    </row>
    <row r="1284" spans="1:28" ht="388" x14ac:dyDescent="0.2">
      <c r="A1284">
        <v>1282</v>
      </c>
      <c r="B1284" t="s">
        <v>2120</v>
      </c>
      <c r="C1284" t="s">
        <v>4801</v>
      </c>
      <c r="D1284" s="1" t="s">
        <v>4807</v>
      </c>
      <c r="E1284">
        <v>4.2</v>
      </c>
      <c r="F1284" s="1" t="s">
        <v>2121</v>
      </c>
      <c r="G1284" t="s">
        <v>892</v>
      </c>
      <c r="H1284" t="s">
        <v>892</v>
      </c>
      <c r="I1284" t="s">
        <v>68</v>
      </c>
      <c r="J1284">
        <v>2000</v>
      </c>
      <c r="K1284" t="s">
        <v>30</v>
      </c>
      <c r="L1284" t="s">
        <v>134</v>
      </c>
      <c r="M1284" t="s">
        <v>32</v>
      </c>
      <c r="N1284" t="s">
        <v>3308</v>
      </c>
      <c r="O1284">
        <v>-1</v>
      </c>
      <c r="P1284">
        <v>-1</v>
      </c>
      <c r="Q1284">
        <f t="shared" si="240"/>
        <v>60000</v>
      </c>
      <c r="R1284">
        <f t="shared" si="241"/>
        <v>124000</v>
      </c>
      <c r="S1284">
        <f t="shared" si="242"/>
        <v>92000</v>
      </c>
      <c r="T1284" t="str">
        <f t="shared" si="243"/>
        <v>Web Shop Manager</v>
      </c>
      <c r="U1284" t="str">
        <f t="shared" si="244"/>
        <v>San Diego</v>
      </c>
      <c r="V1284" t="str">
        <f t="shared" si="245"/>
        <v>CA</v>
      </c>
      <c r="W1284">
        <f t="shared" si="246"/>
        <v>0</v>
      </c>
      <c r="X1284">
        <f t="shared" si="247"/>
        <v>0</v>
      </c>
      <c r="Y1284">
        <f t="shared" si="248"/>
        <v>1</v>
      </c>
      <c r="Z1284">
        <f t="shared" si="249"/>
        <v>0</v>
      </c>
      <c r="AA1284">
        <f t="shared" si="250"/>
        <v>0</v>
      </c>
      <c r="AB1284">
        <f t="shared" si="251"/>
        <v>1</v>
      </c>
    </row>
    <row r="1285" spans="1:28" ht="409.6" x14ac:dyDescent="0.2">
      <c r="A1285">
        <v>1283</v>
      </c>
      <c r="B1285" t="s">
        <v>469</v>
      </c>
      <c r="C1285" t="s">
        <v>4801</v>
      </c>
      <c r="D1285" s="1" t="s">
        <v>4808</v>
      </c>
      <c r="E1285">
        <v>4.5999999999999996</v>
      </c>
      <c r="F1285" s="1" t="s">
        <v>2122</v>
      </c>
      <c r="G1285" t="s">
        <v>892</v>
      </c>
      <c r="H1285" t="s">
        <v>892</v>
      </c>
      <c r="I1285" t="s">
        <v>84</v>
      </c>
      <c r="J1285">
        <v>2013</v>
      </c>
      <c r="K1285" t="s">
        <v>30</v>
      </c>
      <c r="L1285" t="s">
        <v>134</v>
      </c>
      <c r="M1285" t="s">
        <v>32</v>
      </c>
      <c r="N1285" t="s">
        <v>3319</v>
      </c>
      <c r="O1285">
        <v>-1</v>
      </c>
      <c r="P1285">
        <v>-1</v>
      </c>
      <c r="Q1285">
        <f t="shared" si="240"/>
        <v>60000</v>
      </c>
      <c r="R1285">
        <f t="shared" si="241"/>
        <v>124000</v>
      </c>
      <c r="S1285">
        <f t="shared" si="242"/>
        <v>92000</v>
      </c>
      <c r="T1285" t="str">
        <f t="shared" si="243"/>
        <v>Housecall Pro</v>
      </c>
      <c r="U1285" t="str">
        <f t="shared" si="244"/>
        <v>San Diego</v>
      </c>
      <c r="V1285" t="str">
        <f t="shared" si="245"/>
        <v>CA</v>
      </c>
      <c r="W1285">
        <f t="shared" si="246"/>
        <v>1</v>
      </c>
      <c r="X1285">
        <f t="shared" si="247"/>
        <v>1</v>
      </c>
      <c r="Y1285">
        <f t="shared" si="248"/>
        <v>0</v>
      </c>
      <c r="Z1285">
        <f t="shared" si="249"/>
        <v>1</v>
      </c>
      <c r="AA1285">
        <f t="shared" si="250"/>
        <v>0</v>
      </c>
      <c r="AB1285">
        <f t="shared" si="251"/>
        <v>1</v>
      </c>
    </row>
    <row r="1286" spans="1:28" ht="68" x14ac:dyDescent="0.2">
      <c r="A1286">
        <v>1284</v>
      </c>
      <c r="B1286" t="s">
        <v>2123</v>
      </c>
      <c r="C1286" t="s">
        <v>4801</v>
      </c>
      <c r="D1286" s="1" t="s">
        <v>4809</v>
      </c>
      <c r="E1286">
        <v>4.4000000000000004</v>
      </c>
      <c r="F1286" s="1" t="s">
        <v>2124</v>
      </c>
      <c r="G1286" t="s">
        <v>892</v>
      </c>
      <c r="H1286" t="s">
        <v>92</v>
      </c>
      <c r="I1286" t="s">
        <v>55</v>
      </c>
      <c r="J1286">
        <v>1983</v>
      </c>
      <c r="K1286" t="s">
        <v>56</v>
      </c>
      <c r="L1286" t="s">
        <v>134</v>
      </c>
      <c r="M1286" t="s">
        <v>32</v>
      </c>
      <c r="N1286" t="s">
        <v>3304</v>
      </c>
      <c r="O1286" t="s">
        <v>4810</v>
      </c>
      <c r="P1286">
        <v>-1</v>
      </c>
      <c r="Q1286">
        <f t="shared" si="240"/>
        <v>60000</v>
      </c>
      <c r="R1286">
        <f t="shared" si="241"/>
        <v>124000</v>
      </c>
      <c r="S1286">
        <f t="shared" si="242"/>
        <v>92000</v>
      </c>
      <c r="T1286" t="str">
        <f t="shared" si="243"/>
        <v>Intuit</v>
      </c>
      <c r="U1286" t="str">
        <f t="shared" si="244"/>
        <v>San Diego</v>
      </c>
      <c r="V1286" t="str">
        <f t="shared" si="245"/>
        <v>CA</v>
      </c>
      <c r="W1286">
        <f t="shared" si="246"/>
        <v>0</v>
      </c>
      <c r="X1286">
        <f t="shared" si="247"/>
        <v>0</v>
      </c>
      <c r="Y1286">
        <f t="shared" si="248"/>
        <v>0</v>
      </c>
      <c r="Z1286">
        <f t="shared" si="249"/>
        <v>0</v>
      </c>
      <c r="AA1286">
        <f t="shared" si="250"/>
        <v>0</v>
      </c>
      <c r="AB1286">
        <f t="shared" si="251"/>
        <v>1</v>
      </c>
    </row>
    <row r="1287" spans="1:28" ht="409.6" x14ac:dyDescent="0.2">
      <c r="A1287">
        <v>1285</v>
      </c>
      <c r="B1287" t="s">
        <v>368</v>
      </c>
      <c r="C1287" t="s">
        <v>4801</v>
      </c>
      <c r="D1287" s="1" t="s">
        <v>4811</v>
      </c>
      <c r="E1287">
        <v>-1</v>
      </c>
      <c r="F1287" t="s">
        <v>2125</v>
      </c>
      <c r="G1287" t="s">
        <v>892</v>
      </c>
      <c r="H1287" t="s">
        <v>2126</v>
      </c>
      <c r="I1287" t="s">
        <v>68</v>
      </c>
      <c r="J1287">
        <v>-1</v>
      </c>
      <c r="K1287" t="s">
        <v>3341</v>
      </c>
      <c r="L1287">
        <v>-1</v>
      </c>
      <c r="M1287">
        <v>-1</v>
      </c>
      <c r="N1287" t="s">
        <v>3319</v>
      </c>
      <c r="O1287">
        <v>-1</v>
      </c>
      <c r="P1287">
        <v>-1</v>
      </c>
      <c r="Q1287">
        <f t="shared" si="240"/>
        <v>60000</v>
      </c>
      <c r="R1287">
        <f t="shared" si="241"/>
        <v>124000</v>
      </c>
      <c r="S1287">
        <f t="shared" si="242"/>
        <v>92000</v>
      </c>
      <c r="T1287" t="str">
        <f t="shared" si="243"/>
        <v>The RiverStone Group</v>
      </c>
      <c r="U1287" t="str">
        <f t="shared" si="244"/>
        <v>San Diego</v>
      </c>
      <c r="V1287" t="str">
        <f t="shared" si="245"/>
        <v>CA</v>
      </c>
      <c r="W1287">
        <f t="shared" si="246"/>
        <v>0</v>
      </c>
      <c r="X1287">
        <f t="shared" si="247"/>
        <v>1</v>
      </c>
      <c r="Y1287">
        <f t="shared" si="248"/>
        <v>1</v>
      </c>
      <c r="Z1287">
        <f t="shared" si="249"/>
        <v>0</v>
      </c>
      <c r="AA1287">
        <f t="shared" si="250"/>
        <v>0</v>
      </c>
      <c r="AB1287">
        <f t="shared" si="251"/>
        <v>1</v>
      </c>
    </row>
    <row r="1288" spans="1:28" ht="409.6" x14ac:dyDescent="0.2">
      <c r="A1288">
        <v>1286</v>
      </c>
      <c r="B1288" t="s">
        <v>2077</v>
      </c>
      <c r="C1288" t="s">
        <v>4801</v>
      </c>
      <c r="D1288" s="1" t="s">
        <v>4812</v>
      </c>
      <c r="E1288">
        <v>3.7</v>
      </c>
      <c r="F1288" s="1" t="s">
        <v>2079</v>
      </c>
      <c r="G1288" t="s">
        <v>892</v>
      </c>
      <c r="H1288" t="s">
        <v>892</v>
      </c>
      <c r="I1288" t="s">
        <v>24</v>
      </c>
      <c r="J1288">
        <v>1966</v>
      </c>
      <c r="K1288" t="s">
        <v>64</v>
      </c>
      <c r="L1288" t="s">
        <v>25</v>
      </c>
      <c r="M1288" t="s">
        <v>26</v>
      </c>
      <c r="N1288" t="s">
        <v>3319</v>
      </c>
      <c r="O1288" t="s">
        <v>2080</v>
      </c>
      <c r="P1288">
        <v>-1</v>
      </c>
      <c r="Q1288">
        <f t="shared" si="240"/>
        <v>60000</v>
      </c>
      <c r="R1288">
        <f t="shared" si="241"/>
        <v>124000</v>
      </c>
      <c r="S1288">
        <f t="shared" si="242"/>
        <v>92000</v>
      </c>
      <c r="T1288" t="str">
        <f t="shared" si="243"/>
        <v>University of California - San Diego Medical Centers</v>
      </c>
      <c r="U1288" t="str">
        <f t="shared" si="244"/>
        <v>San Diego</v>
      </c>
      <c r="V1288" t="str">
        <f t="shared" si="245"/>
        <v>CA</v>
      </c>
      <c r="W1288">
        <f t="shared" si="246"/>
        <v>0</v>
      </c>
      <c r="X1288">
        <f t="shared" si="247"/>
        <v>1</v>
      </c>
      <c r="Y1288">
        <f t="shared" si="248"/>
        <v>1</v>
      </c>
      <c r="Z1288">
        <f t="shared" si="249"/>
        <v>0</v>
      </c>
      <c r="AA1288">
        <f t="shared" si="250"/>
        <v>0</v>
      </c>
      <c r="AB1288">
        <f t="shared" si="251"/>
        <v>1</v>
      </c>
    </row>
    <row r="1289" spans="1:28" ht="404" x14ac:dyDescent="0.2">
      <c r="A1289">
        <v>1287</v>
      </c>
      <c r="B1289" t="s">
        <v>1602</v>
      </c>
      <c r="C1289" t="s">
        <v>4801</v>
      </c>
      <c r="D1289" s="1" t="s">
        <v>4813</v>
      </c>
      <c r="E1289">
        <v>2.2999999999999998</v>
      </c>
      <c r="F1289" s="1" t="s">
        <v>2127</v>
      </c>
      <c r="G1289" t="s">
        <v>892</v>
      </c>
      <c r="H1289" t="s">
        <v>892</v>
      </c>
      <c r="I1289" t="s">
        <v>68</v>
      </c>
      <c r="J1289">
        <v>-1</v>
      </c>
      <c r="K1289" t="s">
        <v>30</v>
      </c>
      <c r="L1289">
        <v>-1</v>
      </c>
      <c r="M1289">
        <v>-1</v>
      </c>
      <c r="N1289" t="s">
        <v>3312</v>
      </c>
      <c r="O1289">
        <v>-1</v>
      </c>
      <c r="P1289">
        <v>-1</v>
      </c>
      <c r="Q1289">
        <f t="shared" si="240"/>
        <v>60000</v>
      </c>
      <c r="R1289">
        <f t="shared" si="241"/>
        <v>124000</v>
      </c>
      <c r="S1289">
        <f t="shared" si="242"/>
        <v>92000</v>
      </c>
      <c r="T1289" t="str">
        <f t="shared" si="243"/>
        <v>Interpreta</v>
      </c>
      <c r="U1289" t="str">
        <f t="shared" si="244"/>
        <v>San Diego</v>
      </c>
      <c r="V1289" t="str">
        <f t="shared" si="245"/>
        <v>CA</v>
      </c>
      <c r="W1289">
        <f t="shared" si="246"/>
        <v>1</v>
      </c>
      <c r="X1289">
        <f t="shared" si="247"/>
        <v>1</v>
      </c>
      <c r="Y1289">
        <f t="shared" si="248"/>
        <v>1</v>
      </c>
      <c r="Z1289">
        <f t="shared" si="249"/>
        <v>1</v>
      </c>
      <c r="AA1289">
        <f t="shared" si="250"/>
        <v>0</v>
      </c>
      <c r="AB1289">
        <f t="shared" si="251"/>
        <v>1</v>
      </c>
    </row>
    <row r="1290" spans="1:28" ht="102" x14ac:dyDescent="0.2">
      <c r="A1290">
        <v>1288</v>
      </c>
      <c r="B1290" t="s">
        <v>2128</v>
      </c>
      <c r="C1290" t="s">
        <v>4801</v>
      </c>
      <c r="D1290" s="1" t="s">
        <v>4814</v>
      </c>
      <c r="E1290">
        <v>4.4000000000000004</v>
      </c>
      <c r="F1290" s="1" t="s">
        <v>2124</v>
      </c>
      <c r="G1290" t="s">
        <v>892</v>
      </c>
      <c r="H1290" t="s">
        <v>92</v>
      </c>
      <c r="I1290" t="s">
        <v>55</v>
      </c>
      <c r="J1290">
        <v>1983</v>
      </c>
      <c r="K1290" t="s">
        <v>56</v>
      </c>
      <c r="L1290" t="s">
        <v>134</v>
      </c>
      <c r="M1290" t="s">
        <v>32</v>
      </c>
      <c r="N1290" t="s">
        <v>3304</v>
      </c>
      <c r="O1290" t="s">
        <v>4810</v>
      </c>
      <c r="P1290">
        <v>-1</v>
      </c>
      <c r="Q1290">
        <f t="shared" si="240"/>
        <v>60000</v>
      </c>
      <c r="R1290">
        <f t="shared" si="241"/>
        <v>124000</v>
      </c>
      <c r="S1290">
        <f t="shared" si="242"/>
        <v>92000</v>
      </c>
      <c r="T1290" t="str">
        <f t="shared" si="243"/>
        <v>Intuit</v>
      </c>
      <c r="U1290" t="str">
        <f t="shared" si="244"/>
        <v>San Diego</v>
      </c>
      <c r="V1290" t="str">
        <f t="shared" si="245"/>
        <v>CA</v>
      </c>
      <c r="W1290">
        <f t="shared" si="246"/>
        <v>0</v>
      </c>
      <c r="X1290">
        <f t="shared" si="247"/>
        <v>0</v>
      </c>
      <c r="Y1290">
        <f t="shared" si="248"/>
        <v>0</v>
      </c>
      <c r="Z1290">
        <f t="shared" si="249"/>
        <v>0</v>
      </c>
      <c r="AA1290">
        <f t="shared" si="250"/>
        <v>0</v>
      </c>
      <c r="AB1290">
        <f t="shared" si="251"/>
        <v>1</v>
      </c>
    </row>
    <row r="1291" spans="1:28" ht="409.6" x14ac:dyDescent="0.2">
      <c r="A1291">
        <v>1289</v>
      </c>
      <c r="B1291" t="s">
        <v>1602</v>
      </c>
      <c r="C1291" t="s">
        <v>4801</v>
      </c>
      <c r="D1291" s="1" t="s">
        <v>4815</v>
      </c>
      <c r="E1291">
        <v>3.3</v>
      </c>
      <c r="F1291" s="1" t="s">
        <v>1516</v>
      </c>
      <c r="G1291" t="s">
        <v>892</v>
      </c>
      <c r="H1291" t="s">
        <v>190</v>
      </c>
      <c r="I1291" t="s">
        <v>24</v>
      </c>
      <c r="J1291">
        <v>1984</v>
      </c>
      <c r="K1291" t="s">
        <v>56</v>
      </c>
      <c r="L1291" t="s">
        <v>51</v>
      </c>
      <c r="M1291" t="s">
        <v>52</v>
      </c>
      <c r="N1291" t="s">
        <v>3310</v>
      </c>
      <c r="O1291">
        <v>-1</v>
      </c>
      <c r="P1291">
        <v>-1</v>
      </c>
      <c r="Q1291">
        <f t="shared" si="240"/>
        <v>60000</v>
      </c>
      <c r="R1291">
        <f t="shared" si="241"/>
        <v>124000</v>
      </c>
      <c r="S1291">
        <f t="shared" si="242"/>
        <v>92000</v>
      </c>
      <c r="T1291" t="str">
        <f t="shared" si="243"/>
        <v>Centene Corporation</v>
      </c>
      <c r="U1291" t="str">
        <f t="shared" si="244"/>
        <v>San Diego</v>
      </c>
      <c r="V1291" t="str">
        <f t="shared" si="245"/>
        <v>CA</v>
      </c>
      <c r="W1291">
        <f t="shared" si="246"/>
        <v>1</v>
      </c>
      <c r="X1291">
        <f t="shared" si="247"/>
        <v>1</v>
      </c>
      <c r="Y1291">
        <f t="shared" si="248"/>
        <v>1</v>
      </c>
      <c r="Z1291">
        <f t="shared" si="249"/>
        <v>1</v>
      </c>
      <c r="AA1291">
        <f t="shared" si="250"/>
        <v>0</v>
      </c>
      <c r="AB1291">
        <f t="shared" si="251"/>
        <v>1</v>
      </c>
    </row>
    <row r="1292" spans="1:28" ht="409.6" x14ac:dyDescent="0.2">
      <c r="A1292">
        <v>1290</v>
      </c>
      <c r="B1292" t="s">
        <v>2088</v>
      </c>
      <c r="C1292" t="s">
        <v>4801</v>
      </c>
      <c r="D1292" s="1" t="s">
        <v>4816</v>
      </c>
      <c r="E1292">
        <v>4.0999999999999996</v>
      </c>
      <c r="F1292" s="1" t="s">
        <v>2129</v>
      </c>
      <c r="G1292" t="s">
        <v>892</v>
      </c>
      <c r="H1292" t="s">
        <v>2130</v>
      </c>
      <c r="I1292" t="s">
        <v>18</v>
      </c>
      <c r="J1292">
        <v>1985</v>
      </c>
      <c r="K1292" t="s">
        <v>37</v>
      </c>
      <c r="L1292" t="s">
        <v>134</v>
      </c>
      <c r="M1292" t="s">
        <v>32</v>
      </c>
      <c r="N1292" t="s">
        <v>3319</v>
      </c>
      <c r="O1292">
        <v>-1</v>
      </c>
      <c r="P1292">
        <v>-1</v>
      </c>
      <c r="Q1292">
        <f t="shared" si="240"/>
        <v>60000</v>
      </c>
      <c r="R1292">
        <f t="shared" si="241"/>
        <v>124000</v>
      </c>
      <c r="S1292">
        <f t="shared" si="242"/>
        <v>92000</v>
      </c>
      <c r="T1292" t="str">
        <f t="shared" si="243"/>
        <v>Verity, A HealthStream Company</v>
      </c>
      <c r="U1292" t="str">
        <f t="shared" si="244"/>
        <v>San Diego</v>
      </c>
      <c r="V1292" t="str">
        <f t="shared" si="245"/>
        <v>CA</v>
      </c>
      <c r="W1292">
        <f t="shared" si="246"/>
        <v>0</v>
      </c>
      <c r="X1292">
        <f t="shared" si="247"/>
        <v>1</v>
      </c>
      <c r="Y1292">
        <f t="shared" si="248"/>
        <v>1</v>
      </c>
      <c r="Z1292">
        <f t="shared" si="249"/>
        <v>0</v>
      </c>
      <c r="AA1292">
        <f t="shared" si="250"/>
        <v>0</v>
      </c>
      <c r="AB1292">
        <f t="shared" si="251"/>
        <v>1</v>
      </c>
    </row>
    <row r="1293" spans="1:28" ht="372" x14ac:dyDescent="0.2">
      <c r="A1293">
        <v>1291</v>
      </c>
      <c r="B1293" t="s">
        <v>2131</v>
      </c>
      <c r="C1293" t="s">
        <v>4801</v>
      </c>
      <c r="D1293" s="1" t="s">
        <v>4817</v>
      </c>
      <c r="E1293">
        <v>4.2</v>
      </c>
      <c r="F1293" s="1" t="s">
        <v>2121</v>
      </c>
      <c r="G1293" t="s">
        <v>892</v>
      </c>
      <c r="H1293" t="s">
        <v>892</v>
      </c>
      <c r="I1293" t="s">
        <v>68</v>
      </c>
      <c r="J1293">
        <v>2000</v>
      </c>
      <c r="K1293" t="s">
        <v>30</v>
      </c>
      <c r="L1293" t="s">
        <v>134</v>
      </c>
      <c r="M1293" t="s">
        <v>32</v>
      </c>
      <c r="N1293" t="s">
        <v>3308</v>
      </c>
      <c r="O1293">
        <v>-1</v>
      </c>
      <c r="P1293">
        <v>-1</v>
      </c>
      <c r="Q1293">
        <f t="shared" si="240"/>
        <v>60000</v>
      </c>
      <c r="R1293">
        <f t="shared" si="241"/>
        <v>124000</v>
      </c>
      <c r="S1293">
        <f t="shared" si="242"/>
        <v>92000</v>
      </c>
      <c r="T1293" t="str">
        <f t="shared" si="243"/>
        <v>Web Shop Manager</v>
      </c>
      <c r="U1293" t="str">
        <f t="shared" si="244"/>
        <v>San Diego</v>
      </c>
      <c r="V1293" t="str">
        <f t="shared" si="245"/>
        <v>CA</v>
      </c>
      <c r="W1293">
        <f t="shared" si="246"/>
        <v>0</v>
      </c>
      <c r="X1293">
        <f t="shared" si="247"/>
        <v>0</v>
      </c>
      <c r="Y1293">
        <f t="shared" si="248"/>
        <v>1</v>
      </c>
      <c r="Z1293">
        <f t="shared" si="249"/>
        <v>0</v>
      </c>
      <c r="AA1293">
        <f t="shared" si="250"/>
        <v>0</v>
      </c>
      <c r="AB1293">
        <f t="shared" si="251"/>
        <v>1</v>
      </c>
    </row>
    <row r="1294" spans="1:28" ht="372" x14ac:dyDescent="0.2">
      <c r="A1294">
        <v>1292</v>
      </c>
      <c r="B1294" t="s">
        <v>1487</v>
      </c>
      <c r="C1294" t="s">
        <v>4801</v>
      </c>
      <c r="D1294" s="1" t="s">
        <v>6137</v>
      </c>
      <c r="E1294">
        <v>3.5</v>
      </c>
      <c r="F1294" s="1" t="s">
        <v>2104</v>
      </c>
      <c r="G1294" t="s">
        <v>892</v>
      </c>
      <c r="H1294" t="s">
        <v>2105</v>
      </c>
      <c r="I1294" t="s">
        <v>84</v>
      </c>
      <c r="J1294">
        <v>-1</v>
      </c>
      <c r="K1294" t="s">
        <v>19</v>
      </c>
      <c r="L1294">
        <v>-1</v>
      </c>
      <c r="M1294">
        <v>-1</v>
      </c>
      <c r="N1294" t="s">
        <v>3319</v>
      </c>
      <c r="O1294">
        <v>-1</v>
      </c>
      <c r="P1294">
        <v>-1</v>
      </c>
      <c r="Q1294">
        <f t="shared" si="240"/>
        <v>60000</v>
      </c>
      <c r="R1294">
        <f t="shared" si="241"/>
        <v>124000</v>
      </c>
      <c r="S1294">
        <f t="shared" si="242"/>
        <v>92000</v>
      </c>
      <c r="T1294" t="str">
        <f t="shared" si="243"/>
        <v>Potomac Management</v>
      </c>
      <c r="U1294" t="str">
        <f t="shared" si="244"/>
        <v>San Diego</v>
      </c>
      <c r="V1294" t="str">
        <f t="shared" si="245"/>
        <v>CA</v>
      </c>
      <c r="W1294">
        <f t="shared" si="246"/>
        <v>0</v>
      </c>
      <c r="X1294">
        <f t="shared" si="247"/>
        <v>0</v>
      </c>
      <c r="Y1294">
        <f t="shared" si="248"/>
        <v>0</v>
      </c>
      <c r="Z1294">
        <f t="shared" si="249"/>
        <v>0</v>
      </c>
      <c r="AA1294">
        <f t="shared" si="250"/>
        <v>0</v>
      </c>
      <c r="AB1294">
        <f t="shared" si="251"/>
        <v>1</v>
      </c>
    </row>
    <row r="1295" spans="1:28" ht="409.6" x14ac:dyDescent="0.2">
      <c r="A1295">
        <v>1293</v>
      </c>
      <c r="B1295" t="s">
        <v>2077</v>
      </c>
      <c r="C1295" t="s">
        <v>4801</v>
      </c>
      <c r="D1295" s="1" t="s">
        <v>4818</v>
      </c>
      <c r="E1295">
        <v>4.3</v>
      </c>
      <c r="F1295" s="1" t="s">
        <v>2072</v>
      </c>
      <c r="G1295" t="s">
        <v>892</v>
      </c>
      <c r="H1295" t="s">
        <v>2073</v>
      </c>
      <c r="I1295" t="s">
        <v>24</v>
      </c>
      <c r="J1295">
        <v>1960</v>
      </c>
      <c r="K1295" t="s">
        <v>354</v>
      </c>
      <c r="L1295" t="s">
        <v>355</v>
      </c>
      <c r="M1295" t="s">
        <v>356</v>
      </c>
      <c r="N1295" t="s">
        <v>3319</v>
      </c>
      <c r="O1295">
        <v>-1</v>
      </c>
      <c r="P1295">
        <v>-1</v>
      </c>
      <c r="Q1295">
        <f t="shared" si="240"/>
        <v>60000</v>
      </c>
      <c r="R1295">
        <f t="shared" si="241"/>
        <v>124000</v>
      </c>
      <c r="S1295">
        <f t="shared" si="242"/>
        <v>92000</v>
      </c>
      <c r="T1295" t="str">
        <f t="shared" si="243"/>
        <v>UC San Diego</v>
      </c>
      <c r="U1295" t="str">
        <f t="shared" si="244"/>
        <v>San Diego</v>
      </c>
      <c r="V1295" t="str">
        <f t="shared" si="245"/>
        <v>CA</v>
      </c>
      <c r="W1295">
        <f t="shared" si="246"/>
        <v>0</v>
      </c>
      <c r="X1295">
        <f t="shared" si="247"/>
        <v>1</v>
      </c>
      <c r="Y1295">
        <f t="shared" si="248"/>
        <v>1</v>
      </c>
      <c r="Z1295">
        <f t="shared" si="249"/>
        <v>0</v>
      </c>
      <c r="AA1295">
        <f t="shared" si="250"/>
        <v>0</v>
      </c>
      <c r="AB1295">
        <f t="shared" si="251"/>
        <v>1</v>
      </c>
    </row>
    <row r="1296" spans="1:28" ht="340" x14ac:dyDescent="0.2">
      <c r="A1296">
        <v>1294</v>
      </c>
      <c r="B1296" t="s">
        <v>678</v>
      </c>
      <c r="C1296" t="s">
        <v>4801</v>
      </c>
      <c r="D1296" s="1" t="s">
        <v>4819</v>
      </c>
      <c r="E1296">
        <v>5</v>
      </c>
      <c r="F1296" s="1" t="s">
        <v>315</v>
      </c>
      <c r="G1296" t="s">
        <v>892</v>
      </c>
      <c r="H1296" t="s">
        <v>316</v>
      </c>
      <c r="I1296" t="s">
        <v>84</v>
      </c>
      <c r="J1296">
        <v>2008</v>
      </c>
      <c r="K1296" t="s">
        <v>30</v>
      </c>
      <c r="L1296" t="s">
        <v>38</v>
      </c>
      <c r="M1296" t="s">
        <v>32</v>
      </c>
      <c r="N1296" t="s">
        <v>3305</v>
      </c>
      <c r="O1296">
        <v>-1</v>
      </c>
      <c r="P1296">
        <v>-1</v>
      </c>
      <c r="Q1296">
        <f t="shared" si="240"/>
        <v>60000</v>
      </c>
      <c r="R1296">
        <f t="shared" si="241"/>
        <v>124000</v>
      </c>
      <c r="S1296">
        <f t="shared" si="242"/>
        <v>92000</v>
      </c>
      <c r="T1296" t="str">
        <f t="shared" si="243"/>
        <v>Staffigo Technical Services, LLC</v>
      </c>
      <c r="U1296" t="str">
        <f t="shared" si="244"/>
        <v>San Diego</v>
      </c>
      <c r="V1296" t="str">
        <f t="shared" si="245"/>
        <v>CA</v>
      </c>
      <c r="W1296">
        <f t="shared" si="246"/>
        <v>0</v>
      </c>
      <c r="X1296">
        <f t="shared" si="247"/>
        <v>1</v>
      </c>
      <c r="Y1296">
        <f t="shared" si="248"/>
        <v>1</v>
      </c>
      <c r="Z1296">
        <f t="shared" si="249"/>
        <v>0</v>
      </c>
      <c r="AA1296">
        <f t="shared" si="250"/>
        <v>0</v>
      </c>
      <c r="AB1296">
        <f t="shared" si="251"/>
        <v>1</v>
      </c>
    </row>
    <row r="1297" spans="1:28" ht="34" x14ac:dyDescent="0.2">
      <c r="A1297">
        <v>1295</v>
      </c>
      <c r="B1297" t="s">
        <v>2132</v>
      </c>
      <c r="C1297" t="s">
        <v>4801</v>
      </c>
      <c r="D1297" t="s">
        <v>4820</v>
      </c>
      <c r="E1297">
        <v>3.2</v>
      </c>
      <c r="F1297" s="1" t="s">
        <v>2133</v>
      </c>
      <c r="G1297" t="s">
        <v>892</v>
      </c>
      <c r="H1297" t="s">
        <v>2134</v>
      </c>
      <c r="I1297" t="s">
        <v>24</v>
      </c>
      <c r="J1297">
        <v>-1</v>
      </c>
      <c r="K1297" t="s">
        <v>56</v>
      </c>
      <c r="L1297">
        <v>-1</v>
      </c>
      <c r="M1297">
        <v>-1</v>
      </c>
      <c r="N1297" t="s">
        <v>3319</v>
      </c>
      <c r="O1297">
        <v>-1</v>
      </c>
      <c r="P1297">
        <v>-1</v>
      </c>
      <c r="Q1297">
        <f t="shared" si="240"/>
        <v>60000</v>
      </c>
      <c r="R1297">
        <f t="shared" si="241"/>
        <v>124000</v>
      </c>
      <c r="S1297">
        <f t="shared" si="242"/>
        <v>92000</v>
      </c>
      <c r="T1297" t="str">
        <f t="shared" si="243"/>
        <v>Amentum</v>
      </c>
      <c r="U1297" t="str">
        <f t="shared" si="244"/>
        <v>San Diego</v>
      </c>
      <c r="V1297" t="str">
        <f t="shared" si="245"/>
        <v>CA</v>
      </c>
      <c r="W1297">
        <f t="shared" si="246"/>
        <v>0</v>
      </c>
      <c r="X1297">
        <f t="shared" si="247"/>
        <v>0</v>
      </c>
      <c r="Y1297">
        <f t="shared" si="248"/>
        <v>0</v>
      </c>
      <c r="Z1297">
        <f t="shared" si="249"/>
        <v>0</v>
      </c>
      <c r="AA1297">
        <f t="shared" si="250"/>
        <v>0</v>
      </c>
      <c r="AB1297">
        <f t="shared" si="251"/>
        <v>1</v>
      </c>
    </row>
    <row r="1298" spans="1:28" ht="272" x14ac:dyDescent="0.2">
      <c r="A1298">
        <v>1296</v>
      </c>
      <c r="B1298" t="s">
        <v>2135</v>
      </c>
      <c r="C1298" t="s">
        <v>4801</v>
      </c>
      <c r="D1298" s="1" t="s">
        <v>4821</v>
      </c>
      <c r="E1298">
        <v>3.5</v>
      </c>
      <c r="F1298" s="1" t="s">
        <v>2136</v>
      </c>
      <c r="G1298" t="s">
        <v>892</v>
      </c>
      <c r="H1298" t="s">
        <v>17</v>
      </c>
      <c r="I1298" t="s">
        <v>84</v>
      </c>
      <c r="J1298">
        <v>2010</v>
      </c>
      <c r="K1298" t="s">
        <v>37</v>
      </c>
      <c r="L1298" t="s">
        <v>147</v>
      </c>
      <c r="M1298" t="s">
        <v>61</v>
      </c>
      <c r="N1298" t="s">
        <v>3312</v>
      </c>
      <c r="O1298">
        <v>-1</v>
      </c>
      <c r="P1298">
        <v>-1</v>
      </c>
      <c r="Q1298">
        <f t="shared" si="240"/>
        <v>60000</v>
      </c>
      <c r="R1298">
        <f t="shared" si="241"/>
        <v>124000</v>
      </c>
      <c r="S1298">
        <f t="shared" si="242"/>
        <v>92000</v>
      </c>
      <c r="T1298" t="str">
        <f t="shared" si="243"/>
        <v>Russell Tobin &amp; Associates</v>
      </c>
      <c r="U1298" t="str">
        <f t="shared" si="244"/>
        <v>San Diego</v>
      </c>
      <c r="V1298" t="str">
        <f t="shared" si="245"/>
        <v>CA</v>
      </c>
      <c r="W1298">
        <f t="shared" si="246"/>
        <v>1</v>
      </c>
      <c r="X1298">
        <f t="shared" si="247"/>
        <v>1</v>
      </c>
      <c r="Y1298">
        <f t="shared" si="248"/>
        <v>0</v>
      </c>
      <c r="Z1298">
        <f t="shared" si="249"/>
        <v>1</v>
      </c>
      <c r="AA1298">
        <f t="shared" si="250"/>
        <v>0</v>
      </c>
      <c r="AB1298">
        <f t="shared" si="251"/>
        <v>1</v>
      </c>
    </row>
    <row r="1299" spans="1:28" ht="409.6" x14ac:dyDescent="0.2">
      <c r="A1299">
        <v>1297</v>
      </c>
      <c r="B1299" t="s">
        <v>2137</v>
      </c>
      <c r="C1299" t="s">
        <v>4801</v>
      </c>
      <c r="D1299" s="1" t="s">
        <v>4822</v>
      </c>
      <c r="E1299">
        <v>3.3</v>
      </c>
      <c r="F1299" s="1" t="s">
        <v>2138</v>
      </c>
      <c r="G1299" t="s">
        <v>892</v>
      </c>
      <c r="H1299" t="s">
        <v>1803</v>
      </c>
      <c r="I1299" t="s">
        <v>24</v>
      </c>
      <c r="J1299">
        <v>2018</v>
      </c>
      <c r="K1299" t="s">
        <v>56</v>
      </c>
      <c r="L1299" t="s">
        <v>862</v>
      </c>
      <c r="M1299" t="s">
        <v>862</v>
      </c>
      <c r="N1299" t="s">
        <v>3319</v>
      </c>
      <c r="O1299">
        <v>-1</v>
      </c>
      <c r="P1299">
        <v>-1</v>
      </c>
      <c r="Q1299">
        <f t="shared" si="240"/>
        <v>60000</v>
      </c>
      <c r="R1299">
        <f t="shared" si="241"/>
        <v>124000</v>
      </c>
      <c r="S1299">
        <f t="shared" si="242"/>
        <v>92000</v>
      </c>
      <c r="T1299" t="str">
        <f t="shared" si="243"/>
        <v>Perspecta</v>
      </c>
      <c r="U1299" t="str">
        <f t="shared" si="244"/>
        <v>San Diego</v>
      </c>
      <c r="V1299" t="str">
        <f t="shared" si="245"/>
        <v>CA</v>
      </c>
      <c r="W1299">
        <f t="shared" si="246"/>
        <v>0</v>
      </c>
      <c r="X1299">
        <f t="shared" si="247"/>
        <v>0</v>
      </c>
      <c r="Y1299">
        <f t="shared" si="248"/>
        <v>0</v>
      </c>
      <c r="Z1299">
        <f t="shared" si="249"/>
        <v>0</v>
      </c>
      <c r="AA1299">
        <f t="shared" si="250"/>
        <v>0</v>
      </c>
      <c r="AB1299">
        <f t="shared" si="251"/>
        <v>1</v>
      </c>
    </row>
    <row r="1300" spans="1:28" ht="409.6" x14ac:dyDescent="0.2">
      <c r="A1300">
        <v>1298</v>
      </c>
      <c r="B1300" t="s">
        <v>2139</v>
      </c>
      <c r="C1300" t="s">
        <v>4801</v>
      </c>
      <c r="D1300" s="1" t="s">
        <v>4823</v>
      </c>
      <c r="E1300">
        <v>4.3</v>
      </c>
      <c r="F1300" s="1" t="s">
        <v>2072</v>
      </c>
      <c r="G1300" t="s">
        <v>892</v>
      </c>
      <c r="H1300" t="s">
        <v>2073</v>
      </c>
      <c r="I1300" t="s">
        <v>24</v>
      </c>
      <c r="J1300">
        <v>1960</v>
      </c>
      <c r="K1300" t="s">
        <v>354</v>
      </c>
      <c r="L1300" t="s">
        <v>355</v>
      </c>
      <c r="M1300" t="s">
        <v>356</v>
      </c>
      <c r="N1300" t="s">
        <v>3319</v>
      </c>
      <c r="O1300">
        <v>-1</v>
      </c>
      <c r="P1300">
        <v>-1</v>
      </c>
      <c r="Q1300">
        <f t="shared" si="240"/>
        <v>60000</v>
      </c>
      <c r="R1300">
        <f t="shared" si="241"/>
        <v>124000</v>
      </c>
      <c r="S1300">
        <f t="shared" si="242"/>
        <v>92000</v>
      </c>
      <c r="T1300" t="str">
        <f t="shared" si="243"/>
        <v>UC San Diego</v>
      </c>
      <c r="U1300" t="str">
        <f t="shared" si="244"/>
        <v>San Diego</v>
      </c>
      <c r="V1300" t="str">
        <f t="shared" si="245"/>
        <v>CA</v>
      </c>
      <c r="W1300">
        <f t="shared" si="246"/>
        <v>1</v>
      </c>
      <c r="X1300">
        <f t="shared" si="247"/>
        <v>0</v>
      </c>
      <c r="Y1300">
        <f t="shared" si="248"/>
        <v>0</v>
      </c>
      <c r="Z1300">
        <f t="shared" si="249"/>
        <v>0</v>
      </c>
      <c r="AA1300">
        <f t="shared" si="250"/>
        <v>0</v>
      </c>
      <c r="AB1300">
        <f t="shared" si="251"/>
        <v>1</v>
      </c>
    </row>
    <row r="1301" spans="1:28" ht="409.6" x14ac:dyDescent="0.2">
      <c r="A1301">
        <v>1299</v>
      </c>
      <c r="B1301" t="s">
        <v>2140</v>
      </c>
      <c r="C1301" t="s">
        <v>4801</v>
      </c>
      <c r="D1301" s="1" t="s">
        <v>4824</v>
      </c>
      <c r="E1301">
        <v>2.5</v>
      </c>
      <c r="F1301" s="1" t="s">
        <v>2141</v>
      </c>
      <c r="G1301" t="s">
        <v>892</v>
      </c>
      <c r="H1301" t="s">
        <v>892</v>
      </c>
      <c r="I1301" t="s">
        <v>29</v>
      </c>
      <c r="J1301">
        <v>1989</v>
      </c>
      <c r="K1301" t="s">
        <v>30</v>
      </c>
      <c r="L1301" t="s">
        <v>1500</v>
      </c>
      <c r="M1301" t="s">
        <v>61</v>
      </c>
      <c r="N1301" t="s">
        <v>3312</v>
      </c>
      <c r="O1301">
        <v>-1</v>
      </c>
      <c r="P1301">
        <v>-1</v>
      </c>
      <c r="Q1301">
        <f t="shared" si="240"/>
        <v>60000</v>
      </c>
      <c r="R1301">
        <f t="shared" si="241"/>
        <v>124000</v>
      </c>
      <c r="S1301">
        <f t="shared" si="242"/>
        <v>92000</v>
      </c>
      <c r="T1301" t="str">
        <f t="shared" si="243"/>
        <v>MedImpact</v>
      </c>
      <c r="U1301" t="str">
        <f t="shared" si="244"/>
        <v>San Diego</v>
      </c>
      <c r="V1301" t="str">
        <f t="shared" si="245"/>
        <v>CA</v>
      </c>
      <c r="W1301">
        <f t="shared" si="246"/>
        <v>0</v>
      </c>
      <c r="X1301">
        <f t="shared" si="247"/>
        <v>1</v>
      </c>
      <c r="Y1301">
        <f t="shared" si="248"/>
        <v>1</v>
      </c>
      <c r="Z1301">
        <f t="shared" si="249"/>
        <v>0</v>
      </c>
      <c r="AA1301">
        <f t="shared" si="250"/>
        <v>0</v>
      </c>
      <c r="AB1301">
        <f t="shared" si="251"/>
        <v>1</v>
      </c>
    </row>
    <row r="1302" spans="1:28" ht="409.6" x14ac:dyDescent="0.2">
      <c r="A1302">
        <v>1300</v>
      </c>
      <c r="B1302" t="s">
        <v>2142</v>
      </c>
      <c r="C1302" t="s">
        <v>4801</v>
      </c>
      <c r="D1302" s="1" t="s">
        <v>4825</v>
      </c>
      <c r="E1302">
        <v>-1</v>
      </c>
      <c r="F1302" t="s">
        <v>2143</v>
      </c>
      <c r="G1302" t="s">
        <v>892</v>
      </c>
      <c r="H1302" t="s">
        <v>892</v>
      </c>
      <c r="I1302" t="s">
        <v>84</v>
      </c>
      <c r="J1302">
        <v>-1</v>
      </c>
      <c r="K1302" t="s">
        <v>56</v>
      </c>
      <c r="L1302">
        <v>-1</v>
      </c>
      <c r="M1302">
        <v>-1</v>
      </c>
      <c r="N1302" t="s">
        <v>3319</v>
      </c>
      <c r="O1302">
        <v>-1</v>
      </c>
      <c r="P1302">
        <v>-1</v>
      </c>
      <c r="Q1302">
        <f t="shared" si="240"/>
        <v>60000</v>
      </c>
      <c r="R1302">
        <f t="shared" si="241"/>
        <v>124000</v>
      </c>
      <c r="S1302">
        <f t="shared" si="242"/>
        <v>92000</v>
      </c>
      <c r="T1302" t="str">
        <f t="shared" si="243"/>
        <v>Gossamer Bio</v>
      </c>
      <c r="U1302" t="str">
        <f t="shared" si="244"/>
        <v>San Diego</v>
      </c>
      <c r="V1302" t="str">
        <f t="shared" si="245"/>
        <v>CA</v>
      </c>
      <c r="W1302">
        <f t="shared" si="246"/>
        <v>0</v>
      </c>
      <c r="X1302">
        <f t="shared" si="247"/>
        <v>0</v>
      </c>
      <c r="Y1302">
        <f t="shared" si="248"/>
        <v>0</v>
      </c>
      <c r="Z1302">
        <f t="shared" si="249"/>
        <v>0</v>
      </c>
      <c r="AA1302">
        <f t="shared" si="250"/>
        <v>0</v>
      </c>
      <c r="AB1302">
        <f t="shared" si="251"/>
        <v>1</v>
      </c>
    </row>
    <row r="1303" spans="1:28" ht="409.6" x14ac:dyDescent="0.2">
      <c r="A1303">
        <v>1301</v>
      </c>
      <c r="B1303" t="s">
        <v>2144</v>
      </c>
      <c r="C1303" t="s">
        <v>4801</v>
      </c>
      <c r="D1303" s="1" t="s">
        <v>4826</v>
      </c>
      <c r="E1303">
        <v>3.3</v>
      </c>
      <c r="F1303" s="1" t="s">
        <v>2145</v>
      </c>
      <c r="G1303" t="s">
        <v>2146</v>
      </c>
      <c r="H1303" t="s">
        <v>2146</v>
      </c>
      <c r="I1303" t="s">
        <v>29</v>
      </c>
      <c r="J1303">
        <v>1983</v>
      </c>
      <c r="K1303" t="s">
        <v>30</v>
      </c>
      <c r="L1303" t="s">
        <v>341</v>
      </c>
      <c r="M1303" t="s">
        <v>43</v>
      </c>
      <c r="N1303" t="s">
        <v>3303</v>
      </c>
      <c r="O1303" t="s">
        <v>2147</v>
      </c>
      <c r="P1303">
        <v>-1</v>
      </c>
      <c r="Q1303">
        <f t="shared" si="240"/>
        <v>60000</v>
      </c>
      <c r="R1303">
        <f t="shared" si="241"/>
        <v>124000</v>
      </c>
      <c r="S1303">
        <f t="shared" si="242"/>
        <v>92000</v>
      </c>
      <c r="T1303" t="str">
        <f t="shared" si="243"/>
        <v>Sycuan Casino</v>
      </c>
      <c r="U1303" t="str">
        <f t="shared" si="244"/>
        <v>El Cajon</v>
      </c>
      <c r="V1303" t="str">
        <f t="shared" si="245"/>
        <v>CA</v>
      </c>
      <c r="W1303">
        <f t="shared" si="246"/>
        <v>0</v>
      </c>
      <c r="X1303">
        <f t="shared" si="247"/>
        <v>0</v>
      </c>
      <c r="Y1303">
        <f t="shared" si="248"/>
        <v>0</v>
      </c>
      <c r="Z1303">
        <f t="shared" si="249"/>
        <v>1</v>
      </c>
      <c r="AA1303">
        <f t="shared" si="250"/>
        <v>0</v>
      </c>
      <c r="AB1303">
        <f t="shared" si="251"/>
        <v>1</v>
      </c>
    </row>
    <row r="1304" spans="1:28" ht="409.6" x14ac:dyDescent="0.2">
      <c r="A1304">
        <v>1302</v>
      </c>
      <c r="B1304" t="s">
        <v>2148</v>
      </c>
      <c r="C1304" t="s">
        <v>4801</v>
      </c>
      <c r="D1304" s="1" t="s">
        <v>4827</v>
      </c>
      <c r="E1304">
        <v>4.0999999999999996</v>
      </c>
      <c r="F1304" s="1" t="s">
        <v>2149</v>
      </c>
      <c r="G1304" t="s">
        <v>892</v>
      </c>
      <c r="H1304" t="s">
        <v>1064</v>
      </c>
      <c r="I1304" t="s">
        <v>24</v>
      </c>
      <c r="J1304">
        <v>1962</v>
      </c>
      <c r="K1304" t="s">
        <v>354</v>
      </c>
      <c r="L1304" t="s">
        <v>355</v>
      </c>
      <c r="M1304" t="s">
        <v>356</v>
      </c>
      <c r="N1304" t="s">
        <v>3304</v>
      </c>
      <c r="O1304">
        <v>-1</v>
      </c>
      <c r="P1304">
        <v>-1</v>
      </c>
      <c r="Q1304">
        <f t="shared" si="240"/>
        <v>60000</v>
      </c>
      <c r="R1304">
        <f t="shared" si="241"/>
        <v>124000</v>
      </c>
      <c r="S1304">
        <f t="shared" si="242"/>
        <v>92000</v>
      </c>
      <c r="T1304" t="str">
        <f t="shared" si="243"/>
        <v>California State University</v>
      </c>
      <c r="U1304" t="str">
        <f t="shared" si="244"/>
        <v>San Diego</v>
      </c>
      <c r="V1304" t="str">
        <f t="shared" si="245"/>
        <v>CA</v>
      </c>
      <c r="W1304">
        <f t="shared" si="246"/>
        <v>1</v>
      </c>
      <c r="X1304">
        <f t="shared" si="247"/>
        <v>1</v>
      </c>
      <c r="Y1304">
        <f t="shared" si="248"/>
        <v>0</v>
      </c>
      <c r="Z1304">
        <f t="shared" si="249"/>
        <v>1</v>
      </c>
      <c r="AA1304">
        <f t="shared" si="250"/>
        <v>1</v>
      </c>
      <c r="AB1304">
        <f t="shared" si="251"/>
        <v>1</v>
      </c>
    </row>
    <row r="1305" spans="1:28" ht="34" x14ac:dyDescent="0.2">
      <c r="A1305">
        <v>1303</v>
      </c>
      <c r="B1305" t="s">
        <v>2150</v>
      </c>
      <c r="C1305" t="s">
        <v>4801</v>
      </c>
      <c r="D1305" t="s">
        <v>4828</v>
      </c>
      <c r="E1305">
        <v>3.7</v>
      </c>
      <c r="F1305" s="1" t="s">
        <v>2151</v>
      </c>
      <c r="G1305" t="s">
        <v>892</v>
      </c>
      <c r="H1305" t="s">
        <v>539</v>
      </c>
      <c r="I1305" t="s">
        <v>41</v>
      </c>
      <c r="J1305">
        <v>1990</v>
      </c>
      <c r="K1305" t="s">
        <v>30</v>
      </c>
      <c r="L1305" t="s">
        <v>38</v>
      </c>
      <c r="M1305" t="s">
        <v>32</v>
      </c>
      <c r="N1305" t="s">
        <v>3309</v>
      </c>
      <c r="O1305">
        <v>-1</v>
      </c>
      <c r="P1305">
        <v>-1</v>
      </c>
      <c r="Q1305">
        <f t="shared" si="240"/>
        <v>60000</v>
      </c>
      <c r="R1305">
        <f t="shared" si="241"/>
        <v>124000</v>
      </c>
      <c r="S1305">
        <f t="shared" si="242"/>
        <v>92000</v>
      </c>
      <c r="T1305" t="str">
        <f t="shared" si="243"/>
        <v>Sunrise Systems, Inc.</v>
      </c>
      <c r="U1305" t="str">
        <f t="shared" si="244"/>
        <v>San Diego</v>
      </c>
      <c r="V1305" t="str">
        <f t="shared" si="245"/>
        <v>CA</v>
      </c>
      <c r="W1305">
        <f t="shared" si="246"/>
        <v>1</v>
      </c>
      <c r="X1305">
        <f t="shared" si="247"/>
        <v>1</v>
      </c>
      <c r="Y1305">
        <f t="shared" si="248"/>
        <v>1</v>
      </c>
      <c r="Z1305">
        <f t="shared" si="249"/>
        <v>0</v>
      </c>
      <c r="AA1305">
        <f t="shared" si="250"/>
        <v>0</v>
      </c>
      <c r="AB1305">
        <f t="shared" si="251"/>
        <v>1</v>
      </c>
    </row>
    <row r="1306" spans="1:28" ht="409.6" x14ac:dyDescent="0.2">
      <c r="A1306">
        <v>1304</v>
      </c>
      <c r="B1306" t="s">
        <v>2139</v>
      </c>
      <c r="C1306" t="s">
        <v>4801</v>
      </c>
      <c r="D1306" s="1" t="s">
        <v>4829</v>
      </c>
      <c r="E1306">
        <v>3.7</v>
      </c>
      <c r="F1306" s="1" t="s">
        <v>2079</v>
      </c>
      <c r="G1306" t="s">
        <v>892</v>
      </c>
      <c r="H1306" t="s">
        <v>892</v>
      </c>
      <c r="I1306" t="s">
        <v>24</v>
      </c>
      <c r="J1306">
        <v>1966</v>
      </c>
      <c r="K1306" t="s">
        <v>64</v>
      </c>
      <c r="L1306" t="s">
        <v>25</v>
      </c>
      <c r="M1306" t="s">
        <v>26</v>
      </c>
      <c r="N1306" t="s">
        <v>3319</v>
      </c>
      <c r="O1306" t="s">
        <v>2080</v>
      </c>
      <c r="P1306">
        <v>-1</v>
      </c>
      <c r="Q1306">
        <f t="shared" si="240"/>
        <v>60000</v>
      </c>
      <c r="R1306">
        <f t="shared" si="241"/>
        <v>124000</v>
      </c>
      <c r="S1306">
        <f t="shared" si="242"/>
        <v>92000</v>
      </c>
      <c r="T1306" t="str">
        <f t="shared" si="243"/>
        <v>University of California - San Diego Medical Centers</v>
      </c>
      <c r="U1306" t="str">
        <f t="shared" si="244"/>
        <v>San Diego</v>
      </c>
      <c r="V1306" t="str">
        <f t="shared" si="245"/>
        <v>CA</v>
      </c>
      <c r="W1306">
        <f t="shared" si="246"/>
        <v>1</v>
      </c>
      <c r="X1306">
        <f t="shared" si="247"/>
        <v>0</v>
      </c>
      <c r="Y1306">
        <f t="shared" si="248"/>
        <v>0</v>
      </c>
      <c r="Z1306">
        <f t="shared" si="249"/>
        <v>0</v>
      </c>
      <c r="AA1306">
        <f t="shared" si="250"/>
        <v>0</v>
      </c>
      <c r="AB1306">
        <f t="shared" si="251"/>
        <v>1</v>
      </c>
    </row>
    <row r="1307" spans="1:28" ht="409.6" x14ac:dyDescent="0.2">
      <c r="A1307">
        <v>1305</v>
      </c>
      <c r="B1307" t="s">
        <v>2152</v>
      </c>
      <c r="C1307" t="s">
        <v>4801</v>
      </c>
      <c r="D1307" s="1" t="s">
        <v>4830</v>
      </c>
      <c r="E1307">
        <v>4.2</v>
      </c>
      <c r="F1307" s="1" t="s">
        <v>2153</v>
      </c>
      <c r="G1307" t="s">
        <v>892</v>
      </c>
      <c r="H1307" t="s">
        <v>2154</v>
      </c>
      <c r="I1307" t="s">
        <v>55</v>
      </c>
      <c r="J1307">
        <v>1990</v>
      </c>
      <c r="K1307" t="s">
        <v>30</v>
      </c>
      <c r="L1307" t="s">
        <v>134</v>
      </c>
      <c r="M1307" t="s">
        <v>32</v>
      </c>
      <c r="N1307" t="s">
        <v>3310</v>
      </c>
      <c r="O1307" t="s">
        <v>2155</v>
      </c>
      <c r="P1307">
        <v>-1</v>
      </c>
      <c r="Q1307">
        <f t="shared" si="240"/>
        <v>60000</v>
      </c>
      <c r="R1307">
        <f t="shared" si="241"/>
        <v>124000</v>
      </c>
      <c r="S1307">
        <f t="shared" si="242"/>
        <v>92000</v>
      </c>
      <c r="T1307" t="str">
        <f t="shared" si="243"/>
        <v>World Wide Technology</v>
      </c>
      <c r="U1307" t="str">
        <f t="shared" si="244"/>
        <v>San Diego</v>
      </c>
      <c r="V1307" t="str">
        <f t="shared" si="245"/>
        <v>CA</v>
      </c>
      <c r="W1307">
        <f t="shared" si="246"/>
        <v>1</v>
      </c>
      <c r="X1307">
        <f t="shared" si="247"/>
        <v>1</v>
      </c>
      <c r="Y1307">
        <f t="shared" si="248"/>
        <v>0</v>
      </c>
      <c r="Z1307">
        <f t="shared" si="249"/>
        <v>0</v>
      </c>
      <c r="AA1307">
        <f t="shared" si="250"/>
        <v>0</v>
      </c>
      <c r="AB1307">
        <f t="shared" si="251"/>
        <v>1</v>
      </c>
    </row>
    <row r="1308" spans="1:28" ht="34" x14ac:dyDescent="0.2">
      <c r="A1308">
        <v>1306</v>
      </c>
      <c r="B1308" t="s">
        <v>1259</v>
      </c>
      <c r="C1308" t="s">
        <v>4801</v>
      </c>
      <c r="D1308" t="s">
        <v>4831</v>
      </c>
      <c r="E1308">
        <v>4.9000000000000004</v>
      </c>
      <c r="F1308" s="1" t="s">
        <v>2156</v>
      </c>
      <c r="G1308" t="s">
        <v>892</v>
      </c>
      <c r="H1308" t="s">
        <v>1341</v>
      </c>
      <c r="I1308" t="s">
        <v>84</v>
      </c>
      <c r="J1308">
        <v>2002</v>
      </c>
      <c r="K1308" t="s">
        <v>30</v>
      </c>
      <c r="L1308" t="s">
        <v>147</v>
      </c>
      <c r="M1308" t="s">
        <v>61</v>
      </c>
      <c r="N1308" t="s">
        <v>3312</v>
      </c>
      <c r="O1308">
        <v>-1</v>
      </c>
      <c r="P1308">
        <v>-1</v>
      </c>
      <c r="Q1308">
        <f t="shared" si="240"/>
        <v>60000</v>
      </c>
      <c r="R1308">
        <f t="shared" si="241"/>
        <v>124000</v>
      </c>
      <c r="S1308">
        <f t="shared" si="242"/>
        <v>92000</v>
      </c>
      <c r="T1308" t="str">
        <f t="shared" si="243"/>
        <v>The Carrera Agency</v>
      </c>
      <c r="U1308" t="str">
        <f t="shared" si="244"/>
        <v>San Diego</v>
      </c>
      <c r="V1308" t="str">
        <f t="shared" si="245"/>
        <v>CA</v>
      </c>
      <c r="W1308">
        <f t="shared" si="246"/>
        <v>0</v>
      </c>
      <c r="X1308">
        <f t="shared" si="247"/>
        <v>0</v>
      </c>
      <c r="Y1308">
        <f t="shared" si="248"/>
        <v>1</v>
      </c>
      <c r="Z1308">
        <f t="shared" si="249"/>
        <v>1</v>
      </c>
      <c r="AA1308">
        <f t="shared" si="250"/>
        <v>0</v>
      </c>
      <c r="AB1308">
        <f t="shared" si="251"/>
        <v>1</v>
      </c>
    </row>
    <row r="1309" spans="1:28" ht="409.6" x14ac:dyDescent="0.2">
      <c r="A1309">
        <v>1307</v>
      </c>
      <c r="B1309" t="s">
        <v>2102</v>
      </c>
      <c r="C1309" t="s">
        <v>4801</v>
      </c>
      <c r="D1309" s="1" t="s">
        <v>4832</v>
      </c>
      <c r="E1309">
        <v>3.5</v>
      </c>
      <c r="F1309" s="1" t="s">
        <v>2050</v>
      </c>
      <c r="G1309" t="s">
        <v>892</v>
      </c>
      <c r="H1309" t="s">
        <v>644</v>
      </c>
      <c r="I1309" t="s">
        <v>24</v>
      </c>
      <c r="J1309">
        <v>1996</v>
      </c>
      <c r="K1309" t="s">
        <v>37</v>
      </c>
      <c r="L1309" t="s">
        <v>38</v>
      </c>
      <c r="M1309" t="s">
        <v>32</v>
      </c>
      <c r="N1309" t="s">
        <v>3310</v>
      </c>
      <c r="O1309" t="s">
        <v>2051</v>
      </c>
      <c r="P1309">
        <v>-1</v>
      </c>
      <c r="Q1309">
        <f t="shared" si="240"/>
        <v>60000</v>
      </c>
      <c r="R1309">
        <f t="shared" si="241"/>
        <v>124000</v>
      </c>
      <c r="S1309">
        <f t="shared" si="242"/>
        <v>92000</v>
      </c>
      <c r="T1309" t="str">
        <f t="shared" si="243"/>
        <v>General Dynamics Information Technology</v>
      </c>
      <c r="U1309" t="str">
        <f t="shared" si="244"/>
        <v>San Diego</v>
      </c>
      <c r="V1309" t="str">
        <f t="shared" si="245"/>
        <v>CA</v>
      </c>
      <c r="W1309">
        <f t="shared" si="246"/>
        <v>1</v>
      </c>
      <c r="X1309">
        <f t="shared" si="247"/>
        <v>0</v>
      </c>
      <c r="Y1309">
        <f t="shared" si="248"/>
        <v>0</v>
      </c>
      <c r="Z1309">
        <f t="shared" si="249"/>
        <v>0</v>
      </c>
      <c r="AA1309">
        <f t="shared" si="250"/>
        <v>0</v>
      </c>
      <c r="AB1309">
        <f t="shared" si="251"/>
        <v>1</v>
      </c>
    </row>
    <row r="1310" spans="1:28" ht="409.6" x14ac:dyDescent="0.2">
      <c r="A1310">
        <v>1308</v>
      </c>
      <c r="B1310" t="s">
        <v>2157</v>
      </c>
      <c r="C1310" t="s">
        <v>4833</v>
      </c>
      <c r="D1310" s="1" t="s">
        <v>4834</v>
      </c>
      <c r="E1310">
        <v>4.3</v>
      </c>
      <c r="F1310" s="1" t="s">
        <v>2072</v>
      </c>
      <c r="G1310" t="s">
        <v>892</v>
      </c>
      <c r="H1310" t="s">
        <v>2073</v>
      </c>
      <c r="I1310" t="s">
        <v>24</v>
      </c>
      <c r="J1310">
        <v>1960</v>
      </c>
      <c r="K1310" t="s">
        <v>354</v>
      </c>
      <c r="L1310" t="s">
        <v>355</v>
      </c>
      <c r="M1310" t="s">
        <v>356</v>
      </c>
      <c r="N1310" t="s">
        <v>3319</v>
      </c>
      <c r="O1310">
        <v>-1</v>
      </c>
      <c r="P1310">
        <v>-1</v>
      </c>
      <c r="Q1310">
        <f t="shared" si="240"/>
        <v>34000</v>
      </c>
      <c r="R1310">
        <f t="shared" si="241"/>
        <v>61000</v>
      </c>
      <c r="S1310">
        <f t="shared" si="242"/>
        <v>47500</v>
      </c>
      <c r="T1310" t="str">
        <f t="shared" si="243"/>
        <v>UC San Diego</v>
      </c>
      <c r="U1310" t="str">
        <f t="shared" si="244"/>
        <v>San Diego</v>
      </c>
      <c r="V1310" t="str">
        <f t="shared" si="245"/>
        <v>CA</v>
      </c>
      <c r="W1310">
        <f t="shared" si="246"/>
        <v>0</v>
      </c>
      <c r="X1310">
        <f t="shared" si="247"/>
        <v>1</v>
      </c>
      <c r="Y1310">
        <f t="shared" si="248"/>
        <v>1</v>
      </c>
      <c r="Z1310">
        <f t="shared" si="249"/>
        <v>0</v>
      </c>
      <c r="AA1310">
        <f t="shared" si="250"/>
        <v>0</v>
      </c>
      <c r="AB1310">
        <f t="shared" si="251"/>
        <v>1</v>
      </c>
    </row>
    <row r="1311" spans="1:28" ht="34" x14ac:dyDescent="0.2">
      <c r="A1311">
        <v>1309</v>
      </c>
      <c r="B1311" t="s">
        <v>2117</v>
      </c>
      <c r="C1311" t="s">
        <v>4833</v>
      </c>
      <c r="D1311" t="s">
        <v>4835</v>
      </c>
      <c r="E1311">
        <v>3.4</v>
      </c>
      <c r="F1311" s="1" t="s">
        <v>4836</v>
      </c>
      <c r="G1311" t="s">
        <v>892</v>
      </c>
      <c r="H1311">
        <v>-1</v>
      </c>
      <c r="I1311" t="s">
        <v>41</v>
      </c>
      <c r="J1311">
        <v>-1</v>
      </c>
      <c r="K1311" t="s">
        <v>30</v>
      </c>
      <c r="L1311" t="s">
        <v>147</v>
      </c>
      <c r="M1311" t="s">
        <v>61</v>
      </c>
      <c r="N1311" t="s">
        <v>3319</v>
      </c>
      <c r="O1311">
        <v>-1</v>
      </c>
      <c r="P1311">
        <v>-1</v>
      </c>
      <c r="Q1311">
        <f t="shared" si="240"/>
        <v>34000</v>
      </c>
      <c r="R1311">
        <f t="shared" si="241"/>
        <v>61000</v>
      </c>
      <c r="S1311">
        <f t="shared" si="242"/>
        <v>47500</v>
      </c>
      <c r="T1311" t="str">
        <f t="shared" si="243"/>
        <v>elly IT</v>
      </c>
      <c r="U1311" t="str">
        <f t="shared" si="244"/>
        <v>San Diego</v>
      </c>
      <c r="V1311" t="str">
        <f t="shared" si="245"/>
        <v>CA</v>
      </c>
      <c r="W1311">
        <f t="shared" si="246"/>
        <v>1</v>
      </c>
      <c r="X1311">
        <f t="shared" si="247"/>
        <v>1</v>
      </c>
      <c r="Y1311">
        <f t="shared" si="248"/>
        <v>1</v>
      </c>
      <c r="Z1311">
        <f t="shared" si="249"/>
        <v>0</v>
      </c>
      <c r="AA1311">
        <f t="shared" si="250"/>
        <v>0</v>
      </c>
      <c r="AB1311">
        <f t="shared" si="251"/>
        <v>1</v>
      </c>
    </row>
    <row r="1312" spans="1:28" ht="409.6" x14ac:dyDescent="0.2">
      <c r="A1312">
        <v>1310</v>
      </c>
      <c r="B1312" t="s">
        <v>2158</v>
      </c>
      <c r="C1312" t="s">
        <v>4833</v>
      </c>
      <c r="D1312" s="1" t="s">
        <v>4837</v>
      </c>
      <c r="E1312">
        <v>3.5</v>
      </c>
      <c r="F1312" s="1" t="s">
        <v>2159</v>
      </c>
      <c r="G1312" t="s">
        <v>892</v>
      </c>
      <c r="H1312" t="s">
        <v>892</v>
      </c>
      <c r="I1312" t="s">
        <v>41</v>
      </c>
      <c r="J1312">
        <v>1986</v>
      </c>
      <c r="K1312" t="s">
        <v>30</v>
      </c>
      <c r="L1312" t="s">
        <v>125</v>
      </c>
      <c r="M1312" t="s">
        <v>46</v>
      </c>
      <c r="N1312" t="s">
        <v>3319</v>
      </c>
      <c r="O1312">
        <v>-1</v>
      </c>
      <c r="P1312" t="b">
        <v>1</v>
      </c>
      <c r="Q1312">
        <f t="shared" si="240"/>
        <v>34000</v>
      </c>
      <c r="R1312">
        <f t="shared" si="241"/>
        <v>61000</v>
      </c>
      <c r="S1312">
        <f t="shared" si="242"/>
        <v>47500</v>
      </c>
      <c r="T1312" t="str">
        <f t="shared" si="243"/>
        <v>Vervent</v>
      </c>
      <c r="U1312" t="str">
        <f t="shared" si="244"/>
        <v>San Diego</v>
      </c>
      <c r="V1312" t="str">
        <f t="shared" si="245"/>
        <v>CA</v>
      </c>
      <c r="W1312">
        <f t="shared" si="246"/>
        <v>1</v>
      </c>
      <c r="X1312">
        <f t="shared" si="247"/>
        <v>1</v>
      </c>
      <c r="Y1312">
        <f t="shared" si="248"/>
        <v>1</v>
      </c>
      <c r="Z1312">
        <f t="shared" si="249"/>
        <v>0</v>
      </c>
      <c r="AA1312">
        <f t="shared" si="250"/>
        <v>1</v>
      </c>
      <c r="AB1312">
        <f t="shared" si="251"/>
        <v>1</v>
      </c>
    </row>
    <row r="1313" spans="1:28" ht="409.6" x14ac:dyDescent="0.2">
      <c r="A1313">
        <v>1311</v>
      </c>
      <c r="B1313" t="s">
        <v>2160</v>
      </c>
      <c r="C1313" t="s">
        <v>4833</v>
      </c>
      <c r="D1313" s="1" t="s">
        <v>4838</v>
      </c>
      <c r="E1313">
        <v>3.3</v>
      </c>
      <c r="F1313" s="1" t="s">
        <v>2138</v>
      </c>
      <c r="G1313" t="s">
        <v>892</v>
      </c>
      <c r="H1313" t="s">
        <v>1803</v>
      </c>
      <c r="I1313" t="s">
        <v>24</v>
      </c>
      <c r="J1313">
        <v>2018</v>
      </c>
      <c r="K1313" t="s">
        <v>56</v>
      </c>
      <c r="L1313" t="s">
        <v>862</v>
      </c>
      <c r="M1313" t="s">
        <v>862</v>
      </c>
      <c r="N1313" t="s">
        <v>3319</v>
      </c>
      <c r="O1313">
        <v>-1</v>
      </c>
      <c r="P1313">
        <v>-1</v>
      </c>
      <c r="Q1313">
        <f t="shared" si="240"/>
        <v>34000</v>
      </c>
      <c r="R1313">
        <f t="shared" si="241"/>
        <v>61000</v>
      </c>
      <c r="S1313">
        <f t="shared" si="242"/>
        <v>47500</v>
      </c>
      <c r="T1313" t="str">
        <f t="shared" si="243"/>
        <v>Perspecta</v>
      </c>
      <c r="U1313" t="str">
        <f t="shared" si="244"/>
        <v>San Diego</v>
      </c>
      <c r="V1313" t="str">
        <f t="shared" si="245"/>
        <v>CA</v>
      </c>
      <c r="W1313">
        <f t="shared" si="246"/>
        <v>0</v>
      </c>
      <c r="X1313">
        <f t="shared" si="247"/>
        <v>0</v>
      </c>
      <c r="Y1313">
        <f t="shared" si="248"/>
        <v>0</v>
      </c>
      <c r="Z1313">
        <f t="shared" si="249"/>
        <v>0</v>
      </c>
      <c r="AA1313">
        <f t="shared" si="250"/>
        <v>0</v>
      </c>
      <c r="AB1313">
        <f t="shared" si="251"/>
        <v>1</v>
      </c>
    </row>
    <row r="1314" spans="1:28" ht="409.6" x14ac:dyDescent="0.2">
      <c r="A1314">
        <v>1312</v>
      </c>
      <c r="B1314" t="s">
        <v>4839</v>
      </c>
      <c r="C1314" t="s">
        <v>4833</v>
      </c>
      <c r="D1314" s="1" t="s">
        <v>4840</v>
      </c>
      <c r="E1314">
        <v>3.7</v>
      </c>
      <c r="F1314" s="1" t="s">
        <v>2161</v>
      </c>
      <c r="G1314" t="s">
        <v>892</v>
      </c>
      <c r="H1314" t="s">
        <v>2162</v>
      </c>
      <c r="I1314" t="s">
        <v>84</v>
      </c>
      <c r="J1314">
        <v>2004</v>
      </c>
      <c r="K1314" t="s">
        <v>30</v>
      </c>
      <c r="L1314" t="s">
        <v>38</v>
      </c>
      <c r="M1314" t="s">
        <v>32</v>
      </c>
      <c r="N1314" t="s">
        <v>3312</v>
      </c>
      <c r="O1314">
        <v>-1</v>
      </c>
      <c r="P1314">
        <v>-1</v>
      </c>
      <c r="Q1314">
        <f t="shared" si="240"/>
        <v>34000</v>
      </c>
      <c r="R1314">
        <f t="shared" si="241"/>
        <v>61000</v>
      </c>
      <c r="S1314">
        <f t="shared" si="242"/>
        <v>47500</v>
      </c>
      <c r="T1314" t="str">
        <f t="shared" si="243"/>
        <v>SBG Techology Solutions</v>
      </c>
      <c r="U1314" t="str">
        <f t="shared" si="244"/>
        <v>San Diego</v>
      </c>
      <c r="V1314" t="str">
        <f t="shared" si="245"/>
        <v>CA</v>
      </c>
      <c r="W1314">
        <f t="shared" si="246"/>
        <v>0</v>
      </c>
      <c r="X1314">
        <f t="shared" si="247"/>
        <v>0</v>
      </c>
      <c r="Y1314">
        <f t="shared" si="248"/>
        <v>1</v>
      </c>
      <c r="Z1314">
        <f t="shared" si="249"/>
        <v>0</v>
      </c>
      <c r="AA1314">
        <f t="shared" si="250"/>
        <v>0</v>
      </c>
      <c r="AB1314">
        <f t="shared" si="251"/>
        <v>1</v>
      </c>
    </row>
    <row r="1315" spans="1:28" ht="409.6" x14ac:dyDescent="0.2">
      <c r="A1315">
        <v>1313</v>
      </c>
      <c r="B1315" t="s">
        <v>1067</v>
      </c>
      <c r="C1315" t="s">
        <v>4841</v>
      </c>
      <c r="D1315" s="1" t="s">
        <v>4842</v>
      </c>
      <c r="E1315">
        <v>4.0999999999999996</v>
      </c>
      <c r="F1315" s="1" t="s">
        <v>2163</v>
      </c>
      <c r="G1315" t="s">
        <v>794</v>
      </c>
      <c r="H1315" t="s">
        <v>1664</v>
      </c>
      <c r="I1315" t="s">
        <v>55</v>
      </c>
      <c r="J1315">
        <v>1988</v>
      </c>
      <c r="K1315" t="s">
        <v>56</v>
      </c>
      <c r="L1315" t="s">
        <v>3350</v>
      </c>
      <c r="M1315" t="s">
        <v>32</v>
      </c>
      <c r="N1315" t="s">
        <v>3307</v>
      </c>
      <c r="O1315" t="s">
        <v>2164</v>
      </c>
      <c r="P1315">
        <v>-1</v>
      </c>
      <c r="Q1315">
        <f t="shared" si="240"/>
        <v>24000</v>
      </c>
      <c r="R1315">
        <f t="shared" si="241"/>
        <v>48000</v>
      </c>
      <c r="S1315">
        <f t="shared" si="242"/>
        <v>36000</v>
      </c>
      <c r="T1315" t="str">
        <f t="shared" si="243"/>
        <v>Insight Enterprises, Inc.</v>
      </c>
      <c r="U1315" t="str">
        <f t="shared" si="244"/>
        <v>Plano</v>
      </c>
      <c r="V1315" t="str">
        <f t="shared" si="245"/>
        <v>TX</v>
      </c>
      <c r="W1315">
        <f t="shared" si="246"/>
        <v>0</v>
      </c>
      <c r="X1315">
        <f t="shared" si="247"/>
        <v>0</v>
      </c>
      <c r="Y1315">
        <f t="shared" si="248"/>
        <v>1</v>
      </c>
      <c r="Z1315">
        <f t="shared" si="249"/>
        <v>0</v>
      </c>
      <c r="AA1315">
        <f t="shared" si="250"/>
        <v>0</v>
      </c>
      <c r="AB1315">
        <f t="shared" si="251"/>
        <v>1</v>
      </c>
    </row>
    <row r="1316" spans="1:28" ht="409.6" x14ac:dyDescent="0.2">
      <c r="A1316">
        <v>1314</v>
      </c>
      <c r="B1316" t="s">
        <v>178</v>
      </c>
      <c r="C1316" t="s">
        <v>4841</v>
      </c>
      <c r="D1316" s="1" t="s">
        <v>4843</v>
      </c>
      <c r="E1316">
        <v>4.0999999999999996</v>
      </c>
      <c r="F1316" s="1" t="s">
        <v>2163</v>
      </c>
      <c r="G1316" t="s">
        <v>794</v>
      </c>
      <c r="H1316" t="s">
        <v>1664</v>
      </c>
      <c r="I1316" t="s">
        <v>55</v>
      </c>
      <c r="J1316">
        <v>1988</v>
      </c>
      <c r="K1316" t="s">
        <v>56</v>
      </c>
      <c r="L1316" t="s">
        <v>3350</v>
      </c>
      <c r="M1316" t="s">
        <v>32</v>
      </c>
      <c r="N1316" t="s">
        <v>3307</v>
      </c>
      <c r="O1316" t="s">
        <v>2164</v>
      </c>
      <c r="P1316">
        <v>-1</v>
      </c>
      <c r="Q1316">
        <f t="shared" si="240"/>
        <v>24000</v>
      </c>
      <c r="R1316">
        <f t="shared" si="241"/>
        <v>48000</v>
      </c>
      <c r="S1316">
        <f t="shared" si="242"/>
        <v>36000</v>
      </c>
      <c r="T1316" t="str">
        <f t="shared" si="243"/>
        <v>Insight Enterprises, Inc.</v>
      </c>
      <c r="U1316" t="str">
        <f t="shared" si="244"/>
        <v>Plano</v>
      </c>
      <c r="V1316" t="str">
        <f t="shared" si="245"/>
        <v>TX</v>
      </c>
      <c r="W1316">
        <f t="shared" si="246"/>
        <v>0</v>
      </c>
      <c r="X1316">
        <f t="shared" si="247"/>
        <v>0</v>
      </c>
      <c r="Y1316">
        <f t="shared" si="248"/>
        <v>1</v>
      </c>
      <c r="Z1316">
        <f t="shared" si="249"/>
        <v>0</v>
      </c>
      <c r="AA1316">
        <f t="shared" si="250"/>
        <v>0</v>
      </c>
      <c r="AB1316">
        <f t="shared" si="251"/>
        <v>1</v>
      </c>
    </row>
    <row r="1317" spans="1:28" ht="409.6" x14ac:dyDescent="0.2">
      <c r="A1317">
        <v>1315</v>
      </c>
      <c r="B1317" t="s">
        <v>2165</v>
      </c>
      <c r="C1317" t="s">
        <v>4841</v>
      </c>
      <c r="D1317" s="1" t="s">
        <v>4844</v>
      </c>
      <c r="E1317">
        <v>4.3</v>
      </c>
      <c r="F1317" s="1" t="s">
        <v>2166</v>
      </c>
      <c r="G1317" t="s">
        <v>2167</v>
      </c>
      <c r="H1317" t="s">
        <v>1370</v>
      </c>
      <c r="I1317" t="s">
        <v>55</v>
      </c>
      <c r="J1317">
        <v>1976</v>
      </c>
      <c r="K1317" t="s">
        <v>37</v>
      </c>
      <c r="L1317" t="s">
        <v>134</v>
      </c>
      <c r="M1317" t="s">
        <v>32</v>
      </c>
      <c r="N1317" t="s">
        <v>3313</v>
      </c>
      <c r="O1317" t="s">
        <v>2168</v>
      </c>
      <c r="P1317">
        <v>-1</v>
      </c>
      <c r="Q1317">
        <f t="shared" si="240"/>
        <v>24000</v>
      </c>
      <c r="R1317">
        <f t="shared" si="241"/>
        <v>48000</v>
      </c>
      <c r="S1317">
        <f t="shared" si="242"/>
        <v>36000</v>
      </c>
      <c r="T1317" t="str">
        <f t="shared" si="243"/>
        <v>Harris Computer</v>
      </c>
      <c r="U1317" t="str">
        <f t="shared" si="244"/>
        <v>Allen</v>
      </c>
      <c r="V1317" t="str">
        <f t="shared" si="245"/>
        <v>TX</v>
      </c>
      <c r="W1317">
        <f t="shared" si="246"/>
        <v>0</v>
      </c>
      <c r="X1317">
        <f t="shared" si="247"/>
        <v>1</v>
      </c>
      <c r="Y1317">
        <f t="shared" si="248"/>
        <v>1</v>
      </c>
      <c r="Z1317">
        <f t="shared" si="249"/>
        <v>0</v>
      </c>
      <c r="AA1317">
        <f t="shared" si="250"/>
        <v>0</v>
      </c>
      <c r="AB1317">
        <f t="shared" si="251"/>
        <v>1</v>
      </c>
    </row>
    <row r="1318" spans="1:28" ht="34" x14ac:dyDescent="0.2">
      <c r="A1318">
        <v>1316</v>
      </c>
      <c r="B1318" t="s">
        <v>2169</v>
      </c>
      <c r="C1318" t="s">
        <v>4841</v>
      </c>
      <c r="D1318" t="s">
        <v>4845</v>
      </c>
      <c r="E1318">
        <v>3.3</v>
      </c>
      <c r="F1318" s="1" t="s">
        <v>2170</v>
      </c>
      <c r="G1318" t="s">
        <v>2171</v>
      </c>
      <c r="H1318" t="s">
        <v>3325</v>
      </c>
      <c r="I1318" t="s">
        <v>24</v>
      </c>
      <c r="J1318">
        <v>1994</v>
      </c>
      <c r="K1318" t="s">
        <v>30</v>
      </c>
      <c r="L1318" t="s">
        <v>4718</v>
      </c>
      <c r="M1318" t="s">
        <v>265</v>
      </c>
      <c r="N1318" t="s">
        <v>3310</v>
      </c>
      <c r="O1318" t="s">
        <v>2172</v>
      </c>
      <c r="P1318">
        <v>-1</v>
      </c>
      <c r="Q1318">
        <f t="shared" si="240"/>
        <v>24000</v>
      </c>
      <c r="R1318">
        <f t="shared" si="241"/>
        <v>48000</v>
      </c>
      <c r="S1318">
        <f t="shared" si="242"/>
        <v>36000</v>
      </c>
      <c r="T1318" t="str">
        <f t="shared" si="243"/>
        <v>Lidl</v>
      </c>
      <c r="U1318" t="str">
        <f t="shared" si="244"/>
        <v>Arlington</v>
      </c>
      <c r="V1318" t="str">
        <f t="shared" si="245"/>
        <v>TX</v>
      </c>
      <c r="W1318">
        <f t="shared" si="246"/>
        <v>0</v>
      </c>
      <c r="X1318">
        <f t="shared" si="247"/>
        <v>0</v>
      </c>
      <c r="Y1318">
        <f t="shared" si="248"/>
        <v>1</v>
      </c>
      <c r="Z1318">
        <f t="shared" si="249"/>
        <v>0</v>
      </c>
      <c r="AA1318">
        <f t="shared" si="250"/>
        <v>1</v>
      </c>
      <c r="AB1318">
        <f t="shared" si="251"/>
        <v>1</v>
      </c>
    </row>
    <row r="1319" spans="1:28" ht="34" x14ac:dyDescent="0.2">
      <c r="A1319">
        <v>1317</v>
      </c>
      <c r="B1319" t="s">
        <v>2173</v>
      </c>
      <c r="C1319" t="s">
        <v>4841</v>
      </c>
      <c r="D1319" t="s">
        <v>4846</v>
      </c>
      <c r="E1319">
        <v>3.1</v>
      </c>
      <c r="F1319" s="1" t="s">
        <v>1022</v>
      </c>
      <c r="G1319" t="s">
        <v>802</v>
      </c>
      <c r="H1319" t="s">
        <v>1024</v>
      </c>
      <c r="I1319" t="s">
        <v>41</v>
      </c>
      <c r="J1319">
        <v>1973</v>
      </c>
      <c r="K1319" t="s">
        <v>19</v>
      </c>
      <c r="L1319" t="s">
        <v>85</v>
      </c>
      <c r="M1319" t="s">
        <v>61</v>
      </c>
      <c r="N1319" t="s">
        <v>3305</v>
      </c>
      <c r="O1319">
        <v>-1</v>
      </c>
      <c r="P1319">
        <v>-1</v>
      </c>
      <c r="Q1319">
        <f t="shared" si="240"/>
        <v>24000</v>
      </c>
      <c r="R1319">
        <f t="shared" si="241"/>
        <v>48000</v>
      </c>
      <c r="S1319">
        <f t="shared" si="242"/>
        <v>36000</v>
      </c>
      <c r="T1319" t="str">
        <f t="shared" si="243"/>
        <v>Delmarva Foundation</v>
      </c>
      <c r="U1319" t="str">
        <f t="shared" si="244"/>
        <v>Dallas</v>
      </c>
      <c r="V1319" t="str">
        <f t="shared" si="245"/>
        <v>TX</v>
      </c>
      <c r="W1319">
        <f t="shared" si="246"/>
        <v>0</v>
      </c>
      <c r="X1319">
        <f t="shared" si="247"/>
        <v>1</v>
      </c>
      <c r="Y1319">
        <f t="shared" si="248"/>
        <v>0</v>
      </c>
      <c r="Z1319">
        <f t="shared" si="249"/>
        <v>0</v>
      </c>
      <c r="AA1319">
        <f t="shared" si="250"/>
        <v>0</v>
      </c>
      <c r="AB1319">
        <f t="shared" si="251"/>
        <v>1</v>
      </c>
    </row>
    <row r="1320" spans="1:28" ht="34" x14ac:dyDescent="0.2">
      <c r="A1320">
        <v>1318</v>
      </c>
      <c r="B1320" t="s">
        <v>291</v>
      </c>
      <c r="C1320" t="s">
        <v>4841</v>
      </c>
      <c r="D1320" t="s">
        <v>4847</v>
      </c>
      <c r="E1320">
        <v>4.9000000000000004</v>
      </c>
      <c r="F1320" s="1" t="s">
        <v>2174</v>
      </c>
      <c r="G1320" t="s">
        <v>802</v>
      </c>
      <c r="H1320" t="s">
        <v>802</v>
      </c>
      <c r="I1320" t="s">
        <v>84</v>
      </c>
      <c r="J1320">
        <v>2015</v>
      </c>
      <c r="K1320" t="s">
        <v>30</v>
      </c>
      <c r="L1320" t="s">
        <v>3350</v>
      </c>
      <c r="M1320" t="s">
        <v>32</v>
      </c>
      <c r="N1320" t="s">
        <v>3319</v>
      </c>
      <c r="O1320">
        <v>-1</v>
      </c>
      <c r="P1320">
        <v>-1</v>
      </c>
      <c r="Q1320">
        <f t="shared" si="240"/>
        <v>24000</v>
      </c>
      <c r="R1320">
        <f t="shared" si="241"/>
        <v>48000</v>
      </c>
      <c r="S1320">
        <f t="shared" si="242"/>
        <v>36000</v>
      </c>
      <c r="T1320" t="str">
        <f t="shared" si="243"/>
        <v>Pieces Technology, Inc.</v>
      </c>
      <c r="U1320" t="str">
        <f t="shared" si="244"/>
        <v>Dallas</v>
      </c>
      <c r="V1320" t="str">
        <f t="shared" si="245"/>
        <v>TX</v>
      </c>
      <c r="W1320">
        <f t="shared" si="246"/>
        <v>1</v>
      </c>
      <c r="X1320">
        <f t="shared" si="247"/>
        <v>1</v>
      </c>
      <c r="Y1320">
        <f t="shared" si="248"/>
        <v>0</v>
      </c>
      <c r="Z1320">
        <f t="shared" si="249"/>
        <v>0</v>
      </c>
      <c r="AA1320">
        <f t="shared" si="250"/>
        <v>0</v>
      </c>
      <c r="AB1320">
        <f t="shared" si="251"/>
        <v>1</v>
      </c>
    </row>
    <row r="1321" spans="1:28" ht="34" x14ac:dyDescent="0.2">
      <c r="A1321">
        <v>1319</v>
      </c>
      <c r="B1321" t="s">
        <v>2175</v>
      </c>
      <c r="C1321" t="s">
        <v>4841</v>
      </c>
      <c r="D1321" t="s">
        <v>4848</v>
      </c>
      <c r="E1321">
        <v>3.3</v>
      </c>
      <c r="F1321" s="1" t="s">
        <v>2176</v>
      </c>
      <c r="G1321" t="s">
        <v>802</v>
      </c>
      <c r="H1321" t="s">
        <v>165</v>
      </c>
      <c r="I1321" t="s">
        <v>41</v>
      </c>
      <c r="J1321">
        <v>1999</v>
      </c>
      <c r="K1321" t="s">
        <v>30</v>
      </c>
      <c r="L1321" t="s">
        <v>147</v>
      </c>
      <c r="M1321" t="s">
        <v>61</v>
      </c>
      <c r="N1321" t="s">
        <v>3319</v>
      </c>
      <c r="O1321">
        <v>-1</v>
      </c>
      <c r="P1321">
        <v>-1</v>
      </c>
      <c r="Q1321">
        <f t="shared" si="240"/>
        <v>24000</v>
      </c>
      <c r="R1321">
        <f t="shared" si="241"/>
        <v>48000</v>
      </c>
      <c r="S1321">
        <f t="shared" si="242"/>
        <v>36000</v>
      </c>
      <c r="T1321" t="str">
        <f t="shared" si="243"/>
        <v>Addison Group</v>
      </c>
      <c r="U1321" t="str">
        <f t="shared" si="244"/>
        <v>Dallas</v>
      </c>
      <c r="V1321" t="str">
        <f t="shared" si="245"/>
        <v>TX</v>
      </c>
      <c r="W1321">
        <f t="shared" si="246"/>
        <v>0</v>
      </c>
      <c r="X1321">
        <f t="shared" si="247"/>
        <v>1</v>
      </c>
      <c r="Y1321">
        <f t="shared" si="248"/>
        <v>1</v>
      </c>
      <c r="Z1321">
        <f t="shared" si="249"/>
        <v>0</v>
      </c>
      <c r="AA1321">
        <f t="shared" si="250"/>
        <v>0</v>
      </c>
      <c r="AB1321">
        <f t="shared" si="251"/>
        <v>1</v>
      </c>
    </row>
    <row r="1322" spans="1:28" ht="289" x14ac:dyDescent="0.2">
      <c r="A1322">
        <v>1320</v>
      </c>
      <c r="B1322" t="s">
        <v>536</v>
      </c>
      <c r="C1322" t="s">
        <v>4841</v>
      </c>
      <c r="D1322" s="1" t="s">
        <v>4849</v>
      </c>
      <c r="E1322">
        <v>3.9</v>
      </c>
      <c r="F1322" s="1" t="s">
        <v>1311</v>
      </c>
      <c r="G1322" t="s">
        <v>802</v>
      </c>
      <c r="H1322" t="s">
        <v>17</v>
      </c>
      <c r="I1322" t="s">
        <v>84</v>
      </c>
      <c r="J1322">
        <v>2000</v>
      </c>
      <c r="K1322" t="s">
        <v>30</v>
      </c>
      <c r="L1322" t="s">
        <v>147</v>
      </c>
      <c r="M1322" t="s">
        <v>61</v>
      </c>
      <c r="N1322" t="s">
        <v>3303</v>
      </c>
      <c r="O1322" t="s">
        <v>1312</v>
      </c>
      <c r="P1322">
        <v>-1</v>
      </c>
      <c r="Q1322">
        <f t="shared" si="240"/>
        <v>24000</v>
      </c>
      <c r="R1322">
        <f t="shared" si="241"/>
        <v>48000</v>
      </c>
      <c r="S1322">
        <f t="shared" si="242"/>
        <v>36000</v>
      </c>
      <c r="T1322" t="str">
        <f t="shared" si="243"/>
        <v>Mondo</v>
      </c>
      <c r="U1322" t="str">
        <f t="shared" si="244"/>
        <v>Dallas</v>
      </c>
      <c r="V1322" t="str">
        <f t="shared" si="245"/>
        <v>TX</v>
      </c>
      <c r="W1322">
        <f t="shared" si="246"/>
        <v>0</v>
      </c>
      <c r="X1322">
        <f t="shared" si="247"/>
        <v>1</v>
      </c>
      <c r="Y1322">
        <f t="shared" si="248"/>
        <v>0</v>
      </c>
      <c r="Z1322">
        <f t="shared" si="249"/>
        <v>1</v>
      </c>
      <c r="AA1322">
        <f t="shared" si="250"/>
        <v>0</v>
      </c>
      <c r="AB1322">
        <f t="shared" si="251"/>
        <v>1</v>
      </c>
    </row>
    <row r="1323" spans="1:28" ht="409.6" x14ac:dyDescent="0.2">
      <c r="A1323">
        <v>1321</v>
      </c>
      <c r="B1323" t="s">
        <v>2177</v>
      </c>
      <c r="C1323" t="s">
        <v>4841</v>
      </c>
      <c r="D1323" s="1" t="s">
        <v>6138</v>
      </c>
      <c r="E1323">
        <v>4</v>
      </c>
      <c r="F1323" s="1" t="s">
        <v>815</v>
      </c>
      <c r="G1323" t="s">
        <v>802</v>
      </c>
      <c r="H1323" t="s">
        <v>17</v>
      </c>
      <c r="I1323" t="s">
        <v>24</v>
      </c>
      <c r="J1323">
        <v>1869</v>
      </c>
      <c r="K1323" t="s">
        <v>56</v>
      </c>
      <c r="L1323" t="s">
        <v>3323</v>
      </c>
      <c r="M1323" t="s">
        <v>46</v>
      </c>
      <c r="N1323" t="s">
        <v>3310</v>
      </c>
      <c r="O1323" t="s">
        <v>816</v>
      </c>
      <c r="P1323">
        <v>-1</v>
      </c>
      <c r="Q1323">
        <f t="shared" si="240"/>
        <v>24000</v>
      </c>
      <c r="R1323">
        <f t="shared" si="241"/>
        <v>48000</v>
      </c>
      <c r="S1323">
        <f t="shared" si="242"/>
        <v>36000</v>
      </c>
      <c r="T1323" t="str">
        <f t="shared" si="243"/>
        <v>Goldman Sachs</v>
      </c>
      <c r="U1323" t="str">
        <f t="shared" si="244"/>
        <v>Dallas</v>
      </c>
      <c r="V1323" t="str">
        <f t="shared" si="245"/>
        <v>TX</v>
      </c>
      <c r="W1323">
        <f t="shared" si="246"/>
        <v>1</v>
      </c>
      <c r="X1323">
        <f t="shared" si="247"/>
        <v>1</v>
      </c>
      <c r="Y1323">
        <f t="shared" si="248"/>
        <v>1</v>
      </c>
      <c r="Z1323">
        <f t="shared" si="249"/>
        <v>0</v>
      </c>
      <c r="AA1323">
        <f t="shared" si="250"/>
        <v>0</v>
      </c>
      <c r="AB1323">
        <f t="shared" si="251"/>
        <v>1</v>
      </c>
    </row>
    <row r="1324" spans="1:28" ht="409.6" x14ac:dyDescent="0.2">
      <c r="A1324">
        <v>1322</v>
      </c>
      <c r="B1324" t="s">
        <v>2178</v>
      </c>
      <c r="C1324" t="s">
        <v>4841</v>
      </c>
      <c r="D1324" s="1" t="s">
        <v>4850</v>
      </c>
      <c r="E1324">
        <v>5</v>
      </c>
      <c r="F1324" s="1" t="s">
        <v>2179</v>
      </c>
      <c r="G1324" t="s">
        <v>2180</v>
      </c>
      <c r="H1324" t="s">
        <v>2180</v>
      </c>
      <c r="I1324" t="s">
        <v>68</v>
      </c>
      <c r="J1324">
        <v>-1</v>
      </c>
      <c r="K1324" t="s">
        <v>30</v>
      </c>
      <c r="L1324" t="s">
        <v>2181</v>
      </c>
      <c r="M1324" t="s">
        <v>43</v>
      </c>
      <c r="N1324" t="s">
        <v>3319</v>
      </c>
      <c r="O1324">
        <v>-1</v>
      </c>
      <c r="P1324">
        <v>-1</v>
      </c>
      <c r="Q1324">
        <f t="shared" si="240"/>
        <v>24000</v>
      </c>
      <c r="R1324">
        <f t="shared" si="241"/>
        <v>48000</v>
      </c>
      <c r="S1324">
        <f t="shared" si="242"/>
        <v>36000</v>
      </c>
      <c r="T1324" t="str">
        <f t="shared" si="243"/>
        <v>PeopleFun</v>
      </c>
      <c r="U1324" t="str">
        <f t="shared" si="244"/>
        <v>Richardson</v>
      </c>
      <c r="V1324" t="str">
        <f t="shared" si="245"/>
        <v>TX</v>
      </c>
      <c r="W1324">
        <f t="shared" si="246"/>
        <v>1</v>
      </c>
      <c r="X1324">
        <f t="shared" si="247"/>
        <v>1</v>
      </c>
      <c r="Y1324">
        <f t="shared" si="248"/>
        <v>0</v>
      </c>
      <c r="Z1324">
        <f t="shared" si="249"/>
        <v>1</v>
      </c>
      <c r="AA1324">
        <f t="shared" si="250"/>
        <v>0</v>
      </c>
      <c r="AB1324">
        <f t="shared" si="251"/>
        <v>1</v>
      </c>
    </row>
    <row r="1325" spans="1:28" ht="409.6" x14ac:dyDescent="0.2">
      <c r="A1325">
        <v>1323</v>
      </c>
      <c r="B1325" t="s">
        <v>2182</v>
      </c>
      <c r="C1325" t="s">
        <v>4841</v>
      </c>
      <c r="D1325" s="1" t="s">
        <v>4851</v>
      </c>
      <c r="E1325">
        <v>3.7</v>
      </c>
      <c r="F1325" s="1" t="s">
        <v>2183</v>
      </c>
      <c r="G1325" t="s">
        <v>802</v>
      </c>
      <c r="H1325" t="s">
        <v>802</v>
      </c>
      <c r="I1325" t="s">
        <v>41</v>
      </c>
      <c r="J1325">
        <v>1957</v>
      </c>
      <c r="K1325" t="s">
        <v>30</v>
      </c>
      <c r="L1325" t="s">
        <v>3331</v>
      </c>
      <c r="M1325" t="s">
        <v>61</v>
      </c>
      <c r="N1325" t="s">
        <v>3303</v>
      </c>
      <c r="O1325">
        <v>-1</v>
      </c>
      <c r="P1325">
        <v>-1</v>
      </c>
      <c r="Q1325">
        <f t="shared" si="240"/>
        <v>24000</v>
      </c>
      <c r="R1325">
        <f t="shared" si="241"/>
        <v>48000</v>
      </c>
      <c r="S1325">
        <f t="shared" si="242"/>
        <v>36000</v>
      </c>
      <c r="T1325" t="str">
        <f t="shared" si="243"/>
        <v>The Richards Group</v>
      </c>
      <c r="U1325" t="str">
        <f t="shared" si="244"/>
        <v>Dallas</v>
      </c>
      <c r="V1325" t="str">
        <f t="shared" si="245"/>
        <v>TX</v>
      </c>
      <c r="W1325">
        <f t="shared" si="246"/>
        <v>1</v>
      </c>
      <c r="X1325">
        <f t="shared" si="247"/>
        <v>1</v>
      </c>
      <c r="Y1325">
        <f t="shared" si="248"/>
        <v>0</v>
      </c>
      <c r="Z1325">
        <f t="shared" si="249"/>
        <v>1</v>
      </c>
      <c r="AA1325">
        <f t="shared" si="250"/>
        <v>1</v>
      </c>
      <c r="AB1325">
        <f t="shared" si="251"/>
        <v>1</v>
      </c>
    </row>
    <row r="1326" spans="1:28" ht="34" x14ac:dyDescent="0.2">
      <c r="A1326">
        <v>1324</v>
      </c>
      <c r="B1326" t="s">
        <v>2184</v>
      </c>
      <c r="C1326" t="s">
        <v>4841</v>
      </c>
      <c r="D1326" t="s">
        <v>4852</v>
      </c>
      <c r="E1326">
        <v>3.7</v>
      </c>
      <c r="F1326" s="1" t="s">
        <v>4853</v>
      </c>
      <c r="G1326" t="s">
        <v>802</v>
      </c>
      <c r="H1326" t="s">
        <v>17</v>
      </c>
      <c r="I1326" t="s">
        <v>29</v>
      </c>
      <c r="J1326">
        <v>1914</v>
      </c>
      <c r="K1326" t="s">
        <v>30</v>
      </c>
      <c r="L1326" t="s">
        <v>2086</v>
      </c>
      <c r="M1326" t="s">
        <v>46</v>
      </c>
      <c r="N1326" t="s">
        <v>3310</v>
      </c>
      <c r="O1326">
        <v>-1</v>
      </c>
      <c r="P1326">
        <v>-1</v>
      </c>
      <c r="Q1326">
        <f t="shared" si="240"/>
        <v>24000</v>
      </c>
      <c r="R1326">
        <f t="shared" si="241"/>
        <v>48000</v>
      </c>
      <c r="S1326">
        <f t="shared" si="242"/>
        <v>36000</v>
      </c>
      <c r="T1326" t="str">
        <f t="shared" si="243"/>
        <v>Federal Reserve Ban</v>
      </c>
      <c r="U1326" t="str">
        <f t="shared" si="244"/>
        <v>Dallas</v>
      </c>
      <c r="V1326" t="str">
        <f t="shared" si="245"/>
        <v>TX</v>
      </c>
      <c r="W1326">
        <f t="shared" si="246"/>
        <v>0</v>
      </c>
      <c r="X1326">
        <f t="shared" si="247"/>
        <v>0</v>
      </c>
      <c r="Y1326">
        <f t="shared" si="248"/>
        <v>1</v>
      </c>
      <c r="Z1326">
        <f t="shared" si="249"/>
        <v>1</v>
      </c>
      <c r="AA1326">
        <f t="shared" si="250"/>
        <v>0</v>
      </c>
      <c r="AB1326">
        <f t="shared" si="251"/>
        <v>1</v>
      </c>
    </row>
    <row r="1327" spans="1:28" ht="34" x14ac:dyDescent="0.2">
      <c r="A1327">
        <v>1325</v>
      </c>
      <c r="B1327" t="s">
        <v>34</v>
      </c>
      <c r="C1327" t="s">
        <v>4841</v>
      </c>
      <c r="D1327" t="s">
        <v>4854</v>
      </c>
      <c r="E1327">
        <v>3.8</v>
      </c>
      <c r="F1327" s="1" t="s">
        <v>3742</v>
      </c>
      <c r="G1327" t="s">
        <v>802</v>
      </c>
      <c r="H1327" t="s">
        <v>794</v>
      </c>
      <c r="I1327" t="s">
        <v>68</v>
      </c>
      <c r="J1327">
        <v>-1</v>
      </c>
      <c r="K1327" t="s">
        <v>123</v>
      </c>
      <c r="L1327">
        <v>-1</v>
      </c>
      <c r="M1327">
        <v>-1</v>
      </c>
      <c r="N1327" t="s">
        <v>3319</v>
      </c>
      <c r="O1327">
        <v>-1</v>
      </c>
      <c r="P1327">
        <v>-1</v>
      </c>
      <c r="Q1327">
        <f t="shared" si="240"/>
        <v>24000</v>
      </c>
      <c r="R1327">
        <f t="shared" si="241"/>
        <v>48000</v>
      </c>
      <c r="S1327">
        <f t="shared" si="242"/>
        <v>36000</v>
      </c>
      <c r="T1327" t="str">
        <f t="shared" si="243"/>
        <v>TeniSMart Solutions</v>
      </c>
      <c r="U1327" t="str">
        <f t="shared" si="244"/>
        <v>Dallas</v>
      </c>
      <c r="V1327" t="str">
        <f t="shared" si="245"/>
        <v>TX</v>
      </c>
      <c r="W1327">
        <f t="shared" si="246"/>
        <v>0</v>
      </c>
      <c r="X1327">
        <f t="shared" si="247"/>
        <v>1</v>
      </c>
      <c r="Y1327">
        <f t="shared" si="248"/>
        <v>0</v>
      </c>
      <c r="Z1327">
        <f t="shared" si="249"/>
        <v>0</v>
      </c>
      <c r="AA1327">
        <f t="shared" si="250"/>
        <v>0</v>
      </c>
      <c r="AB1327">
        <f t="shared" si="251"/>
        <v>1</v>
      </c>
    </row>
    <row r="1328" spans="1:28" ht="34" x14ac:dyDescent="0.2">
      <c r="A1328">
        <v>1326</v>
      </c>
      <c r="B1328" t="s">
        <v>34</v>
      </c>
      <c r="C1328" t="s">
        <v>4841</v>
      </c>
      <c r="D1328" t="s">
        <v>4855</v>
      </c>
      <c r="E1328">
        <v>4.4000000000000004</v>
      </c>
      <c r="F1328" s="1" t="s">
        <v>2185</v>
      </c>
      <c r="G1328" t="s">
        <v>802</v>
      </c>
      <c r="H1328" t="s">
        <v>2180</v>
      </c>
      <c r="I1328" t="s">
        <v>29</v>
      </c>
      <c r="J1328">
        <v>1995</v>
      </c>
      <c r="K1328" t="s">
        <v>30</v>
      </c>
      <c r="L1328" t="s">
        <v>38</v>
      </c>
      <c r="M1328" t="s">
        <v>32</v>
      </c>
      <c r="N1328" t="s">
        <v>3303</v>
      </c>
      <c r="O1328">
        <v>-1</v>
      </c>
      <c r="P1328">
        <v>-1</v>
      </c>
      <c r="Q1328">
        <f t="shared" si="240"/>
        <v>24000</v>
      </c>
      <c r="R1328">
        <f t="shared" si="241"/>
        <v>48000</v>
      </c>
      <c r="S1328">
        <f t="shared" si="242"/>
        <v>36000</v>
      </c>
      <c r="T1328" t="str">
        <f t="shared" si="243"/>
        <v>InfoVision, Inc.</v>
      </c>
      <c r="U1328" t="str">
        <f t="shared" si="244"/>
        <v>Dallas</v>
      </c>
      <c r="V1328" t="str">
        <f t="shared" si="245"/>
        <v>TX</v>
      </c>
      <c r="W1328">
        <f t="shared" si="246"/>
        <v>0</v>
      </c>
      <c r="X1328">
        <f t="shared" si="247"/>
        <v>1</v>
      </c>
      <c r="Y1328">
        <f t="shared" si="248"/>
        <v>0</v>
      </c>
      <c r="Z1328">
        <f t="shared" si="249"/>
        <v>0</v>
      </c>
      <c r="AA1328">
        <f t="shared" si="250"/>
        <v>0</v>
      </c>
      <c r="AB1328">
        <f t="shared" si="251"/>
        <v>1</v>
      </c>
    </row>
    <row r="1329" spans="1:28" ht="34" x14ac:dyDescent="0.2">
      <c r="A1329">
        <v>1327</v>
      </c>
      <c r="B1329" t="s">
        <v>69</v>
      </c>
      <c r="C1329" t="s">
        <v>4841</v>
      </c>
      <c r="D1329" t="s">
        <v>4856</v>
      </c>
      <c r="E1329">
        <v>3.1</v>
      </c>
      <c r="F1329" s="1" t="s">
        <v>2186</v>
      </c>
      <c r="G1329" t="s">
        <v>802</v>
      </c>
      <c r="H1329" t="s">
        <v>802</v>
      </c>
      <c r="I1329" t="s">
        <v>18</v>
      </c>
      <c r="J1329">
        <v>-1</v>
      </c>
      <c r="K1329" t="s">
        <v>218</v>
      </c>
      <c r="L1329" t="s">
        <v>796</v>
      </c>
      <c r="M1329" t="s">
        <v>218</v>
      </c>
      <c r="N1329" t="s">
        <v>3305</v>
      </c>
      <c r="O1329">
        <v>-1</v>
      </c>
      <c r="P1329">
        <v>-1</v>
      </c>
      <c r="Q1329">
        <f t="shared" si="240"/>
        <v>24000</v>
      </c>
      <c r="R1329">
        <f t="shared" si="241"/>
        <v>48000</v>
      </c>
      <c r="S1329">
        <f t="shared" si="242"/>
        <v>36000</v>
      </c>
      <c r="T1329" t="str">
        <f t="shared" si="243"/>
        <v>Dallas County</v>
      </c>
      <c r="U1329" t="str">
        <f t="shared" si="244"/>
        <v>Dallas</v>
      </c>
      <c r="V1329" t="str">
        <f t="shared" si="245"/>
        <v>TX</v>
      </c>
      <c r="W1329">
        <f t="shared" si="246"/>
        <v>0</v>
      </c>
      <c r="X1329">
        <f t="shared" si="247"/>
        <v>0</v>
      </c>
      <c r="Y1329">
        <f t="shared" si="248"/>
        <v>0</v>
      </c>
      <c r="Z1329">
        <f t="shared" si="249"/>
        <v>0</v>
      </c>
      <c r="AA1329">
        <f t="shared" si="250"/>
        <v>0</v>
      </c>
      <c r="AB1329">
        <f t="shared" si="251"/>
        <v>1</v>
      </c>
    </row>
    <row r="1330" spans="1:28" ht="409.6" x14ac:dyDescent="0.2">
      <c r="A1330">
        <v>1328</v>
      </c>
      <c r="B1330" t="s">
        <v>2187</v>
      </c>
      <c r="C1330" t="s">
        <v>4841</v>
      </c>
      <c r="D1330" s="1" t="s">
        <v>6139</v>
      </c>
      <c r="E1330">
        <v>4</v>
      </c>
      <c r="F1330" s="1" t="s">
        <v>815</v>
      </c>
      <c r="G1330" t="s">
        <v>802</v>
      </c>
      <c r="H1330" t="s">
        <v>17</v>
      </c>
      <c r="I1330" t="s">
        <v>24</v>
      </c>
      <c r="J1330">
        <v>1869</v>
      </c>
      <c r="K1330" t="s">
        <v>56</v>
      </c>
      <c r="L1330" t="s">
        <v>3323</v>
      </c>
      <c r="M1330" t="s">
        <v>46</v>
      </c>
      <c r="N1330" t="s">
        <v>3310</v>
      </c>
      <c r="O1330" t="s">
        <v>816</v>
      </c>
      <c r="P1330">
        <v>-1</v>
      </c>
      <c r="Q1330">
        <f t="shared" si="240"/>
        <v>24000</v>
      </c>
      <c r="R1330">
        <f t="shared" si="241"/>
        <v>48000</v>
      </c>
      <c r="S1330">
        <f t="shared" si="242"/>
        <v>36000</v>
      </c>
      <c r="T1330" t="str">
        <f t="shared" si="243"/>
        <v>Goldman Sachs</v>
      </c>
      <c r="U1330" t="str">
        <f t="shared" si="244"/>
        <v>Dallas</v>
      </c>
      <c r="V1330" t="str">
        <f t="shared" si="245"/>
        <v>TX</v>
      </c>
      <c r="W1330">
        <f t="shared" si="246"/>
        <v>1</v>
      </c>
      <c r="X1330">
        <f t="shared" si="247"/>
        <v>1</v>
      </c>
      <c r="Y1330">
        <f t="shared" si="248"/>
        <v>1</v>
      </c>
      <c r="Z1330">
        <f t="shared" si="249"/>
        <v>0</v>
      </c>
      <c r="AA1330">
        <f t="shared" si="250"/>
        <v>0</v>
      </c>
      <c r="AB1330">
        <f t="shared" si="251"/>
        <v>1</v>
      </c>
    </row>
    <row r="1331" spans="1:28" ht="34" x14ac:dyDescent="0.2">
      <c r="A1331">
        <v>1329</v>
      </c>
      <c r="B1331" t="s">
        <v>2188</v>
      </c>
      <c r="C1331" t="s">
        <v>4841</v>
      </c>
      <c r="D1331" t="s">
        <v>4857</v>
      </c>
      <c r="E1331">
        <v>3.4</v>
      </c>
      <c r="F1331" s="1" t="s">
        <v>2189</v>
      </c>
      <c r="G1331" t="s">
        <v>257</v>
      </c>
      <c r="H1331" t="s">
        <v>2190</v>
      </c>
      <c r="I1331" t="s">
        <v>24</v>
      </c>
      <c r="J1331">
        <v>1919</v>
      </c>
      <c r="K1331" t="s">
        <v>56</v>
      </c>
      <c r="L1331" t="s">
        <v>38</v>
      </c>
      <c r="M1331" t="s">
        <v>32</v>
      </c>
      <c r="N1331" t="s">
        <v>3310</v>
      </c>
      <c r="O1331" t="s">
        <v>2191</v>
      </c>
      <c r="P1331">
        <v>-1</v>
      </c>
      <c r="Q1331">
        <f t="shared" si="240"/>
        <v>24000</v>
      </c>
      <c r="R1331">
        <f t="shared" si="241"/>
        <v>48000</v>
      </c>
      <c r="S1331">
        <f t="shared" si="242"/>
        <v>36000</v>
      </c>
      <c r="T1331" t="str">
        <f t="shared" si="243"/>
        <v>Atos</v>
      </c>
      <c r="U1331" t="str">
        <f t="shared" si="244"/>
        <v>Irving</v>
      </c>
      <c r="V1331" t="str">
        <f t="shared" si="245"/>
        <v>TX</v>
      </c>
      <c r="W1331">
        <f t="shared" si="246"/>
        <v>0</v>
      </c>
      <c r="X1331">
        <f t="shared" si="247"/>
        <v>0</v>
      </c>
      <c r="Y1331">
        <f t="shared" si="248"/>
        <v>1</v>
      </c>
      <c r="Z1331">
        <f t="shared" si="249"/>
        <v>0</v>
      </c>
      <c r="AA1331">
        <f t="shared" si="250"/>
        <v>0</v>
      </c>
      <c r="AB1331">
        <f t="shared" si="251"/>
        <v>1</v>
      </c>
    </row>
    <row r="1332" spans="1:28" ht="409.6" x14ac:dyDescent="0.2">
      <c r="A1332">
        <v>1330</v>
      </c>
      <c r="B1332" t="s">
        <v>34</v>
      </c>
      <c r="C1332" t="s">
        <v>4841</v>
      </c>
      <c r="D1332" s="1" t="s">
        <v>4858</v>
      </c>
      <c r="E1332">
        <v>-1</v>
      </c>
      <c r="F1332" t="s">
        <v>2192</v>
      </c>
      <c r="G1332" t="s">
        <v>257</v>
      </c>
      <c r="H1332" t="s">
        <v>257</v>
      </c>
      <c r="I1332" t="s">
        <v>68</v>
      </c>
      <c r="J1332">
        <v>-1</v>
      </c>
      <c r="K1332" t="s">
        <v>56</v>
      </c>
      <c r="L1332" t="s">
        <v>38</v>
      </c>
      <c r="M1332" t="s">
        <v>32</v>
      </c>
      <c r="N1332" t="s">
        <v>3311</v>
      </c>
      <c r="O1332">
        <v>-1</v>
      </c>
      <c r="P1332">
        <v>-1</v>
      </c>
      <c r="Q1332">
        <f t="shared" si="240"/>
        <v>24000</v>
      </c>
      <c r="R1332">
        <f t="shared" si="241"/>
        <v>48000</v>
      </c>
      <c r="S1332">
        <f t="shared" si="242"/>
        <v>36000</v>
      </c>
      <c r="T1332" t="str">
        <f t="shared" si="243"/>
        <v>Yeti Technologies</v>
      </c>
      <c r="U1332" t="str">
        <f t="shared" si="244"/>
        <v>Irving</v>
      </c>
      <c r="V1332" t="str">
        <f t="shared" si="245"/>
        <v>TX</v>
      </c>
      <c r="W1332">
        <f t="shared" si="246"/>
        <v>1</v>
      </c>
      <c r="X1332">
        <f t="shared" si="247"/>
        <v>1</v>
      </c>
      <c r="Y1332">
        <f t="shared" si="248"/>
        <v>1</v>
      </c>
      <c r="Z1332">
        <f t="shared" si="249"/>
        <v>0</v>
      </c>
      <c r="AA1332">
        <f t="shared" si="250"/>
        <v>0</v>
      </c>
      <c r="AB1332">
        <f t="shared" si="251"/>
        <v>1</v>
      </c>
    </row>
    <row r="1333" spans="1:28" ht="34" x14ac:dyDescent="0.2">
      <c r="A1333">
        <v>1331</v>
      </c>
      <c r="B1333" t="s">
        <v>2193</v>
      </c>
      <c r="C1333" t="s">
        <v>4841</v>
      </c>
      <c r="D1333" t="s">
        <v>4859</v>
      </c>
      <c r="E1333">
        <v>3.3</v>
      </c>
      <c r="F1333" s="1" t="s">
        <v>2170</v>
      </c>
      <c r="G1333" t="s">
        <v>2171</v>
      </c>
      <c r="H1333" t="s">
        <v>3325</v>
      </c>
      <c r="I1333" t="s">
        <v>24</v>
      </c>
      <c r="J1333">
        <v>1994</v>
      </c>
      <c r="K1333" t="s">
        <v>30</v>
      </c>
      <c r="L1333" t="s">
        <v>4718</v>
      </c>
      <c r="M1333" t="s">
        <v>265</v>
      </c>
      <c r="N1333" t="s">
        <v>3310</v>
      </c>
      <c r="O1333" t="s">
        <v>2172</v>
      </c>
      <c r="P1333">
        <v>-1</v>
      </c>
      <c r="Q1333">
        <f t="shared" si="240"/>
        <v>24000</v>
      </c>
      <c r="R1333">
        <f t="shared" si="241"/>
        <v>48000</v>
      </c>
      <c r="S1333">
        <f t="shared" si="242"/>
        <v>36000</v>
      </c>
      <c r="T1333" t="str">
        <f t="shared" si="243"/>
        <v>Lidl</v>
      </c>
      <c r="U1333" t="str">
        <f t="shared" si="244"/>
        <v>Arlington</v>
      </c>
      <c r="V1333" t="str">
        <f t="shared" si="245"/>
        <v>TX</v>
      </c>
      <c r="W1333">
        <f t="shared" si="246"/>
        <v>0</v>
      </c>
      <c r="X1333">
        <f t="shared" si="247"/>
        <v>1</v>
      </c>
      <c r="Y1333">
        <f t="shared" si="248"/>
        <v>1</v>
      </c>
      <c r="Z1333">
        <f t="shared" si="249"/>
        <v>0</v>
      </c>
      <c r="AA1333">
        <f t="shared" si="250"/>
        <v>1</v>
      </c>
      <c r="AB1333">
        <f t="shared" si="251"/>
        <v>1</v>
      </c>
    </row>
    <row r="1334" spans="1:28" ht="409.6" x14ac:dyDescent="0.2">
      <c r="A1334">
        <v>1332</v>
      </c>
      <c r="B1334" t="s">
        <v>34</v>
      </c>
      <c r="C1334" t="s">
        <v>4841</v>
      </c>
      <c r="D1334" s="1" t="s">
        <v>4860</v>
      </c>
      <c r="E1334">
        <v>4.0999999999999996</v>
      </c>
      <c r="F1334" s="1" t="s">
        <v>4861</v>
      </c>
      <c r="G1334" t="s">
        <v>802</v>
      </c>
      <c r="H1334" t="s">
        <v>4862</v>
      </c>
      <c r="I1334" t="s">
        <v>24</v>
      </c>
      <c r="J1334">
        <v>1865</v>
      </c>
      <c r="K1334" t="s">
        <v>56</v>
      </c>
      <c r="L1334" t="s">
        <v>912</v>
      </c>
      <c r="M1334" t="s">
        <v>913</v>
      </c>
      <c r="N1334" t="s">
        <v>3310</v>
      </c>
      <c r="O1334" t="s">
        <v>2194</v>
      </c>
      <c r="P1334">
        <v>-1</v>
      </c>
      <c r="Q1334">
        <f t="shared" si="240"/>
        <v>24000</v>
      </c>
      <c r="R1334">
        <f t="shared" si="241"/>
        <v>48000</v>
      </c>
      <c r="S1334">
        <f t="shared" si="242"/>
        <v>36000</v>
      </c>
      <c r="T1334" t="str">
        <f t="shared" si="243"/>
        <v>Noia</v>
      </c>
      <c r="U1334" t="str">
        <f t="shared" si="244"/>
        <v>Dallas</v>
      </c>
      <c r="V1334" t="str">
        <f t="shared" si="245"/>
        <v>TX</v>
      </c>
      <c r="W1334">
        <f t="shared" si="246"/>
        <v>1</v>
      </c>
      <c r="X1334">
        <f t="shared" si="247"/>
        <v>0</v>
      </c>
      <c r="Y1334">
        <f t="shared" si="248"/>
        <v>0</v>
      </c>
      <c r="Z1334">
        <f t="shared" si="249"/>
        <v>0</v>
      </c>
      <c r="AA1334">
        <f t="shared" si="250"/>
        <v>1</v>
      </c>
      <c r="AB1334">
        <f t="shared" si="251"/>
        <v>1</v>
      </c>
    </row>
    <row r="1335" spans="1:28" ht="34" x14ac:dyDescent="0.2">
      <c r="A1335">
        <v>1333</v>
      </c>
      <c r="B1335" t="s">
        <v>2195</v>
      </c>
      <c r="C1335" t="s">
        <v>4841</v>
      </c>
      <c r="D1335" t="s">
        <v>4863</v>
      </c>
      <c r="E1335">
        <v>3.5</v>
      </c>
      <c r="F1335" s="1" t="s">
        <v>1672</v>
      </c>
      <c r="G1335" t="s">
        <v>2180</v>
      </c>
      <c r="H1335" t="s">
        <v>1673</v>
      </c>
      <c r="I1335" t="s">
        <v>29</v>
      </c>
      <c r="J1335">
        <v>1970</v>
      </c>
      <c r="K1335" t="s">
        <v>30</v>
      </c>
      <c r="L1335" t="s">
        <v>147</v>
      </c>
      <c r="M1335" t="s">
        <v>61</v>
      </c>
      <c r="N1335" t="s">
        <v>3303</v>
      </c>
      <c r="O1335" t="s">
        <v>4422</v>
      </c>
      <c r="P1335">
        <v>-1</v>
      </c>
      <c r="Q1335">
        <f t="shared" si="240"/>
        <v>24000</v>
      </c>
      <c r="R1335">
        <f t="shared" si="241"/>
        <v>48000</v>
      </c>
      <c r="S1335">
        <f t="shared" si="242"/>
        <v>36000</v>
      </c>
      <c r="T1335" t="str">
        <f t="shared" si="243"/>
        <v>The Judge Group, Inc.</v>
      </c>
      <c r="U1335" t="str">
        <f t="shared" si="244"/>
        <v>Richardson</v>
      </c>
      <c r="V1335" t="str">
        <f t="shared" si="245"/>
        <v>TX</v>
      </c>
      <c r="W1335">
        <f t="shared" si="246"/>
        <v>0</v>
      </c>
      <c r="X1335">
        <f t="shared" si="247"/>
        <v>1</v>
      </c>
      <c r="Y1335">
        <f t="shared" si="248"/>
        <v>0</v>
      </c>
      <c r="Z1335">
        <f t="shared" si="249"/>
        <v>1</v>
      </c>
      <c r="AA1335">
        <f t="shared" si="250"/>
        <v>0</v>
      </c>
      <c r="AB1335">
        <f t="shared" si="251"/>
        <v>1</v>
      </c>
    </row>
    <row r="1336" spans="1:28" ht="272" x14ac:dyDescent="0.2">
      <c r="A1336">
        <v>1334</v>
      </c>
      <c r="B1336" t="s">
        <v>2196</v>
      </c>
      <c r="C1336" t="s">
        <v>4841</v>
      </c>
      <c r="D1336" s="1" t="s">
        <v>4864</v>
      </c>
      <c r="E1336">
        <v>3.3</v>
      </c>
      <c r="F1336" s="1" t="s">
        <v>2197</v>
      </c>
      <c r="G1336" t="s">
        <v>802</v>
      </c>
      <c r="H1336" t="s">
        <v>2198</v>
      </c>
      <c r="I1336" t="s">
        <v>68</v>
      </c>
      <c r="J1336">
        <v>-1</v>
      </c>
      <c r="K1336" t="s">
        <v>30</v>
      </c>
      <c r="L1336">
        <v>-1</v>
      </c>
      <c r="M1336">
        <v>-1</v>
      </c>
      <c r="N1336" t="s">
        <v>3311</v>
      </c>
      <c r="O1336">
        <v>-1</v>
      </c>
      <c r="P1336">
        <v>-1</v>
      </c>
      <c r="Q1336">
        <f t="shared" si="240"/>
        <v>24000</v>
      </c>
      <c r="R1336">
        <f t="shared" si="241"/>
        <v>48000</v>
      </c>
      <c r="S1336">
        <f t="shared" si="242"/>
        <v>36000</v>
      </c>
      <c r="T1336" t="str">
        <f t="shared" si="243"/>
        <v>Precision</v>
      </c>
      <c r="U1336" t="str">
        <f t="shared" si="244"/>
        <v>Dallas</v>
      </c>
      <c r="V1336" t="str">
        <f t="shared" si="245"/>
        <v>TX</v>
      </c>
      <c r="W1336">
        <f t="shared" si="246"/>
        <v>0</v>
      </c>
      <c r="X1336">
        <f t="shared" si="247"/>
        <v>0</v>
      </c>
      <c r="Y1336">
        <f t="shared" si="248"/>
        <v>1</v>
      </c>
      <c r="Z1336">
        <f t="shared" si="249"/>
        <v>0</v>
      </c>
      <c r="AA1336">
        <f t="shared" si="250"/>
        <v>0</v>
      </c>
      <c r="AB1336">
        <f t="shared" si="251"/>
        <v>1</v>
      </c>
    </row>
    <row r="1337" spans="1:28" ht="409.6" x14ac:dyDescent="0.2">
      <c r="A1337">
        <v>1335</v>
      </c>
      <c r="B1337" t="s">
        <v>34</v>
      </c>
      <c r="C1337" t="s">
        <v>4841</v>
      </c>
      <c r="D1337" s="1" t="s">
        <v>4865</v>
      </c>
      <c r="E1337">
        <v>3.4</v>
      </c>
      <c r="F1337" s="1" t="s">
        <v>2199</v>
      </c>
      <c r="G1337" t="s">
        <v>802</v>
      </c>
      <c r="H1337" t="s">
        <v>4866</v>
      </c>
      <c r="I1337" t="s">
        <v>18</v>
      </c>
      <c r="J1337">
        <v>1999</v>
      </c>
      <c r="K1337" t="s">
        <v>30</v>
      </c>
      <c r="L1337" t="s">
        <v>342</v>
      </c>
      <c r="M1337" t="s">
        <v>161</v>
      </c>
      <c r="N1337" t="s">
        <v>3319</v>
      </c>
      <c r="O1337">
        <v>-1</v>
      </c>
      <c r="P1337">
        <v>-1</v>
      </c>
      <c r="Q1337">
        <f t="shared" si="240"/>
        <v>24000</v>
      </c>
      <c r="R1337">
        <f t="shared" si="241"/>
        <v>48000</v>
      </c>
      <c r="S1337">
        <f t="shared" si="242"/>
        <v>36000</v>
      </c>
      <c r="T1337" t="str">
        <f t="shared" si="243"/>
        <v>ZeniMax Media, Inc.</v>
      </c>
      <c r="U1337" t="str">
        <f t="shared" si="244"/>
        <v>Dallas</v>
      </c>
      <c r="V1337" t="str">
        <f t="shared" si="245"/>
        <v>TX</v>
      </c>
      <c r="W1337">
        <f t="shared" si="246"/>
        <v>1</v>
      </c>
      <c r="X1337">
        <f t="shared" si="247"/>
        <v>1</v>
      </c>
      <c r="Y1337">
        <f t="shared" si="248"/>
        <v>1</v>
      </c>
      <c r="Z1337">
        <f t="shared" si="249"/>
        <v>1</v>
      </c>
      <c r="AA1337">
        <f t="shared" si="250"/>
        <v>0</v>
      </c>
      <c r="AB1337">
        <f t="shared" si="251"/>
        <v>1</v>
      </c>
    </row>
    <row r="1338" spans="1:28" ht="409.6" x14ac:dyDescent="0.2">
      <c r="A1338">
        <v>1336</v>
      </c>
      <c r="B1338" t="s">
        <v>2200</v>
      </c>
      <c r="C1338" t="s">
        <v>4841</v>
      </c>
      <c r="D1338" s="1" t="s">
        <v>4867</v>
      </c>
      <c r="E1338">
        <v>2.8</v>
      </c>
      <c r="F1338" s="1" t="s">
        <v>2201</v>
      </c>
      <c r="G1338" t="s">
        <v>802</v>
      </c>
      <c r="H1338" t="s">
        <v>4868</v>
      </c>
      <c r="I1338" t="s">
        <v>29</v>
      </c>
      <c r="J1338">
        <v>1998</v>
      </c>
      <c r="K1338" t="s">
        <v>30</v>
      </c>
      <c r="L1338" t="s">
        <v>3331</v>
      </c>
      <c r="M1338" t="s">
        <v>61</v>
      </c>
      <c r="N1338" t="s">
        <v>3303</v>
      </c>
      <c r="O1338">
        <v>-1</v>
      </c>
      <c r="P1338">
        <v>-1</v>
      </c>
      <c r="Q1338">
        <f t="shared" si="240"/>
        <v>24000</v>
      </c>
      <c r="R1338">
        <f t="shared" si="241"/>
        <v>48000</v>
      </c>
      <c r="S1338">
        <f t="shared" si="242"/>
        <v>36000</v>
      </c>
      <c r="T1338" t="str">
        <f t="shared" si="243"/>
        <v>Match Group</v>
      </c>
      <c r="U1338" t="str">
        <f t="shared" si="244"/>
        <v>Dallas</v>
      </c>
      <c r="V1338" t="str">
        <f t="shared" si="245"/>
        <v>TX</v>
      </c>
      <c r="W1338">
        <f t="shared" si="246"/>
        <v>1</v>
      </c>
      <c r="X1338">
        <f t="shared" si="247"/>
        <v>1</v>
      </c>
      <c r="Y1338">
        <f t="shared" si="248"/>
        <v>1</v>
      </c>
      <c r="Z1338">
        <f t="shared" si="249"/>
        <v>0</v>
      </c>
      <c r="AA1338">
        <f t="shared" si="250"/>
        <v>0</v>
      </c>
      <c r="AB1338">
        <f t="shared" si="251"/>
        <v>1</v>
      </c>
    </row>
    <row r="1339" spans="1:28" ht="34" x14ac:dyDescent="0.2">
      <c r="A1339">
        <v>1337</v>
      </c>
      <c r="B1339" t="s">
        <v>34</v>
      </c>
      <c r="C1339" t="s">
        <v>4841</v>
      </c>
      <c r="D1339" t="s">
        <v>4869</v>
      </c>
      <c r="E1339">
        <v>2.9</v>
      </c>
      <c r="F1339" s="1" t="s">
        <v>2202</v>
      </c>
      <c r="G1339" t="s">
        <v>257</v>
      </c>
      <c r="H1339" t="s">
        <v>802</v>
      </c>
      <c r="I1339" t="s">
        <v>29</v>
      </c>
      <c r="J1339">
        <v>1998</v>
      </c>
      <c r="K1339" t="s">
        <v>56</v>
      </c>
      <c r="L1339" t="s">
        <v>3358</v>
      </c>
      <c r="M1339" t="s">
        <v>46</v>
      </c>
      <c r="N1339" t="s">
        <v>3306</v>
      </c>
      <c r="O1339">
        <v>-1</v>
      </c>
      <c r="P1339">
        <v>-1</v>
      </c>
      <c r="Q1339">
        <f t="shared" si="240"/>
        <v>24000</v>
      </c>
      <c r="R1339">
        <f t="shared" si="241"/>
        <v>48000</v>
      </c>
      <c r="S1339">
        <f t="shared" si="242"/>
        <v>36000</v>
      </c>
      <c r="T1339" t="str">
        <f t="shared" si="243"/>
        <v>Hilltop Holdings</v>
      </c>
      <c r="U1339" t="str">
        <f t="shared" si="244"/>
        <v>Irving</v>
      </c>
      <c r="V1339" t="str">
        <f t="shared" si="245"/>
        <v>TX</v>
      </c>
      <c r="W1339">
        <f t="shared" si="246"/>
        <v>0</v>
      </c>
      <c r="X1339">
        <f t="shared" si="247"/>
        <v>0</v>
      </c>
      <c r="Y1339">
        <f t="shared" si="248"/>
        <v>0</v>
      </c>
      <c r="Z1339">
        <f t="shared" si="249"/>
        <v>0</v>
      </c>
      <c r="AA1339">
        <f t="shared" si="250"/>
        <v>1</v>
      </c>
      <c r="AB1339">
        <f t="shared" si="251"/>
        <v>1</v>
      </c>
    </row>
    <row r="1340" spans="1:28" ht="272" x14ac:dyDescent="0.2">
      <c r="A1340">
        <v>1338</v>
      </c>
      <c r="B1340" t="s">
        <v>2203</v>
      </c>
      <c r="C1340" t="s">
        <v>4841</v>
      </c>
      <c r="D1340" s="1" t="s">
        <v>4870</v>
      </c>
      <c r="E1340">
        <v>4</v>
      </c>
      <c r="F1340" s="1" t="s">
        <v>2204</v>
      </c>
      <c r="G1340" t="s">
        <v>802</v>
      </c>
      <c r="H1340" t="s">
        <v>802</v>
      </c>
      <c r="I1340" t="s">
        <v>29</v>
      </c>
      <c r="J1340">
        <v>1921</v>
      </c>
      <c r="K1340" t="s">
        <v>19</v>
      </c>
      <c r="L1340" t="s">
        <v>25</v>
      </c>
      <c r="M1340" t="s">
        <v>26</v>
      </c>
      <c r="N1340" t="s">
        <v>3319</v>
      </c>
      <c r="O1340">
        <v>-1</v>
      </c>
      <c r="P1340">
        <v>-1</v>
      </c>
      <c r="Q1340">
        <f t="shared" si="240"/>
        <v>24000</v>
      </c>
      <c r="R1340">
        <f t="shared" si="241"/>
        <v>48000</v>
      </c>
      <c r="S1340">
        <f t="shared" si="242"/>
        <v>36000</v>
      </c>
      <c r="T1340" t="str">
        <f t="shared" si="243"/>
        <v>Texas Scottish Rite Hospital for Children</v>
      </c>
      <c r="U1340" t="str">
        <f t="shared" si="244"/>
        <v>Dallas</v>
      </c>
      <c r="V1340" t="str">
        <f t="shared" si="245"/>
        <v>TX</v>
      </c>
      <c r="W1340">
        <f t="shared" si="246"/>
        <v>0</v>
      </c>
      <c r="X1340">
        <f t="shared" si="247"/>
        <v>0</v>
      </c>
      <c r="Y1340">
        <f t="shared" si="248"/>
        <v>0</v>
      </c>
      <c r="Z1340">
        <f t="shared" si="249"/>
        <v>0</v>
      </c>
      <c r="AA1340">
        <f t="shared" si="250"/>
        <v>0</v>
      </c>
      <c r="AB1340">
        <f t="shared" si="251"/>
        <v>1</v>
      </c>
    </row>
    <row r="1341" spans="1:28" ht="340" x14ac:dyDescent="0.2">
      <c r="A1341">
        <v>1339</v>
      </c>
      <c r="B1341" t="s">
        <v>193</v>
      </c>
      <c r="C1341" t="s">
        <v>4841</v>
      </c>
      <c r="D1341" s="1" t="s">
        <v>4871</v>
      </c>
      <c r="E1341">
        <v>5</v>
      </c>
      <c r="F1341" s="1" t="s">
        <v>315</v>
      </c>
      <c r="G1341" t="s">
        <v>802</v>
      </c>
      <c r="H1341" t="s">
        <v>316</v>
      </c>
      <c r="I1341" t="s">
        <v>84</v>
      </c>
      <c r="J1341">
        <v>2008</v>
      </c>
      <c r="K1341" t="s">
        <v>30</v>
      </c>
      <c r="L1341" t="s">
        <v>38</v>
      </c>
      <c r="M1341" t="s">
        <v>32</v>
      </c>
      <c r="N1341" t="s">
        <v>3305</v>
      </c>
      <c r="O1341">
        <v>-1</v>
      </c>
      <c r="P1341">
        <v>-1</v>
      </c>
      <c r="Q1341">
        <f t="shared" si="240"/>
        <v>24000</v>
      </c>
      <c r="R1341">
        <f t="shared" si="241"/>
        <v>48000</v>
      </c>
      <c r="S1341">
        <f t="shared" si="242"/>
        <v>36000</v>
      </c>
      <c r="T1341" t="str">
        <f t="shared" si="243"/>
        <v>Staffigo Technical Services, LLC</v>
      </c>
      <c r="U1341" t="str">
        <f t="shared" si="244"/>
        <v>Dallas</v>
      </c>
      <c r="V1341" t="str">
        <f t="shared" si="245"/>
        <v>TX</v>
      </c>
      <c r="W1341">
        <f t="shared" si="246"/>
        <v>0</v>
      </c>
      <c r="X1341">
        <f t="shared" si="247"/>
        <v>1</v>
      </c>
      <c r="Y1341">
        <f t="shared" si="248"/>
        <v>1</v>
      </c>
      <c r="Z1341">
        <f t="shared" si="249"/>
        <v>0</v>
      </c>
      <c r="AA1341">
        <f t="shared" si="250"/>
        <v>0</v>
      </c>
      <c r="AB1341">
        <f t="shared" si="251"/>
        <v>1</v>
      </c>
    </row>
    <row r="1342" spans="1:28" ht="409.6" x14ac:dyDescent="0.2">
      <c r="A1342">
        <v>1340</v>
      </c>
      <c r="B1342" t="s">
        <v>34</v>
      </c>
      <c r="C1342" t="s">
        <v>4841</v>
      </c>
      <c r="D1342" s="1" t="s">
        <v>4872</v>
      </c>
      <c r="E1342">
        <v>2.9</v>
      </c>
      <c r="F1342" s="1" t="s">
        <v>2205</v>
      </c>
      <c r="G1342" t="s">
        <v>794</v>
      </c>
      <c r="H1342" t="s">
        <v>447</v>
      </c>
      <c r="I1342" t="s">
        <v>18</v>
      </c>
      <c r="J1342">
        <v>-1</v>
      </c>
      <c r="K1342" t="s">
        <v>19</v>
      </c>
      <c r="L1342">
        <v>-1</v>
      </c>
      <c r="M1342">
        <v>-1</v>
      </c>
      <c r="N1342" t="s">
        <v>3319</v>
      </c>
      <c r="O1342">
        <v>-1</v>
      </c>
      <c r="P1342">
        <v>-1</v>
      </c>
      <c r="Q1342">
        <f t="shared" si="240"/>
        <v>24000</v>
      </c>
      <c r="R1342">
        <f t="shared" si="241"/>
        <v>48000</v>
      </c>
      <c r="S1342">
        <f t="shared" si="242"/>
        <v>36000</v>
      </c>
      <c r="T1342" t="str">
        <f t="shared" si="243"/>
        <v>Human Coalition</v>
      </c>
      <c r="U1342" t="str">
        <f t="shared" si="244"/>
        <v>Plano</v>
      </c>
      <c r="V1342" t="str">
        <f t="shared" si="245"/>
        <v>TX</v>
      </c>
      <c r="W1342">
        <f t="shared" si="246"/>
        <v>0</v>
      </c>
      <c r="X1342">
        <f t="shared" si="247"/>
        <v>1</v>
      </c>
      <c r="Y1342">
        <f t="shared" si="248"/>
        <v>1</v>
      </c>
      <c r="Z1342">
        <f t="shared" si="249"/>
        <v>0</v>
      </c>
      <c r="AA1342">
        <f t="shared" si="250"/>
        <v>0</v>
      </c>
      <c r="AB1342">
        <f t="shared" si="251"/>
        <v>1</v>
      </c>
    </row>
    <row r="1343" spans="1:28" ht="409.6" x14ac:dyDescent="0.2">
      <c r="A1343">
        <v>1341</v>
      </c>
      <c r="B1343" t="s">
        <v>2206</v>
      </c>
      <c r="C1343" t="s">
        <v>4841</v>
      </c>
      <c r="D1343" s="1" t="s">
        <v>4873</v>
      </c>
      <c r="E1343">
        <v>3.8</v>
      </c>
      <c r="F1343" s="1" t="s">
        <v>299</v>
      </c>
      <c r="G1343" t="s">
        <v>802</v>
      </c>
      <c r="H1343" t="s">
        <v>197</v>
      </c>
      <c r="I1343" t="s">
        <v>24</v>
      </c>
      <c r="J1343">
        <v>1967</v>
      </c>
      <c r="K1343" t="s">
        <v>56</v>
      </c>
      <c r="L1343" t="s">
        <v>3350</v>
      </c>
      <c r="M1343" t="s">
        <v>32</v>
      </c>
      <c r="N1343" t="s">
        <v>3310</v>
      </c>
      <c r="O1343" t="s">
        <v>300</v>
      </c>
      <c r="P1343">
        <v>-1</v>
      </c>
      <c r="Q1343">
        <f t="shared" si="240"/>
        <v>24000</v>
      </c>
      <c r="R1343">
        <f t="shared" si="241"/>
        <v>48000</v>
      </c>
      <c r="S1343">
        <f t="shared" si="242"/>
        <v>36000</v>
      </c>
      <c r="T1343" t="str">
        <f t="shared" si="243"/>
        <v>Capgemini</v>
      </c>
      <c r="U1343" t="str">
        <f t="shared" si="244"/>
        <v>Dallas</v>
      </c>
      <c r="V1343" t="str">
        <f t="shared" si="245"/>
        <v>TX</v>
      </c>
      <c r="W1343">
        <f t="shared" si="246"/>
        <v>0</v>
      </c>
      <c r="X1343">
        <f t="shared" si="247"/>
        <v>0</v>
      </c>
      <c r="Y1343">
        <f t="shared" si="248"/>
        <v>0</v>
      </c>
      <c r="Z1343">
        <f t="shared" si="249"/>
        <v>0</v>
      </c>
      <c r="AA1343">
        <f t="shared" si="250"/>
        <v>0</v>
      </c>
      <c r="AB1343">
        <f t="shared" si="251"/>
        <v>1</v>
      </c>
    </row>
    <row r="1344" spans="1:28" ht="187" x14ac:dyDescent="0.2">
      <c r="A1344">
        <v>1342</v>
      </c>
      <c r="B1344" t="s">
        <v>167</v>
      </c>
      <c r="C1344" t="s">
        <v>4874</v>
      </c>
      <c r="D1344" s="1" t="s">
        <v>4875</v>
      </c>
      <c r="E1344">
        <v>3.8</v>
      </c>
      <c r="F1344" s="1" t="s">
        <v>2207</v>
      </c>
      <c r="G1344" t="s">
        <v>802</v>
      </c>
      <c r="H1344" t="s">
        <v>4876</v>
      </c>
      <c r="I1344" t="s">
        <v>29</v>
      </c>
      <c r="J1344">
        <v>2005</v>
      </c>
      <c r="K1344" t="s">
        <v>30</v>
      </c>
      <c r="L1344" t="s">
        <v>147</v>
      </c>
      <c r="M1344" t="s">
        <v>61</v>
      </c>
      <c r="N1344" t="s">
        <v>3303</v>
      </c>
      <c r="O1344" t="s">
        <v>4877</v>
      </c>
      <c r="P1344">
        <v>-1</v>
      </c>
      <c r="Q1344">
        <f t="shared" si="240"/>
        <v>30000</v>
      </c>
      <c r="R1344">
        <f t="shared" si="241"/>
        <v>53000</v>
      </c>
      <c r="S1344">
        <f t="shared" si="242"/>
        <v>41500</v>
      </c>
      <c r="T1344" t="str">
        <f t="shared" si="243"/>
        <v>Diversant LLC</v>
      </c>
      <c r="U1344" t="str">
        <f t="shared" si="244"/>
        <v>Dallas</v>
      </c>
      <c r="V1344" t="str">
        <f t="shared" si="245"/>
        <v>TX</v>
      </c>
      <c r="W1344">
        <f t="shared" si="246"/>
        <v>0</v>
      </c>
      <c r="X1344">
        <f t="shared" si="247"/>
        <v>1</v>
      </c>
      <c r="Y1344">
        <f t="shared" si="248"/>
        <v>0</v>
      </c>
      <c r="Z1344">
        <f t="shared" si="249"/>
        <v>0</v>
      </c>
      <c r="AA1344">
        <f t="shared" si="250"/>
        <v>0</v>
      </c>
      <c r="AB1344">
        <f t="shared" si="251"/>
        <v>1</v>
      </c>
    </row>
    <row r="1345" spans="1:28" ht="409.6" x14ac:dyDescent="0.2">
      <c r="A1345">
        <v>1343</v>
      </c>
      <c r="B1345" t="s">
        <v>2208</v>
      </c>
      <c r="C1345" t="s">
        <v>4874</v>
      </c>
      <c r="D1345" s="1" t="s">
        <v>4878</v>
      </c>
      <c r="E1345">
        <v>3.3</v>
      </c>
      <c r="F1345" s="1" t="s">
        <v>2209</v>
      </c>
      <c r="G1345" t="s">
        <v>802</v>
      </c>
      <c r="H1345" t="s">
        <v>802</v>
      </c>
      <c r="I1345" t="s">
        <v>24</v>
      </c>
      <c r="J1345">
        <v>1867</v>
      </c>
      <c r="K1345" t="s">
        <v>289</v>
      </c>
      <c r="L1345" t="s">
        <v>855</v>
      </c>
      <c r="M1345" t="s">
        <v>356</v>
      </c>
      <c r="N1345" t="s">
        <v>3306</v>
      </c>
      <c r="O1345">
        <v>-1</v>
      </c>
      <c r="P1345">
        <v>-1</v>
      </c>
      <c r="Q1345">
        <f t="shared" si="240"/>
        <v>30000</v>
      </c>
      <c r="R1345">
        <f t="shared" si="241"/>
        <v>53000</v>
      </c>
      <c r="S1345">
        <f t="shared" si="242"/>
        <v>41500</v>
      </c>
      <c r="T1345" t="str">
        <f t="shared" si="243"/>
        <v>Dallas ISD</v>
      </c>
      <c r="U1345" t="str">
        <f t="shared" si="244"/>
        <v>Dallas</v>
      </c>
      <c r="V1345" t="str">
        <f t="shared" si="245"/>
        <v>TX</v>
      </c>
      <c r="W1345">
        <f t="shared" si="246"/>
        <v>0</v>
      </c>
      <c r="X1345">
        <f t="shared" si="247"/>
        <v>0</v>
      </c>
      <c r="Y1345">
        <f t="shared" si="248"/>
        <v>1</v>
      </c>
      <c r="Z1345">
        <f t="shared" si="249"/>
        <v>0</v>
      </c>
      <c r="AA1345">
        <f t="shared" si="250"/>
        <v>0</v>
      </c>
      <c r="AB1345">
        <f t="shared" si="251"/>
        <v>1</v>
      </c>
    </row>
    <row r="1346" spans="1:28" ht="409.6" x14ac:dyDescent="0.2">
      <c r="A1346">
        <v>1344</v>
      </c>
      <c r="B1346" t="s">
        <v>34</v>
      </c>
      <c r="C1346" t="s">
        <v>4874</v>
      </c>
      <c r="D1346" s="1" t="s">
        <v>4879</v>
      </c>
      <c r="E1346">
        <v>-1</v>
      </c>
      <c r="F1346" t="s">
        <v>2210</v>
      </c>
      <c r="G1346" t="s">
        <v>257</v>
      </c>
      <c r="H1346">
        <v>-1</v>
      </c>
      <c r="I1346">
        <v>-1</v>
      </c>
      <c r="J1346">
        <v>-1</v>
      </c>
      <c r="K1346">
        <v>-1</v>
      </c>
      <c r="L1346">
        <v>-1</v>
      </c>
      <c r="M1346">
        <v>-1</v>
      </c>
      <c r="N1346">
        <v>-1</v>
      </c>
      <c r="O1346">
        <v>-1</v>
      </c>
      <c r="P1346">
        <v>-1</v>
      </c>
      <c r="Q1346">
        <f t="shared" si="240"/>
        <v>30000</v>
      </c>
      <c r="R1346">
        <f t="shared" si="241"/>
        <v>53000</v>
      </c>
      <c r="S1346">
        <f t="shared" si="242"/>
        <v>41500</v>
      </c>
      <c r="T1346" t="str">
        <f t="shared" si="243"/>
        <v>StaffingSoft Inc.</v>
      </c>
      <c r="U1346" t="str">
        <f t="shared" si="244"/>
        <v>Irving</v>
      </c>
      <c r="V1346" t="str">
        <f t="shared" si="245"/>
        <v>TX</v>
      </c>
      <c r="W1346">
        <f t="shared" si="246"/>
        <v>0</v>
      </c>
      <c r="X1346">
        <f t="shared" si="247"/>
        <v>1</v>
      </c>
      <c r="Y1346">
        <f t="shared" si="248"/>
        <v>1</v>
      </c>
      <c r="Z1346">
        <f t="shared" si="249"/>
        <v>0</v>
      </c>
      <c r="AA1346">
        <f t="shared" si="250"/>
        <v>0</v>
      </c>
      <c r="AB1346">
        <f t="shared" si="251"/>
        <v>1</v>
      </c>
    </row>
    <row r="1347" spans="1:28" ht="409.6" x14ac:dyDescent="0.2">
      <c r="A1347">
        <v>1345</v>
      </c>
      <c r="B1347" t="s">
        <v>364</v>
      </c>
      <c r="C1347" t="s">
        <v>4874</v>
      </c>
      <c r="D1347" s="1" t="s">
        <v>4880</v>
      </c>
      <c r="E1347">
        <v>3.6</v>
      </c>
      <c r="F1347" s="1" t="s">
        <v>2211</v>
      </c>
      <c r="G1347" t="s">
        <v>802</v>
      </c>
      <c r="H1347" t="s">
        <v>802</v>
      </c>
      <c r="I1347" t="s">
        <v>41</v>
      </c>
      <c r="J1347">
        <v>2017</v>
      </c>
      <c r="K1347" t="s">
        <v>30</v>
      </c>
      <c r="L1347" t="s">
        <v>25</v>
      </c>
      <c r="M1347" t="s">
        <v>26</v>
      </c>
      <c r="N1347" t="s">
        <v>3319</v>
      </c>
      <c r="O1347">
        <v>-1</v>
      </c>
      <c r="P1347" t="b">
        <v>1</v>
      </c>
      <c r="Q1347">
        <f t="shared" ref="Q1347:Q1410" si="252">LEFT(C1347,FIND("-",C1347)-1)*1000</f>
        <v>30000</v>
      </c>
      <c r="R1347">
        <f t="shared" ref="R1347:R1410" si="253">MID(C1347,FIND("-",C1347)+1,LEN(C1347))*1000</f>
        <v>53000</v>
      </c>
      <c r="S1347">
        <f t="shared" ref="S1347:S1410" si="254">(Q1347+R1347)/2</f>
        <v>41500</v>
      </c>
      <c r="T1347" t="str">
        <f t="shared" ref="T1347:T1410" si="255">TRIM(LEFT(F1347, FIND(CHAR(10), F1347&amp;CHAR(10))-1))</f>
        <v>Signify Health</v>
      </c>
      <c r="U1347" t="str">
        <f t="shared" ref="U1347:U1410" si="256">TRIM(LEFT(G1347, FIND(",",G1347)-1))</f>
        <v>Dallas</v>
      </c>
      <c r="V1347" t="str">
        <f t="shared" ref="V1347:V1410" si="257">TRIM(MID(G1347,FIND(",",G1347)+1,LEN((G1347))))</f>
        <v>TX</v>
      </c>
      <c r="W1347">
        <f t="shared" ref="W1347:W1410" si="258">IF(ISNUMBER(SEARCH("python",D1347)),1,0)</f>
        <v>0</v>
      </c>
      <c r="X1347">
        <f t="shared" ref="X1347:X1410" si="259">IF(ISNUMBER(SEARCH("sql",D1347)),1,0)</f>
        <v>1</v>
      </c>
      <c r="Y1347">
        <f t="shared" ref="Y1347:Y1410" si="260">IF(ISNUMBER(SEARCH("excel",D1347)),1,0)</f>
        <v>1</v>
      </c>
      <c r="Z1347">
        <f t="shared" ref="Z1347:Z1410" si="261">IF(ISNUMBER(SEARCH("tableau",D1347)),1,0)</f>
        <v>0</v>
      </c>
      <c r="AA1347">
        <f t="shared" ref="AA1347:AA1410" si="262">IF(ISNUMBER(SEARCH("power bi",D1347)),1,0)</f>
        <v>0</v>
      </c>
      <c r="AB1347">
        <f t="shared" ref="AB1347:AB1410" si="263">IF(ISNUMBER(SEARCH("r",D1347)),1,0)</f>
        <v>1</v>
      </c>
    </row>
    <row r="1348" spans="1:28" ht="388" x14ac:dyDescent="0.2">
      <c r="A1348">
        <v>1346</v>
      </c>
      <c r="B1348" t="s">
        <v>34</v>
      </c>
      <c r="C1348" t="s">
        <v>4874</v>
      </c>
      <c r="D1348" s="1" t="s">
        <v>4881</v>
      </c>
      <c r="E1348">
        <v>4.0999999999999996</v>
      </c>
      <c r="F1348" s="1" t="s">
        <v>3385</v>
      </c>
      <c r="G1348" t="s">
        <v>802</v>
      </c>
      <c r="H1348" t="s">
        <v>194</v>
      </c>
      <c r="I1348" t="s">
        <v>24</v>
      </c>
      <c r="J1348">
        <v>1966</v>
      </c>
      <c r="K1348" t="s">
        <v>56</v>
      </c>
      <c r="L1348" t="s">
        <v>147</v>
      </c>
      <c r="M1348" t="s">
        <v>61</v>
      </c>
      <c r="N1348" t="s">
        <v>3306</v>
      </c>
      <c r="O1348">
        <v>-1</v>
      </c>
      <c r="P1348">
        <v>-1</v>
      </c>
      <c r="Q1348">
        <f t="shared" si="252"/>
        <v>30000</v>
      </c>
      <c r="R1348">
        <f t="shared" si="253"/>
        <v>53000</v>
      </c>
      <c r="S1348">
        <f t="shared" si="254"/>
        <v>41500</v>
      </c>
      <c r="T1348" t="str">
        <f t="shared" si="255"/>
        <v>force</v>
      </c>
      <c r="U1348" t="str">
        <f t="shared" si="256"/>
        <v>Dallas</v>
      </c>
      <c r="V1348" t="str">
        <f t="shared" si="257"/>
        <v>TX</v>
      </c>
      <c r="W1348">
        <f t="shared" si="258"/>
        <v>0</v>
      </c>
      <c r="X1348">
        <f t="shared" si="259"/>
        <v>1</v>
      </c>
      <c r="Y1348">
        <f t="shared" si="260"/>
        <v>1</v>
      </c>
      <c r="Z1348">
        <f t="shared" si="261"/>
        <v>0</v>
      </c>
      <c r="AA1348">
        <f t="shared" si="262"/>
        <v>0</v>
      </c>
      <c r="AB1348">
        <f t="shared" si="263"/>
        <v>1</v>
      </c>
    </row>
    <row r="1349" spans="1:28" ht="255" x14ac:dyDescent="0.2">
      <c r="A1349">
        <v>1347</v>
      </c>
      <c r="B1349" t="s">
        <v>34</v>
      </c>
      <c r="C1349" t="s">
        <v>4874</v>
      </c>
      <c r="D1349" s="1" t="s">
        <v>4882</v>
      </c>
      <c r="E1349">
        <v>4.5999999999999996</v>
      </c>
      <c r="F1349" s="1" t="s">
        <v>2212</v>
      </c>
      <c r="G1349" t="s">
        <v>802</v>
      </c>
      <c r="H1349" t="s">
        <v>802</v>
      </c>
      <c r="I1349" t="s">
        <v>68</v>
      </c>
      <c r="J1349">
        <v>1999</v>
      </c>
      <c r="K1349" t="s">
        <v>30</v>
      </c>
      <c r="L1349" t="s">
        <v>3323</v>
      </c>
      <c r="M1349" t="s">
        <v>46</v>
      </c>
      <c r="N1349" t="s">
        <v>3314</v>
      </c>
      <c r="O1349">
        <v>-1</v>
      </c>
      <c r="P1349">
        <v>-1</v>
      </c>
      <c r="Q1349">
        <f t="shared" si="252"/>
        <v>30000</v>
      </c>
      <c r="R1349">
        <f t="shared" si="253"/>
        <v>53000</v>
      </c>
      <c r="S1349">
        <f t="shared" si="254"/>
        <v>41500</v>
      </c>
      <c r="T1349" t="str">
        <f t="shared" si="255"/>
        <v>Financial Additions</v>
      </c>
      <c r="U1349" t="str">
        <f t="shared" si="256"/>
        <v>Dallas</v>
      </c>
      <c r="V1349" t="str">
        <f t="shared" si="257"/>
        <v>TX</v>
      </c>
      <c r="W1349">
        <f t="shared" si="258"/>
        <v>0</v>
      </c>
      <c r="X1349">
        <f t="shared" si="259"/>
        <v>1</v>
      </c>
      <c r="Y1349">
        <f t="shared" si="260"/>
        <v>1</v>
      </c>
      <c r="Z1349">
        <f t="shared" si="261"/>
        <v>0</v>
      </c>
      <c r="AA1349">
        <f t="shared" si="262"/>
        <v>0</v>
      </c>
      <c r="AB1349">
        <f t="shared" si="263"/>
        <v>1</v>
      </c>
    </row>
    <row r="1350" spans="1:28" ht="409.6" x14ac:dyDescent="0.2">
      <c r="A1350">
        <v>1348</v>
      </c>
      <c r="B1350" t="s">
        <v>2213</v>
      </c>
      <c r="C1350" t="s">
        <v>4874</v>
      </c>
      <c r="D1350" s="1" t="s">
        <v>4883</v>
      </c>
      <c r="E1350">
        <v>3.3</v>
      </c>
      <c r="F1350" s="1" t="s">
        <v>2214</v>
      </c>
      <c r="G1350" t="s">
        <v>802</v>
      </c>
      <c r="H1350" t="s">
        <v>802</v>
      </c>
      <c r="I1350" t="s">
        <v>24</v>
      </c>
      <c r="J1350">
        <v>1867</v>
      </c>
      <c r="K1350" t="s">
        <v>289</v>
      </c>
      <c r="L1350" t="s">
        <v>855</v>
      </c>
      <c r="M1350" t="s">
        <v>356</v>
      </c>
      <c r="N1350" t="s">
        <v>3306</v>
      </c>
      <c r="O1350">
        <v>-1</v>
      </c>
      <c r="P1350">
        <v>-1</v>
      </c>
      <c r="Q1350">
        <f t="shared" si="252"/>
        <v>30000</v>
      </c>
      <c r="R1350">
        <f t="shared" si="253"/>
        <v>53000</v>
      </c>
      <c r="S1350">
        <f t="shared" si="254"/>
        <v>41500</v>
      </c>
      <c r="T1350" t="str">
        <f t="shared" si="255"/>
        <v>Dallas Independent School District</v>
      </c>
      <c r="U1350" t="str">
        <f t="shared" si="256"/>
        <v>Dallas</v>
      </c>
      <c r="V1350" t="str">
        <f t="shared" si="257"/>
        <v>TX</v>
      </c>
      <c r="W1350">
        <f t="shared" si="258"/>
        <v>0</v>
      </c>
      <c r="X1350">
        <f t="shared" si="259"/>
        <v>0</v>
      </c>
      <c r="Y1350">
        <f t="shared" si="260"/>
        <v>1</v>
      </c>
      <c r="Z1350">
        <f t="shared" si="261"/>
        <v>0</v>
      </c>
      <c r="AA1350">
        <f t="shared" si="262"/>
        <v>0</v>
      </c>
      <c r="AB1350">
        <f t="shared" si="263"/>
        <v>1</v>
      </c>
    </row>
    <row r="1351" spans="1:28" ht="409.6" x14ac:dyDescent="0.2">
      <c r="A1351">
        <v>1349</v>
      </c>
      <c r="B1351" t="s">
        <v>34</v>
      </c>
      <c r="C1351" t="s">
        <v>4874</v>
      </c>
      <c r="D1351" s="1" t="s">
        <v>4884</v>
      </c>
      <c r="E1351">
        <v>3.4</v>
      </c>
      <c r="F1351" s="1" t="s">
        <v>1777</v>
      </c>
      <c r="G1351" t="s">
        <v>257</v>
      </c>
      <c r="H1351" t="s">
        <v>1778</v>
      </c>
      <c r="I1351" t="s">
        <v>24</v>
      </c>
      <c r="J1351">
        <v>1889</v>
      </c>
      <c r="K1351" t="s">
        <v>56</v>
      </c>
      <c r="L1351" t="s">
        <v>51</v>
      </c>
      <c r="M1351" t="s">
        <v>52</v>
      </c>
      <c r="N1351" t="s">
        <v>3307</v>
      </c>
      <c r="O1351">
        <v>-1</v>
      </c>
      <c r="P1351">
        <v>-1</v>
      </c>
      <c r="Q1351">
        <f t="shared" si="252"/>
        <v>30000</v>
      </c>
      <c r="R1351">
        <f t="shared" si="253"/>
        <v>53000</v>
      </c>
      <c r="S1351">
        <f t="shared" si="254"/>
        <v>41500</v>
      </c>
      <c r="T1351" t="str">
        <f t="shared" si="255"/>
        <v>First American Financial Corporation</v>
      </c>
      <c r="U1351" t="str">
        <f t="shared" si="256"/>
        <v>Irving</v>
      </c>
      <c r="V1351" t="str">
        <f t="shared" si="257"/>
        <v>TX</v>
      </c>
      <c r="W1351">
        <f t="shared" si="258"/>
        <v>0</v>
      </c>
      <c r="X1351">
        <f t="shared" si="259"/>
        <v>1</v>
      </c>
      <c r="Y1351">
        <f t="shared" si="260"/>
        <v>1</v>
      </c>
      <c r="Z1351">
        <f t="shared" si="261"/>
        <v>0</v>
      </c>
      <c r="AA1351">
        <f t="shared" si="262"/>
        <v>1</v>
      </c>
      <c r="AB1351">
        <f t="shared" si="263"/>
        <v>1</v>
      </c>
    </row>
    <row r="1352" spans="1:28" ht="409.6" x14ac:dyDescent="0.2">
      <c r="A1352">
        <v>1350</v>
      </c>
      <c r="B1352" t="s">
        <v>2215</v>
      </c>
      <c r="C1352" t="s">
        <v>4874</v>
      </c>
      <c r="D1352" s="1" t="s">
        <v>4885</v>
      </c>
      <c r="E1352">
        <v>3.6</v>
      </c>
      <c r="F1352" s="1" t="s">
        <v>2211</v>
      </c>
      <c r="G1352" t="s">
        <v>802</v>
      </c>
      <c r="H1352" t="s">
        <v>802</v>
      </c>
      <c r="I1352" t="s">
        <v>41</v>
      </c>
      <c r="J1352">
        <v>2017</v>
      </c>
      <c r="K1352" t="s">
        <v>30</v>
      </c>
      <c r="L1352" t="s">
        <v>25</v>
      </c>
      <c r="M1352" t="s">
        <v>26</v>
      </c>
      <c r="N1352" t="s">
        <v>3319</v>
      </c>
      <c r="O1352">
        <v>-1</v>
      </c>
      <c r="P1352" t="b">
        <v>1</v>
      </c>
      <c r="Q1352">
        <f t="shared" si="252"/>
        <v>30000</v>
      </c>
      <c r="R1352">
        <f t="shared" si="253"/>
        <v>53000</v>
      </c>
      <c r="S1352">
        <f t="shared" si="254"/>
        <v>41500</v>
      </c>
      <c r="T1352" t="str">
        <f t="shared" si="255"/>
        <v>Signify Health</v>
      </c>
      <c r="U1352" t="str">
        <f t="shared" si="256"/>
        <v>Dallas</v>
      </c>
      <c r="V1352" t="str">
        <f t="shared" si="257"/>
        <v>TX</v>
      </c>
      <c r="W1352">
        <f t="shared" si="258"/>
        <v>0</v>
      </c>
      <c r="X1352">
        <f t="shared" si="259"/>
        <v>1</v>
      </c>
      <c r="Y1352">
        <f t="shared" si="260"/>
        <v>0</v>
      </c>
      <c r="Z1352">
        <f t="shared" si="261"/>
        <v>1</v>
      </c>
      <c r="AA1352">
        <f t="shared" si="262"/>
        <v>0</v>
      </c>
      <c r="AB1352">
        <f t="shared" si="263"/>
        <v>1</v>
      </c>
    </row>
    <row r="1353" spans="1:28" ht="409.6" x14ac:dyDescent="0.2">
      <c r="A1353">
        <v>1351</v>
      </c>
      <c r="B1353" t="s">
        <v>2184</v>
      </c>
      <c r="C1353" t="s">
        <v>4874</v>
      </c>
      <c r="D1353" s="1" t="s">
        <v>4886</v>
      </c>
      <c r="E1353">
        <v>4.0999999999999996</v>
      </c>
      <c r="F1353" s="1" t="s">
        <v>4887</v>
      </c>
      <c r="G1353" t="s">
        <v>802</v>
      </c>
      <c r="H1353" t="s">
        <v>115</v>
      </c>
      <c r="I1353" t="s">
        <v>29</v>
      </c>
      <c r="J1353">
        <v>1913</v>
      </c>
      <c r="K1353" t="s">
        <v>218</v>
      </c>
      <c r="L1353" t="s">
        <v>219</v>
      </c>
      <c r="M1353" t="s">
        <v>218</v>
      </c>
      <c r="N1353" t="s">
        <v>3319</v>
      </c>
      <c r="O1353" t="s">
        <v>2216</v>
      </c>
      <c r="P1353">
        <v>-1</v>
      </c>
      <c r="Q1353">
        <f t="shared" si="252"/>
        <v>30000</v>
      </c>
      <c r="R1353">
        <f t="shared" si="253"/>
        <v>53000</v>
      </c>
      <c r="S1353">
        <f t="shared" si="254"/>
        <v>41500</v>
      </c>
      <c r="T1353" t="str">
        <f t="shared" si="255"/>
        <v>Federal Reserve Ban (FRB)</v>
      </c>
      <c r="U1353" t="str">
        <f t="shared" si="256"/>
        <v>Dallas</v>
      </c>
      <c r="V1353" t="str">
        <f t="shared" si="257"/>
        <v>TX</v>
      </c>
      <c r="W1353">
        <f t="shared" si="258"/>
        <v>0</v>
      </c>
      <c r="X1353">
        <f t="shared" si="259"/>
        <v>0</v>
      </c>
      <c r="Y1353">
        <f t="shared" si="260"/>
        <v>1</v>
      </c>
      <c r="Z1353">
        <f t="shared" si="261"/>
        <v>1</v>
      </c>
      <c r="AA1353">
        <f t="shared" si="262"/>
        <v>0</v>
      </c>
      <c r="AB1353">
        <f t="shared" si="263"/>
        <v>1</v>
      </c>
    </row>
    <row r="1354" spans="1:28" ht="34" x14ac:dyDescent="0.2">
      <c r="A1354">
        <v>1352</v>
      </c>
      <c r="B1354" t="s">
        <v>34</v>
      </c>
      <c r="C1354" t="s">
        <v>4874</v>
      </c>
      <c r="D1354" s="1" t="s">
        <v>2217</v>
      </c>
      <c r="E1354">
        <v>-1</v>
      </c>
      <c r="F1354">
        <v>1</v>
      </c>
      <c r="G1354" t="s">
        <v>802</v>
      </c>
      <c r="H1354">
        <v>-1</v>
      </c>
      <c r="I1354">
        <v>-1</v>
      </c>
      <c r="J1354">
        <v>-1</v>
      </c>
      <c r="K1354">
        <v>-1</v>
      </c>
      <c r="L1354">
        <v>-1</v>
      </c>
      <c r="M1354">
        <v>-1</v>
      </c>
      <c r="N1354">
        <v>-1</v>
      </c>
      <c r="O1354">
        <v>-1</v>
      </c>
      <c r="P1354">
        <v>-1</v>
      </c>
      <c r="Q1354">
        <f t="shared" si="252"/>
        <v>30000</v>
      </c>
      <c r="R1354">
        <f t="shared" si="253"/>
        <v>53000</v>
      </c>
      <c r="S1354">
        <f t="shared" si="254"/>
        <v>41500</v>
      </c>
      <c r="T1354" t="str">
        <f t="shared" si="255"/>
        <v>1</v>
      </c>
      <c r="U1354" t="str">
        <f t="shared" si="256"/>
        <v>Dallas</v>
      </c>
      <c r="V1354" t="str">
        <f t="shared" si="257"/>
        <v>TX</v>
      </c>
      <c r="W1354">
        <f t="shared" si="258"/>
        <v>0</v>
      </c>
      <c r="X1354">
        <f t="shared" si="259"/>
        <v>1</v>
      </c>
      <c r="Y1354">
        <f t="shared" si="260"/>
        <v>0</v>
      </c>
      <c r="Z1354">
        <f t="shared" si="261"/>
        <v>0</v>
      </c>
      <c r="AA1354">
        <f t="shared" si="262"/>
        <v>0</v>
      </c>
      <c r="AB1354">
        <f t="shared" si="263"/>
        <v>1</v>
      </c>
    </row>
    <row r="1355" spans="1:28" ht="409.6" x14ac:dyDescent="0.2">
      <c r="A1355">
        <v>1353</v>
      </c>
      <c r="B1355" t="s">
        <v>268</v>
      </c>
      <c r="C1355" t="s">
        <v>4874</v>
      </c>
      <c r="D1355" s="1" t="s">
        <v>4888</v>
      </c>
      <c r="E1355">
        <v>3.8</v>
      </c>
      <c r="F1355" s="1" t="s">
        <v>2218</v>
      </c>
      <c r="G1355" t="s">
        <v>802</v>
      </c>
      <c r="H1355" t="s">
        <v>4889</v>
      </c>
      <c r="I1355" t="s">
        <v>84</v>
      </c>
      <c r="J1355">
        <v>2010</v>
      </c>
      <c r="K1355" t="s">
        <v>30</v>
      </c>
      <c r="L1355" t="s">
        <v>25</v>
      </c>
      <c r="M1355" t="s">
        <v>26</v>
      </c>
      <c r="N1355" t="s">
        <v>3312</v>
      </c>
      <c r="O1355">
        <v>-1</v>
      </c>
      <c r="P1355">
        <v>-1</v>
      </c>
      <c r="Q1355">
        <f t="shared" si="252"/>
        <v>30000</v>
      </c>
      <c r="R1355">
        <f t="shared" si="253"/>
        <v>53000</v>
      </c>
      <c r="S1355">
        <f t="shared" si="254"/>
        <v>41500</v>
      </c>
      <c r="T1355" t="str">
        <f t="shared" si="255"/>
        <v>VITALWARE LLC</v>
      </c>
      <c r="U1355" t="str">
        <f t="shared" si="256"/>
        <v>Dallas</v>
      </c>
      <c r="V1355" t="str">
        <f t="shared" si="257"/>
        <v>TX</v>
      </c>
      <c r="W1355">
        <f t="shared" si="258"/>
        <v>0</v>
      </c>
      <c r="X1355">
        <f t="shared" si="259"/>
        <v>1</v>
      </c>
      <c r="Y1355">
        <f t="shared" si="260"/>
        <v>1</v>
      </c>
      <c r="Z1355">
        <f t="shared" si="261"/>
        <v>0</v>
      </c>
      <c r="AA1355">
        <f t="shared" si="262"/>
        <v>0</v>
      </c>
      <c r="AB1355">
        <f t="shared" si="263"/>
        <v>1</v>
      </c>
    </row>
    <row r="1356" spans="1:28" ht="409.6" x14ac:dyDescent="0.2">
      <c r="A1356">
        <v>1354</v>
      </c>
      <c r="B1356" t="s">
        <v>2219</v>
      </c>
      <c r="C1356" t="s">
        <v>4874</v>
      </c>
      <c r="D1356" s="1" t="s">
        <v>4890</v>
      </c>
      <c r="E1356">
        <v>-1</v>
      </c>
      <c r="F1356" t="s">
        <v>2220</v>
      </c>
      <c r="G1356" t="s">
        <v>257</v>
      </c>
      <c r="H1356">
        <v>-1</v>
      </c>
      <c r="I1356">
        <v>-1</v>
      </c>
      <c r="J1356">
        <v>-1</v>
      </c>
      <c r="K1356">
        <v>-1</v>
      </c>
      <c r="L1356">
        <v>-1</v>
      </c>
      <c r="M1356">
        <v>-1</v>
      </c>
      <c r="N1356">
        <v>-1</v>
      </c>
      <c r="O1356">
        <v>-1</v>
      </c>
      <c r="P1356">
        <v>-1</v>
      </c>
      <c r="Q1356">
        <f t="shared" si="252"/>
        <v>30000</v>
      </c>
      <c r="R1356">
        <f t="shared" si="253"/>
        <v>53000</v>
      </c>
      <c r="S1356">
        <f t="shared" si="254"/>
        <v>41500</v>
      </c>
      <c r="T1356" t="str">
        <f t="shared" si="255"/>
        <v>Atos Healthcare</v>
      </c>
      <c r="U1356" t="str">
        <f t="shared" si="256"/>
        <v>Irving</v>
      </c>
      <c r="V1356" t="str">
        <f t="shared" si="257"/>
        <v>TX</v>
      </c>
      <c r="W1356">
        <f t="shared" si="258"/>
        <v>0</v>
      </c>
      <c r="X1356">
        <f t="shared" si="259"/>
        <v>0</v>
      </c>
      <c r="Y1356">
        <f t="shared" si="260"/>
        <v>1</v>
      </c>
      <c r="Z1356">
        <f t="shared" si="261"/>
        <v>0</v>
      </c>
      <c r="AA1356">
        <f t="shared" si="262"/>
        <v>0</v>
      </c>
      <c r="AB1356">
        <f t="shared" si="263"/>
        <v>1</v>
      </c>
    </row>
    <row r="1357" spans="1:28" ht="409.6" x14ac:dyDescent="0.2">
      <c r="A1357">
        <v>1355</v>
      </c>
      <c r="B1357" t="s">
        <v>178</v>
      </c>
      <c r="C1357" t="s">
        <v>4874</v>
      </c>
      <c r="D1357" s="1" t="s">
        <v>4891</v>
      </c>
      <c r="E1357">
        <v>3.6</v>
      </c>
      <c r="F1357" s="1" t="s">
        <v>4892</v>
      </c>
      <c r="G1357" t="s">
        <v>2221</v>
      </c>
      <c r="H1357" t="s">
        <v>2221</v>
      </c>
      <c r="I1357" t="s">
        <v>29</v>
      </c>
      <c r="J1357">
        <v>1971</v>
      </c>
      <c r="K1357" t="s">
        <v>37</v>
      </c>
      <c r="L1357" t="s">
        <v>834</v>
      </c>
      <c r="M1357" t="s">
        <v>764</v>
      </c>
      <c r="N1357" t="s">
        <v>3304</v>
      </c>
      <c r="O1357">
        <v>-1</v>
      </c>
      <c r="P1357">
        <v>-1</v>
      </c>
      <c r="Q1357">
        <f t="shared" si="252"/>
        <v>30000</v>
      </c>
      <c r="R1357">
        <f t="shared" si="253"/>
        <v>53000</v>
      </c>
      <c r="S1357">
        <f t="shared" si="254"/>
        <v>41500</v>
      </c>
      <c r="T1357" t="str">
        <f t="shared" si="255"/>
        <v>ubota Tractor</v>
      </c>
      <c r="U1357" t="str">
        <f t="shared" si="256"/>
        <v>Grapevine</v>
      </c>
      <c r="V1357" t="str">
        <f t="shared" si="257"/>
        <v>TX</v>
      </c>
      <c r="W1357">
        <f t="shared" si="258"/>
        <v>0</v>
      </c>
      <c r="X1357">
        <f t="shared" si="259"/>
        <v>1</v>
      </c>
      <c r="Y1357">
        <f t="shared" si="260"/>
        <v>1</v>
      </c>
      <c r="Z1357">
        <f t="shared" si="261"/>
        <v>1</v>
      </c>
      <c r="AA1357">
        <f t="shared" si="262"/>
        <v>1</v>
      </c>
      <c r="AB1357">
        <f t="shared" si="263"/>
        <v>1</v>
      </c>
    </row>
    <row r="1358" spans="1:28" ht="409.6" x14ac:dyDescent="0.2">
      <c r="A1358">
        <v>1356</v>
      </c>
      <c r="B1358" t="s">
        <v>34</v>
      </c>
      <c r="C1358" t="s">
        <v>4874</v>
      </c>
      <c r="D1358" s="1" t="s">
        <v>4893</v>
      </c>
      <c r="E1358">
        <v>2.9</v>
      </c>
      <c r="F1358" s="1" t="s">
        <v>2222</v>
      </c>
      <c r="G1358" t="s">
        <v>802</v>
      </c>
      <c r="H1358" t="s">
        <v>802</v>
      </c>
      <c r="I1358" t="s">
        <v>24</v>
      </c>
      <c r="J1358">
        <v>1933</v>
      </c>
      <c r="K1358" t="s">
        <v>56</v>
      </c>
      <c r="L1358" t="s">
        <v>2223</v>
      </c>
      <c r="M1358" t="s">
        <v>764</v>
      </c>
      <c r="N1358" t="s">
        <v>3307</v>
      </c>
      <c r="O1358" t="s">
        <v>2224</v>
      </c>
      <c r="P1358">
        <v>-1</v>
      </c>
      <c r="Q1358">
        <f t="shared" si="252"/>
        <v>30000</v>
      </c>
      <c r="R1358">
        <f t="shared" si="253"/>
        <v>53000</v>
      </c>
      <c r="S1358">
        <f t="shared" si="254"/>
        <v>41500</v>
      </c>
      <c r="T1358" t="str">
        <f t="shared" si="255"/>
        <v>Trinity Industries</v>
      </c>
      <c r="U1358" t="str">
        <f t="shared" si="256"/>
        <v>Dallas</v>
      </c>
      <c r="V1358" t="str">
        <f t="shared" si="257"/>
        <v>TX</v>
      </c>
      <c r="W1358">
        <f t="shared" si="258"/>
        <v>0</v>
      </c>
      <c r="X1358">
        <f t="shared" si="259"/>
        <v>1</v>
      </c>
      <c r="Y1358">
        <f t="shared" si="260"/>
        <v>1</v>
      </c>
      <c r="Z1358">
        <f t="shared" si="261"/>
        <v>0</v>
      </c>
      <c r="AA1358">
        <f t="shared" si="262"/>
        <v>0</v>
      </c>
      <c r="AB1358">
        <f t="shared" si="263"/>
        <v>1</v>
      </c>
    </row>
    <row r="1359" spans="1:28" ht="170" x14ac:dyDescent="0.2">
      <c r="A1359">
        <v>1357</v>
      </c>
      <c r="B1359" t="s">
        <v>34</v>
      </c>
      <c r="C1359" t="s">
        <v>4874</v>
      </c>
      <c r="D1359" s="1" t="s">
        <v>4894</v>
      </c>
      <c r="E1359">
        <v>3.7</v>
      </c>
      <c r="F1359" s="1" t="s">
        <v>1571</v>
      </c>
      <c r="G1359" t="s">
        <v>794</v>
      </c>
      <c r="H1359" t="s">
        <v>223</v>
      </c>
      <c r="I1359" t="s">
        <v>29</v>
      </c>
      <c r="J1359">
        <v>-1</v>
      </c>
      <c r="K1359" t="s">
        <v>37</v>
      </c>
      <c r="L1359" t="s">
        <v>147</v>
      </c>
      <c r="M1359" t="s">
        <v>61</v>
      </c>
      <c r="N1359" t="s">
        <v>3319</v>
      </c>
      <c r="O1359">
        <v>-1</v>
      </c>
      <c r="P1359">
        <v>-1</v>
      </c>
      <c r="Q1359">
        <f t="shared" si="252"/>
        <v>30000</v>
      </c>
      <c r="R1359">
        <f t="shared" si="253"/>
        <v>53000</v>
      </c>
      <c r="S1359">
        <f t="shared" si="254"/>
        <v>41500</v>
      </c>
      <c r="T1359" t="str">
        <f t="shared" si="255"/>
        <v>Randstad US</v>
      </c>
      <c r="U1359" t="str">
        <f t="shared" si="256"/>
        <v>Plano</v>
      </c>
      <c r="V1359" t="str">
        <f t="shared" si="257"/>
        <v>TX</v>
      </c>
      <c r="W1359">
        <f t="shared" si="258"/>
        <v>0</v>
      </c>
      <c r="X1359">
        <f t="shared" si="259"/>
        <v>0</v>
      </c>
      <c r="Y1359">
        <f t="shared" si="260"/>
        <v>0</v>
      </c>
      <c r="Z1359">
        <f t="shared" si="261"/>
        <v>0</v>
      </c>
      <c r="AA1359">
        <f t="shared" si="262"/>
        <v>0</v>
      </c>
      <c r="AB1359">
        <f t="shared" si="263"/>
        <v>1</v>
      </c>
    </row>
    <row r="1360" spans="1:28" ht="34" x14ac:dyDescent="0.2">
      <c r="A1360">
        <v>1358</v>
      </c>
      <c r="B1360" t="s">
        <v>2225</v>
      </c>
      <c r="C1360" t="s">
        <v>4874</v>
      </c>
      <c r="D1360" t="s">
        <v>4895</v>
      </c>
      <c r="E1360">
        <v>3.5</v>
      </c>
      <c r="F1360" s="1" t="s">
        <v>2226</v>
      </c>
      <c r="G1360" t="s">
        <v>257</v>
      </c>
      <c r="H1360" t="s">
        <v>361</v>
      </c>
      <c r="I1360" t="s">
        <v>24</v>
      </c>
      <c r="J1360">
        <v>1997</v>
      </c>
      <c r="K1360" t="s">
        <v>56</v>
      </c>
      <c r="L1360" t="s">
        <v>38</v>
      </c>
      <c r="M1360" t="s">
        <v>32</v>
      </c>
      <c r="N1360" t="s">
        <v>3319</v>
      </c>
      <c r="O1360" t="s">
        <v>2227</v>
      </c>
      <c r="P1360">
        <v>-1</v>
      </c>
      <c r="Q1360">
        <f t="shared" si="252"/>
        <v>30000</v>
      </c>
      <c r="R1360">
        <f t="shared" si="253"/>
        <v>53000</v>
      </c>
      <c r="S1360">
        <f t="shared" si="254"/>
        <v>41500</v>
      </c>
      <c r="T1360" t="str">
        <f t="shared" si="255"/>
        <v>L&amp;T Infotech</v>
      </c>
      <c r="U1360" t="str">
        <f t="shared" si="256"/>
        <v>Irving</v>
      </c>
      <c r="V1360" t="str">
        <f t="shared" si="257"/>
        <v>TX</v>
      </c>
      <c r="W1360">
        <f t="shared" si="258"/>
        <v>0</v>
      </c>
      <c r="X1360">
        <f t="shared" si="259"/>
        <v>1</v>
      </c>
      <c r="Y1360">
        <f t="shared" si="260"/>
        <v>1</v>
      </c>
      <c r="Z1360">
        <f t="shared" si="261"/>
        <v>0</v>
      </c>
      <c r="AA1360">
        <f t="shared" si="262"/>
        <v>0</v>
      </c>
      <c r="AB1360">
        <f t="shared" si="263"/>
        <v>1</v>
      </c>
    </row>
    <row r="1361" spans="1:28" ht="409.6" x14ac:dyDescent="0.2">
      <c r="A1361">
        <v>1359</v>
      </c>
      <c r="B1361" t="s">
        <v>2184</v>
      </c>
      <c r="C1361" t="s">
        <v>4874</v>
      </c>
      <c r="D1361" s="1" t="s">
        <v>4896</v>
      </c>
      <c r="E1361">
        <v>3.6</v>
      </c>
      <c r="F1361" s="1" t="s">
        <v>4897</v>
      </c>
      <c r="G1361" t="s">
        <v>802</v>
      </c>
      <c r="H1361" t="s">
        <v>485</v>
      </c>
      <c r="I1361" t="s">
        <v>29</v>
      </c>
      <c r="J1361">
        <v>1914</v>
      </c>
      <c r="K1361" t="s">
        <v>19</v>
      </c>
      <c r="L1361" t="s">
        <v>3358</v>
      </c>
      <c r="M1361" t="s">
        <v>46</v>
      </c>
      <c r="N1361" t="s">
        <v>3307</v>
      </c>
      <c r="O1361">
        <v>-1</v>
      </c>
      <c r="P1361">
        <v>-1</v>
      </c>
      <c r="Q1361">
        <f t="shared" si="252"/>
        <v>30000</v>
      </c>
      <c r="R1361">
        <f t="shared" si="253"/>
        <v>53000</v>
      </c>
      <c r="S1361">
        <f t="shared" si="254"/>
        <v>41500</v>
      </c>
      <c r="T1361" t="str">
        <f t="shared" si="255"/>
        <v>Federal Reserve Ban of Richmond</v>
      </c>
      <c r="U1361" t="str">
        <f t="shared" si="256"/>
        <v>Dallas</v>
      </c>
      <c r="V1361" t="str">
        <f t="shared" si="257"/>
        <v>TX</v>
      </c>
      <c r="W1361">
        <f t="shared" si="258"/>
        <v>0</v>
      </c>
      <c r="X1361">
        <f t="shared" si="259"/>
        <v>0</v>
      </c>
      <c r="Y1361">
        <f t="shared" si="260"/>
        <v>1</v>
      </c>
      <c r="Z1361">
        <f t="shared" si="261"/>
        <v>1</v>
      </c>
      <c r="AA1361">
        <f t="shared" si="262"/>
        <v>0</v>
      </c>
      <c r="AB1361">
        <f t="shared" si="263"/>
        <v>1</v>
      </c>
    </row>
    <row r="1362" spans="1:28" ht="409.6" x14ac:dyDescent="0.2">
      <c r="A1362">
        <v>1360</v>
      </c>
      <c r="B1362" t="s">
        <v>34</v>
      </c>
      <c r="C1362" t="s">
        <v>4874</v>
      </c>
      <c r="D1362" s="1" t="s">
        <v>4898</v>
      </c>
      <c r="E1362">
        <v>1</v>
      </c>
      <c r="F1362" s="1" t="s">
        <v>1411</v>
      </c>
      <c r="G1362" t="s">
        <v>794</v>
      </c>
      <c r="H1362" t="s">
        <v>17</v>
      </c>
      <c r="I1362" t="s">
        <v>68</v>
      </c>
      <c r="J1362">
        <v>-1</v>
      </c>
      <c r="K1362" t="s">
        <v>30</v>
      </c>
      <c r="L1362" t="s">
        <v>38</v>
      </c>
      <c r="M1362" t="s">
        <v>32</v>
      </c>
      <c r="N1362" t="s">
        <v>3311</v>
      </c>
      <c r="O1362">
        <v>-1</v>
      </c>
      <c r="P1362">
        <v>-1</v>
      </c>
      <c r="Q1362">
        <f t="shared" si="252"/>
        <v>30000</v>
      </c>
      <c r="R1362">
        <f t="shared" si="253"/>
        <v>53000</v>
      </c>
      <c r="S1362">
        <f t="shared" si="254"/>
        <v>41500</v>
      </c>
      <c r="T1362" t="str">
        <f t="shared" si="255"/>
        <v>Sphinix Solutions</v>
      </c>
      <c r="U1362" t="str">
        <f t="shared" si="256"/>
        <v>Plano</v>
      </c>
      <c r="V1362" t="str">
        <f t="shared" si="257"/>
        <v>TX</v>
      </c>
      <c r="W1362">
        <f t="shared" si="258"/>
        <v>1</v>
      </c>
      <c r="X1362">
        <f t="shared" si="259"/>
        <v>1</v>
      </c>
      <c r="Y1362">
        <f t="shared" si="260"/>
        <v>0</v>
      </c>
      <c r="Z1362">
        <f t="shared" si="261"/>
        <v>1</v>
      </c>
      <c r="AA1362">
        <f t="shared" si="262"/>
        <v>0</v>
      </c>
      <c r="AB1362">
        <f t="shared" si="263"/>
        <v>1</v>
      </c>
    </row>
    <row r="1363" spans="1:28" ht="409.6" x14ac:dyDescent="0.2">
      <c r="A1363">
        <v>1361</v>
      </c>
      <c r="B1363" t="s">
        <v>175</v>
      </c>
      <c r="C1363" t="s">
        <v>4874</v>
      </c>
      <c r="D1363" s="1" t="s">
        <v>4899</v>
      </c>
      <c r="E1363">
        <v>4.0999999999999996</v>
      </c>
      <c r="F1363" s="1" t="s">
        <v>2228</v>
      </c>
      <c r="G1363" t="s">
        <v>802</v>
      </c>
      <c r="H1363" t="s">
        <v>2229</v>
      </c>
      <c r="I1363" t="s">
        <v>41</v>
      </c>
      <c r="J1363">
        <v>2004</v>
      </c>
      <c r="K1363" t="s">
        <v>30</v>
      </c>
      <c r="L1363" t="s">
        <v>147</v>
      </c>
      <c r="M1363" t="s">
        <v>61</v>
      </c>
      <c r="N1363" t="s">
        <v>3319</v>
      </c>
      <c r="O1363">
        <v>-1</v>
      </c>
      <c r="P1363">
        <v>-1</v>
      </c>
      <c r="Q1363">
        <f t="shared" si="252"/>
        <v>30000</v>
      </c>
      <c r="R1363">
        <f t="shared" si="253"/>
        <v>53000</v>
      </c>
      <c r="S1363">
        <f t="shared" si="254"/>
        <v>41500</v>
      </c>
      <c r="T1363" t="str">
        <f t="shared" si="255"/>
        <v>A-Line Staffing Solutions</v>
      </c>
      <c r="U1363" t="str">
        <f t="shared" si="256"/>
        <v>Dallas</v>
      </c>
      <c r="V1363" t="str">
        <f t="shared" si="257"/>
        <v>TX</v>
      </c>
      <c r="W1363">
        <f t="shared" si="258"/>
        <v>1</v>
      </c>
      <c r="X1363">
        <f t="shared" si="259"/>
        <v>1</v>
      </c>
      <c r="Y1363">
        <f t="shared" si="260"/>
        <v>1</v>
      </c>
      <c r="Z1363">
        <f t="shared" si="261"/>
        <v>1</v>
      </c>
      <c r="AA1363">
        <f t="shared" si="262"/>
        <v>0</v>
      </c>
      <c r="AB1363">
        <f t="shared" si="263"/>
        <v>1</v>
      </c>
    </row>
    <row r="1364" spans="1:28" ht="409.6" x14ac:dyDescent="0.2">
      <c r="A1364">
        <v>1362</v>
      </c>
      <c r="B1364" t="s">
        <v>2230</v>
      </c>
      <c r="C1364" t="s">
        <v>4874</v>
      </c>
      <c r="D1364" s="1" t="s">
        <v>4900</v>
      </c>
      <c r="E1364">
        <v>3.8</v>
      </c>
      <c r="F1364" s="1" t="s">
        <v>2231</v>
      </c>
      <c r="G1364" t="s">
        <v>802</v>
      </c>
      <c r="H1364" t="s">
        <v>802</v>
      </c>
      <c r="I1364" t="s">
        <v>29</v>
      </c>
      <c r="J1364">
        <v>1906</v>
      </c>
      <c r="K1364" t="s">
        <v>56</v>
      </c>
      <c r="L1364" t="s">
        <v>1565</v>
      </c>
      <c r="M1364" t="s">
        <v>630</v>
      </c>
      <c r="N1364" t="s">
        <v>3304</v>
      </c>
      <c r="O1364">
        <v>-1</v>
      </c>
      <c r="P1364">
        <v>-1</v>
      </c>
      <c r="Q1364">
        <f t="shared" si="252"/>
        <v>30000</v>
      </c>
      <c r="R1364">
        <f t="shared" si="253"/>
        <v>53000</v>
      </c>
      <c r="S1364">
        <f t="shared" si="254"/>
        <v>41500</v>
      </c>
      <c r="T1364" t="str">
        <f t="shared" si="255"/>
        <v>Atmos Energy Corp.</v>
      </c>
      <c r="U1364" t="str">
        <f t="shared" si="256"/>
        <v>Dallas</v>
      </c>
      <c r="V1364" t="str">
        <f t="shared" si="257"/>
        <v>TX</v>
      </c>
      <c r="W1364">
        <f t="shared" si="258"/>
        <v>0</v>
      </c>
      <c r="X1364">
        <f t="shared" si="259"/>
        <v>0</v>
      </c>
      <c r="Y1364">
        <f t="shared" si="260"/>
        <v>1</v>
      </c>
      <c r="Z1364">
        <f t="shared" si="261"/>
        <v>0</v>
      </c>
      <c r="AA1364">
        <f t="shared" si="262"/>
        <v>0</v>
      </c>
      <c r="AB1364">
        <f t="shared" si="263"/>
        <v>1</v>
      </c>
    </row>
    <row r="1365" spans="1:28" ht="34" x14ac:dyDescent="0.2">
      <c r="A1365">
        <v>1363</v>
      </c>
      <c r="B1365" t="s">
        <v>2232</v>
      </c>
      <c r="C1365" t="s">
        <v>4874</v>
      </c>
      <c r="D1365" t="s">
        <v>4901</v>
      </c>
      <c r="E1365">
        <v>3.7</v>
      </c>
      <c r="F1365" s="1" t="s">
        <v>214</v>
      </c>
      <c r="G1365" t="s">
        <v>257</v>
      </c>
      <c r="H1365" t="s">
        <v>17</v>
      </c>
      <c r="I1365" t="s">
        <v>24</v>
      </c>
      <c r="J1365">
        <v>1812</v>
      </c>
      <c r="K1365" t="s">
        <v>56</v>
      </c>
      <c r="L1365" t="s">
        <v>3323</v>
      </c>
      <c r="M1365" t="s">
        <v>46</v>
      </c>
      <c r="N1365" t="s">
        <v>3310</v>
      </c>
      <c r="O1365">
        <v>-1</v>
      </c>
      <c r="P1365">
        <v>-1</v>
      </c>
      <c r="Q1365">
        <f t="shared" si="252"/>
        <v>30000</v>
      </c>
      <c r="R1365">
        <f t="shared" si="253"/>
        <v>53000</v>
      </c>
      <c r="S1365">
        <f t="shared" si="254"/>
        <v>41500</v>
      </c>
      <c r="T1365" t="str">
        <f t="shared" si="255"/>
        <v>Citi</v>
      </c>
      <c r="U1365" t="str">
        <f t="shared" si="256"/>
        <v>Irving</v>
      </c>
      <c r="V1365" t="str">
        <f t="shared" si="257"/>
        <v>TX</v>
      </c>
      <c r="W1365">
        <f t="shared" si="258"/>
        <v>0</v>
      </c>
      <c r="X1365">
        <f t="shared" si="259"/>
        <v>1</v>
      </c>
      <c r="Y1365">
        <f t="shared" si="260"/>
        <v>1</v>
      </c>
      <c r="Z1365">
        <f t="shared" si="261"/>
        <v>0</v>
      </c>
      <c r="AA1365">
        <f t="shared" si="262"/>
        <v>0</v>
      </c>
      <c r="AB1365">
        <f t="shared" si="263"/>
        <v>1</v>
      </c>
    </row>
    <row r="1366" spans="1:28" ht="340" x14ac:dyDescent="0.2">
      <c r="A1366">
        <v>1364</v>
      </c>
      <c r="B1366" t="s">
        <v>34</v>
      </c>
      <c r="C1366" t="s">
        <v>4874</v>
      </c>
      <c r="D1366" s="1" t="s">
        <v>4902</v>
      </c>
      <c r="E1366">
        <v>5</v>
      </c>
      <c r="F1366" s="1" t="s">
        <v>315</v>
      </c>
      <c r="G1366" t="s">
        <v>802</v>
      </c>
      <c r="H1366" t="s">
        <v>316</v>
      </c>
      <c r="I1366" t="s">
        <v>84</v>
      </c>
      <c r="J1366">
        <v>2008</v>
      </c>
      <c r="K1366" t="s">
        <v>30</v>
      </c>
      <c r="L1366" t="s">
        <v>38</v>
      </c>
      <c r="M1366" t="s">
        <v>32</v>
      </c>
      <c r="N1366" t="s">
        <v>3305</v>
      </c>
      <c r="O1366">
        <v>-1</v>
      </c>
      <c r="P1366">
        <v>-1</v>
      </c>
      <c r="Q1366">
        <f t="shared" si="252"/>
        <v>30000</v>
      </c>
      <c r="R1366">
        <f t="shared" si="253"/>
        <v>53000</v>
      </c>
      <c r="S1366">
        <f t="shared" si="254"/>
        <v>41500</v>
      </c>
      <c r="T1366" t="str">
        <f t="shared" si="255"/>
        <v>Staffigo Technical Services, LLC</v>
      </c>
      <c r="U1366" t="str">
        <f t="shared" si="256"/>
        <v>Dallas</v>
      </c>
      <c r="V1366" t="str">
        <f t="shared" si="257"/>
        <v>TX</v>
      </c>
      <c r="W1366">
        <f t="shared" si="258"/>
        <v>0</v>
      </c>
      <c r="X1366">
        <f t="shared" si="259"/>
        <v>1</v>
      </c>
      <c r="Y1366">
        <f t="shared" si="260"/>
        <v>1</v>
      </c>
      <c r="Z1366">
        <f t="shared" si="261"/>
        <v>0</v>
      </c>
      <c r="AA1366">
        <f t="shared" si="262"/>
        <v>0</v>
      </c>
      <c r="AB1366">
        <f t="shared" si="263"/>
        <v>1</v>
      </c>
    </row>
    <row r="1367" spans="1:28" ht="409.6" x14ac:dyDescent="0.2">
      <c r="A1367">
        <v>1365</v>
      </c>
      <c r="B1367" t="s">
        <v>1185</v>
      </c>
      <c r="C1367" t="s">
        <v>4874</v>
      </c>
      <c r="D1367" s="1" t="s">
        <v>4903</v>
      </c>
      <c r="E1367">
        <v>2.6</v>
      </c>
      <c r="F1367" s="1" t="s">
        <v>2233</v>
      </c>
      <c r="G1367" t="s">
        <v>2171</v>
      </c>
      <c r="H1367" t="s">
        <v>2171</v>
      </c>
      <c r="I1367" t="s">
        <v>18</v>
      </c>
      <c r="J1367">
        <v>1966</v>
      </c>
      <c r="K1367" t="s">
        <v>19</v>
      </c>
      <c r="L1367" t="s">
        <v>1511</v>
      </c>
      <c r="M1367" t="s">
        <v>61</v>
      </c>
      <c r="N1367" t="s">
        <v>3312</v>
      </c>
      <c r="O1367">
        <v>-1</v>
      </c>
      <c r="P1367">
        <v>-1</v>
      </c>
      <c r="Q1367">
        <f t="shared" si="252"/>
        <v>30000</v>
      </c>
      <c r="R1367">
        <f t="shared" si="253"/>
        <v>53000</v>
      </c>
      <c r="S1367">
        <f t="shared" si="254"/>
        <v>41500</v>
      </c>
      <c r="T1367" t="str">
        <f t="shared" si="255"/>
        <v>North Central Texas Council of Governments</v>
      </c>
      <c r="U1367" t="str">
        <f t="shared" si="256"/>
        <v>Arlington</v>
      </c>
      <c r="V1367" t="str">
        <f t="shared" si="257"/>
        <v>TX</v>
      </c>
      <c r="W1367">
        <f t="shared" si="258"/>
        <v>0</v>
      </c>
      <c r="X1367">
        <f t="shared" si="259"/>
        <v>1</v>
      </c>
      <c r="Y1367">
        <f t="shared" si="260"/>
        <v>1</v>
      </c>
      <c r="Z1367">
        <f t="shared" si="261"/>
        <v>0</v>
      </c>
      <c r="AA1367">
        <f t="shared" si="262"/>
        <v>0</v>
      </c>
      <c r="AB1367">
        <f t="shared" si="263"/>
        <v>1</v>
      </c>
    </row>
    <row r="1368" spans="1:28" ht="409.6" x14ac:dyDescent="0.2">
      <c r="A1368">
        <v>1366</v>
      </c>
      <c r="B1368" t="s">
        <v>34</v>
      </c>
      <c r="C1368" t="s">
        <v>4874</v>
      </c>
      <c r="D1368" s="1" t="s">
        <v>4904</v>
      </c>
      <c r="E1368">
        <v>-1</v>
      </c>
      <c r="F1368" t="s">
        <v>2234</v>
      </c>
      <c r="G1368" t="s">
        <v>802</v>
      </c>
      <c r="H1368" t="s">
        <v>1583</v>
      </c>
      <c r="I1368" t="s">
        <v>18</v>
      </c>
      <c r="J1368">
        <v>-1</v>
      </c>
      <c r="K1368" t="s">
        <v>30</v>
      </c>
      <c r="L1368">
        <v>-1</v>
      </c>
      <c r="M1368">
        <v>-1</v>
      </c>
      <c r="N1368" t="s">
        <v>3319</v>
      </c>
      <c r="O1368">
        <v>-1</v>
      </c>
      <c r="P1368">
        <v>-1</v>
      </c>
      <c r="Q1368">
        <f t="shared" si="252"/>
        <v>30000</v>
      </c>
      <c r="R1368">
        <f t="shared" si="253"/>
        <v>53000</v>
      </c>
      <c r="S1368">
        <f t="shared" si="254"/>
        <v>41500</v>
      </c>
      <c r="T1368" t="str">
        <f t="shared" si="255"/>
        <v>Corporate G. LLC</v>
      </c>
      <c r="U1368" t="str">
        <f t="shared" si="256"/>
        <v>Dallas</v>
      </c>
      <c r="V1368" t="str">
        <f t="shared" si="257"/>
        <v>TX</v>
      </c>
      <c r="W1368">
        <f t="shared" si="258"/>
        <v>0</v>
      </c>
      <c r="X1368">
        <f t="shared" si="259"/>
        <v>1</v>
      </c>
      <c r="Y1368">
        <f t="shared" si="260"/>
        <v>1</v>
      </c>
      <c r="Z1368">
        <f t="shared" si="261"/>
        <v>0</v>
      </c>
      <c r="AA1368">
        <f t="shared" si="262"/>
        <v>0</v>
      </c>
      <c r="AB1368">
        <f t="shared" si="263"/>
        <v>1</v>
      </c>
    </row>
    <row r="1369" spans="1:28" ht="409.6" x14ac:dyDescent="0.2">
      <c r="A1369">
        <v>1367</v>
      </c>
      <c r="B1369" t="s">
        <v>4905</v>
      </c>
      <c r="C1369" t="s">
        <v>4874</v>
      </c>
      <c r="D1369" s="1" t="s">
        <v>6140</v>
      </c>
      <c r="E1369">
        <v>4</v>
      </c>
      <c r="F1369" s="1" t="s">
        <v>815</v>
      </c>
      <c r="G1369" t="s">
        <v>802</v>
      </c>
      <c r="H1369" t="s">
        <v>17</v>
      </c>
      <c r="I1369" t="s">
        <v>24</v>
      </c>
      <c r="J1369">
        <v>1869</v>
      </c>
      <c r="K1369" t="s">
        <v>56</v>
      </c>
      <c r="L1369" t="s">
        <v>3323</v>
      </c>
      <c r="M1369" t="s">
        <v>46</v>
      </c>
      <c r="N1369" t="s">
        <v>3310</v>
      </c>
      <c r="O1369" t="s">
        <v>816</v>
      </c>
      <c r="P1369">
        <v>-1</v>
      </c>
      <c r="Q1369">
        <f t="shared" si="252"/>
        <v>30000</v>
      </c>
      <c r="R1369">
        <f t="shared" si="253"/>
        <v>53000</v>
      </c>
      <c r="S1369">
        <f t="shared" si="254"/>
        <v>41500</v>
      </c>
      <c r="T1369" t="str">
        <f t="shared" si="255"/>
        <v>Goldman Sachs</v>
      </c>
      <c r="U1369" t="str">
        <f t="shared" si="256"/>
        <v>Dallas</v>
      </c>
      <c r="V1369" t="str">
        <f t="shared" si="257"/>
        <v>TX</v>
      </c>
      <c r="W1369">
        <f t="shared" si="258"/>
        <v>1</v>
      </c>
      <c r="X1369">
        <f t="shared" si="259"/>
        <v>0</v>
      </c>
      <c r="Y1369">
        <f t="shared" si="260"/>
        <v>1</v>
      </c>
      <c r="Z1369">
        <f t="shared" si="261"/>
        <v>1</v>
      </c>
      <c r="AA1369">
        <f t="shared" si="262"/>
        <v>0</v>
      </c>
      <c r="AB1369">
        <f t="shared" si="263"/>
        <v>1</v>
      </c>
    </row>
    <row r="1370" spans="1:28" ht="409.6" x14ac:dyDescent="0.2">
      <c r="A1370">
        <v>1368</v>
      </c>
      <c r="B1370" t="s">
        <v>167</v>
      </c>
      <c r="C1370" t="s">
        <v>4874</v>
      </c>
      <c r="D1370" s="1" t="s">
        <v>4906</v>
      </c>
      <c r="E1370">
        <v>3.5</v>
      </c>
      <c r="F1370" s="1" t="s">
        <v>2235</v>
      </c>
      <c r="G1370" t="s">
        <v>794</v>
      </c>
      <c r="H1370" t="s">
        <v>586</v>
      </c>
      <c r="I1370" t="s">
        <v>55</v>
      </c>
      <c r="J1370">
        <v>1987</v>
      </c>
      <c r="K1370" t="s">
        <v>30</v>
      </c>
      <c r="L1370" t="s">
        <v>134</v>
      </c>
      <c r="M1370" t="s">
        <v>32</v>
      </c>
      <c r="N1370" t="s">
        <v>3310</v>
      </c>
      <c r="O1370" t="s">
        <v>4907</v>
      </c>
      <c r="P1370">
        <v>-1</v>
      </c>
      <c r="Q1370">
        <f t="shared" si="252"/>
        <v>30000</v>
      </c>
      <c r="R1370">
        <f t="shared" si="253"/>
        <v>53000</v>
      </c>
      <c r="S1370">
        <f t="shared" si="254"/>
        <v>41500</v>
      </c>
      <c r="T1370" t="str">
        <f t="shared" si="255"/>
        <v>McAfee</v>
      </c>
      <c r="U1370" t="str">
        <f t="shared" si="256"/>
        <v>Plano</v>
      </c>
      <c r="V1370" t="str">
        <f t="shared" si="257"/>
        <v>TX</v>
      </c>
      <c r="W1370">
        <f t="shared" si="258"/>
        <v>0</v>
      </c>
      <c r="X1370">
        <f t="shared" si="259"/>
        <v>1</v>
      </c>
      <c r="Y1370">
        <f t="shared" si="260"/>
        <v>1</v>
      </c>
      <c r="Z1370">
        <f t="shared" si="261"/>
        <v>1</v>
      </c>
      <c r="AA1370">
        <f t="shared" si="262"/>
        <v>1</v>
      </c>
      <c r="AB1370">
        <f t="shared" si="263"/>
        <v>1</v>
      </c>
    </row>
    <row r="1371" spans="1:28" ht="409.6" x14ac:dyDescent="0.2">
      <c r="A1371">
        <v>1369</v>
      </c>
      <c r="B1371" t="s">
        <v>34</v>
      </c>
      <c r="C1371" t="s">
        <v>4874</v>
      </c>
      <c r="D1371" s="1" t="s">
        <v>4908</v>
      </c>
      <c r="E1371">
        <v>4.5999999999999996</v>
      </c>
      <c r="F1371" s="1" t="s">
        <v>2236</v>
      </c>
      <c r="G1371" t="s">
        <v>794</v>
      </c>
      <c r="H1371" t="s">
        <v>552</v>
      </c>
      <c r="I1371" t="s">
        <v>84</v>
      </c>
      <c r="J1371">
        <v>-1</v>
      </c>
      <c r="K1371" t="s">
        <v>30</v>
      </c>
      <c r="L1371" t="s">
        <v>85</v>
      </c>
      <c r="M1371" t="s">
        <v>61</v>
      </c>
      <c r="N1371" t="s">
        <v>3314</v>
      </c>
      <c r="O1371">
        <v>-1</v>
      </c>
      <c r="P1371">
        <v>-1</v>
      </c>
      <c r="Q1371">
        <f t="shared" si="252"/>
        <v>30000</v>
      </c>
      <c r="R1371">
        <f t="shared" si="253"/>
        <v>53000</v>
      </c>
      <c r="S1371">
        <f t="shared" si="254"/>
        <v>41500</v>
      </c>
      <c r="T1371" t="str">
        <f t="shared" si="255"/>
        <v>Conch Technologies, Inc</v>
      </c>
      <c r="U1371" t="str">
        <f t="shared" si="256"/>
        <v>Plano</v>
      </c>
      <c r="V1371" t="str">
        <f t="shared" si="257"/>
        <v>TX</v>
      </c>
      <c r="W1371">
        <f t="shared" si="258"/>
        <v>0</v>
      </c>
      <c r="X1371">
        <f t="shared" si="259"/>
        <v>1</v>
      </c>
      <c r="Y1371">
        <f t="shared" si="260"/>
        <v>0</v>
      </c>
      <c r="Z1371">
        <f t="shared" si="261"/>
        <v>1</v>
      </c>
      <c r="AA1371">
        <f t="shared" si="262"/>
        <v>0</v>
      </c>
      <c r="AB1371">
        <f t="shared" si="263"/>
        <v>1</v>
      </c>
    </row>
    <row r="1372" spans="1:28" ht="409.6" x14ac:dyDescent="0.2">
      <c r="A1372">
        <v>1370</v>
      </c>
      <c r="B1372" t="s">
        <v>2237</v>
      </c>
      <c r="C1372" t="s">
        <v>4874</v>
      </c>
      <c r="D1372" s="1" t="s">
        <v>4909</v>
      </c>
      <c r="E1372">
        <v>3.8</v>
      </c>
      <c r="F1372" s="1" t="s">
        <v>258</v>
      </c>
      <c r="G1372" t="s">
        <v>257</v>
      </c>
      <c r="H1372" t="s">
        <v>259</v>
      </c>
      <c r="I1372" t="s">
        <v>29</v>
      </c>
      <c r="J1372">
        <v>1995</v>
      </c>
      <c r="K1372" t="s">
        <v>37</v>
      </c>
      <c r="L1372" t="s">
        <v>147</v>
      </c>
      <c r="M1372" t="s">
        <v>61</v>
      </c>
      <c r="N1372" t="s">
        <v>3304</v>
      </c>
      <c r="O1372" t="s">
        <v>3411</v>
      </c>
      <c r="P1372" t="b">
        <v>1</v>
      </c>
      <c r="Q1372">
        <f t="shared" si="252"/>
        <v>30000</v>
      </c>
      <c r="R1372">
        <f t="shared" si="253"/>
        <v>53000</v>
      </c>
      <c r="S1372">
        <f t="shared" si="254"/>
        <v>41500</v>
      </c>
      <c r="T1372" t="str">
        <f t="shared" si="255"/>
        <v>Apex Systems</v>
      </c>
      <c r="U1372" t="str">
        <f t="shared" si="256"/>
        <v>Irving</v>
      </c>
      <c r="V1372" t="str">
        <f t="shared" si="257"/>
        <v>TX</v>
      </c>
      <c r="W1372">
        <f t="shared" si="258"/>
        <v>0</v>
      </c>
      <c r="X1372">
        <f t="shared" si="259"/>
        <v>0</v>
      </c>
      <c r="Y1372">
        <f t="shared" si="260"/>
        <v>0</v>
      </c>
      <c r="Z1372">
        <f t="shared" si="261"/>
        <v>0</v>
      </c>
      <c r="AA1372">
        <f t="shared" si="262"/>
        <v>0</v>
      </c>
      <c r="AB1372">
        <f t="shared" si="263"/>
        <v>1</v>
      </c>
    </row>
    <row r="1373" spans="1:28" ht="34" x14ac:dyDescent="0.2">
      <c r="A1373">
        <v>1371</v>
      </c>
      <c r="B1373" t="s">
        <v>2238</v>
      </c>
      <c r="C1373" t="s">
        <v>4874</v>
      </c>
      <c r="D1373" t="s">
        <v>4910</v>
      </c>
      <c r="E1373">
        <v>2.8</v>
      </c>
      <c r="F1373" s="1" t="s">
        <v>2239</v>
      </c>
      <c r="G1373" t="s">
        <v>2180</v>
      </c>
      <c r="H1373" t="s">
        <v>2180</v>
      </c>
      <c r="I1373" t="s">
        <v>55</v>
      </c>
      <c r="J1373">
        <v>1998</v>
      </c>
      <c r="K1373" t="s">
        <v>56</v>
      </c>
      <c r="L1373" t="s">
        <v>134</v>
      </c>
      <c r="M1373" t="s">
        <v>32</v>
      </c>
      <c r="N1373" t="s">
        <v>3313</v>
      </c>
      <c r="O1373" t="s">
        <v>2240</v>
      </c>
      <c r="P1373">
        <v>-1</v>
      </c>
      <c r="Q1373">
        <f t="shared" si="252"/>
        <v>30000</v>
      </c>
      <c r="R1373">
        <f t="shared" si="253"/>
        <v>53000</v>
      </c>
      <c r="S1373">
        <f t="shared" si="254"/>
        <v>41500</v>
      </c>
      <c r="T1373" t="str">
        <f t="shared" si="255"/>
        <v>RealPage</v>
      </c>
      <c r="U1373" t="str">
        <f t="shared" si="256"/>
        <v>Richardson</v>
      </c>
      <c r="V1373" t="str">
        <f t="shared" si="257"/>
        <v>TX</v>
      </c>
      <c r="W1373">
        <f t="shared" si="258"/>
        <v>0</v>
      </c>
      <c r="X1373">
        <f t="shared" si="259"/>
        <v>0</v>
      </c>
      <c r="Y1373">
        <f t="shared" si="260"/>
        <v>1</v>
      </c>
      <c r="Z1373">
        <f t="shared" si="261"/>
        <v>0</v>
      </c>
      <c r="AA1373">
        <f t="shared" si="262"/>
        <v>0</v>
      </c>
      <c r="AB1373">
        <f t="shared" si="263"/>
        <v>1</v>
      </c>
    </row>
    <row r="1374" spans="1:28" ht="409.6" x14ac:dyDescent="0.2">
      <c r="A1374">
        <v>1372</v>
      </c>
      <c r="B1374" t="s">
        <v>2241</v>
      </c>
      <c r="C1374" t="s">
        <v>4911</v>
      </c>
      <c r="D1374" s="1" t="s">
        <v>4912</v>
      </c>
      <c r="E1374">
        <v>3.9</v>
      </c>
      <c r="F1374" s="1" t="s">
        <v>4913</v>
      </c>
      <c r="G1374" t="s">
        <v>2242</v>
      </c>
      <c r="H1374" t="s">
        <v>2243</v>
      </c>
      <c r="I1374" t="s">
        <v>55</v>
      </c>
      <c r="J1374">
        <v>1963</v>
      </c>
      <c r="K1374" t="s">
        <v>30</v>
      </c>
      <c r="L1374" t="s">
        <v>763</v>
      </c>
      <c r="M1374" t="s">
        <v>764</v>
      </c>
      <c r="N1374" t="s">
        <v>3304</v>
      </c>
      <c r="O1374">
        <v>-1</v>
      </c>
      <c r="P1374">
        <v>-1</v>
      </c>
      <c r="Q1374">
        <f t="shared" si="252"/>
        <v>41000</v>
      </c>
      <c r="R1374">
        <f t="shared" si="253"/>
        <v>86000</v>
      </c>
      <c r="S1374">
        <f t="shared" si="254"/>
        <v>63500</v>
      </c>
      <c r="T1374" t="str">
        <f t="shared" si="255"/>
        <v>Mary ay</v>
      </c>
      <c r="U1374" t="str">
        <f t="shared" si="256"/>
        <v>Lewisville</v>
      </c>
      <c r="V1374" t="str">
        <f t="shared" si="257"/>
        <v>TX</v>
      </c>
      <c r="W1374">
        <f t="shared" si="258"/>
        <v>0</v>
      </c>
      <c r="X1374">
        <f t="shared" si="259"/>
        <v>0</v>
      </c>
      <c r="Y1374">
        <f t="shared" si="260"/>
        <v>1</v>
      </c>
      <c r="Z1374">
        <f t="shared" si="261"/>
        <v>0</v>
      </c>
      <c r="AA1374">
        <f t="shared" si="262"/>
        <v>0</v>
      </c>
      <c r="AB1374">
        <f t="shared" si="263"/>
        <v>1</v>
      </c>
    </row>
    <row r="1375" spans="1:28" ht="409.6" x14ac:dyDescent="0.2">
      <c r="A1375">
        <v>1373</v>
      </c>
      <c r="B1375" t="s">
        <v>72</v>
      </c>
      <c r="C1375" t="s">
        <v>4911</v>
      </c>
      <c r="D1375" s="1" t="s">
        <v>4914</v>
      </c>
      <c r="E1375">
        <v>4.5</v>
      </c>
      <c r="F1375" s="1" t="s">
        <v>489</v>
      </c>
      <c r="G1375" t="s">
        <v>802</v>
      </c>
      <c r="H1375" t="s">
        <v>254</v>
      </c>
      <c r="I1375" t="s">
        <v>84</v>
      </c>
      <c r="J1375">
        <v>1990</v>
      </c>
      <c r="K1375" t="s">
        <v>30</v>
      </c>
      <c r="L1375" t="s">
        <v>342</v>
      </c>
      <c r="M1375" t="s">
        <v>161</v>
      </c>
      <c r="N1375" t="s">
        <v>3319</v>
      </c>
      <c r="O1375">
        <v>-1</v>
      </c>
      <c r="P1375">
        <v>-1</v>
      </c>
      <c r="Q1375">
        <f t="shared" si="252"/>
        <v>41000</v>
      </c>
      <c r="R1375">
        <f t="shared" si="253"/>
        <v>86000</v>
      </c>
      <c r="S1375">
        <f t="shared" si="254"/>
        <v>63500</v>
      </c>
      <c r="T1375" t="str">
        <f t="shared" si="255"/>
        <v>Mobilityware</v>
      </c>
      <c r="U1375" t="str">
        <f t="shared" si="256"/>
        <v>Dallas</v>
      </c>
      <c r="V1375" t="str">
        <f t="shared" si="257"/>
        <v>TX</v>
      </c>
      <c r="W1375">
        <f t="shared" si="258"/>
        <v>0</v>
      </c>
      <c r="X1375">
        <f t="shared" si="259"/>
        <v>1</v>
      </c>
      <c r="Y1375">
        <f t="shared" si="260"/>
        <v>0</v>
      </c>
      <c r="Z1375">
        <f t="shared" si="261"/>
        <v>0</v>
      </c>
      <c r="AA1375">
        <f t="shared" si="262"/>
        <v>0</v>
      </c>
      <c r="AB1375">
        <f t="shared" si="263"/>
        <v>1</v>
      </c>
    </row>
    <row r="1376" spans="1:28" ht="409.6" x14ac:dyDescent="0.2">
      <c r="A1376">
        <v>1374</v>
      </c>
      <c r="B1376" t="s">
        <v>34</v>
      </c>
      <c r="C1376" t="s">
        <v>4911</v>
      </c>
      <c r="D1376" s="1" t="s">
        <v>4915</v>
      </c>
      <c r="E1376">
        <v>3</v>
      </c>
      <c r="F1376" s="1" t="s">
        <v>2244</v>
      </c>
      <c r="G1376" t="s">
        <v>2221</v>
      </c>
      <c r="H1376" t="s">
        <v>794</v>
      </c>
      <c r="I1376" t="s">
        <v>84</v>
      </c>
      <c r="J1376">
        <v>2007</v>
      </c>
      <c r="K1376" t="s">
        <v>30</v>
      </c>
      <c r="L1376" t="s">
        <v>85</v>
      </c>
      <c r="M1376" t="s">
        <v>61</v>
      </c>
      <c r="N1376" t="s">
        <v>3319</v>
      </c>
      <c r="O1376">
        <v>-1</v>
      </c>
      <c r="P1376">
        <v>-1</v>
      </c>
      <c r="Q1376">
        <f t="shared" si="252"/>
        <v>41000</v>
      </c>
      <c r="R1376">
        <f t="shared" si="253"/>
        <v>86000</v>
      </c>
      <c r="S1376">
        <f t="shared" si="254"/>
        <v>63500</v>
      </c>
      <c r="T1376" t="str">
        <f t="shared" si="255"/>
        <v>AustinCSI</v>
      </c>
      <c r="U1376" t="str">
        <f t="shared" si="256"/>
        <v>Grapevine</v>
      </c>
      <c r="V1376" t="str">
        <f t="shared" si="257"/>
        <v>TX</v>
      </c>
      <c r="W1376">
        <f t="shared" si="258"/>
        <v>0</v>
      </c>
      <c r="X1376">
        <f t="shared" si="259"/>
        <v>0</v>
      </c>
      <c r="Y1376">
        <f t="shared" si="260"/>
        <v>1</v>
      </c>
      <c r="Z1376">
        <f t="shared" si="261"/>
        <v>0</v>
      </c>
      <c r="AA1376">
        <f t="shared" si="262"/>
        <v>0</v>
      </c>
      <c r="AB1376">
        <f t="shared" si="263"/>
        <v>1</v>
      </c>
    </row>
    <row r="1377" spans="1:28" ht="356" x14ac:dyDescent="0.2">
      <c r="A1377">
        <v>1375</v>
      </c>
      <c r="B1377" t="s">
        <v>2245</v>
      </c>
      <c r="C1377" t="s">
        <v>4911</v>
      </c>
      <c r="D1377" s="1" t="s">
        <v>4916</v>
      </c>
      <c r="E1377">
        <v>4.4000000000000004</v>
      </c>
      <c r="F1377" s="1" t="s">
        <v>2246</v>
      </c>
      <c r="G1377" t="s">
        <v>257</v>
      </c>
      <c r="H1377" t="s">
        <v>257</v>
      </c>
      <c r="I1377" t="s">
        <v>84</v>
      </c>
      <c r="J1377">
        <v>1999</v>
      </c>
      <c r="K1377" t="s">
        <v>30</v>
      </c>
      <c r="L1377" t="s">
        <v>134</v>
      </c>
      <c r="M1377" t="s">
        <v>32</v>
      </c>
      <c r="N1377" t="s">
        <v>3314</v>
      </c>
      <c r="O1377">
        <v>-1</v>
      </c>
      <c r="P1377">
        <v>-1</v>
      </c>
      <c r="Q1377">
        <f t="shared" si="252"/>
        <v>41000</v>
      </c>
      <c r="R1377">
        <f t="shared" si="253"/>
        <v>86000</v>
      </c>
      <c r="S1377">
        <f t="shared" si="254"/>
        <v>63500</v>
      </c>
      <c r="T1377" t="str">
        <f t="shared" si="255"/>
        <v>Apptricity Corporation</v>
      </c>
      <c r="U1377" t="str">
        <f t="shared" si="256"/>
        <v>Irving</v>
      </c>
      <c r="V1377" t="str">
        <f t="shared" si="257"/>
        <v>TX</v>
      </c>
      <c r="W1377">
        <f t="shared" si="258"/>
        <v>1</v>
      </c>
      <c r="X1377">
        <f t="shared" si="259"/>
        <v>1</v>
      </c>
      <c r="Y1377">
        <f t="shared" si="260"/>
        <v>1</v>
      </c>
      <c r="Z1377">
        <f t="shared" si="261"/>
        <v>0</v>
      </c>
      <c r="AA1377">
        <f t="shared" si="262"/>
        <v>0</v>
      </c>
      <c r="AB1377">
        <f t="shared" si="263"/>
        <v>1</v>
      </c>
    </row>
    <row r="1378" spans="1:28" ht="409.6" x14ac:dyDescent="0.2">
      <c r="A1378">
        <v>1376</v>
      </c>
      <c r="B1378" t="s">
        <v>34</v>
      </c>
      <c r="C1378" t="s">
        <v>4911</v>
      </c>
      <c r="D1378" s="1" t="s">
        <v>4917</v>
      </c>
      <c r="E1378">
        <v>4.0999999999999996</v>
      </c>
      <c r="F1378" s="1" t="s">
        <v>235</v>
      </c>
      <c r="G1378" t="s">
        <v>794</v>
      </c>
      <c r="H1378" t="s">
        <v>17</v>
      </c>
      <c r="I1378" t="s">
        <v>41</v>
      </c>
      <c r="J1378">
        <v>1984</v>
      </c>
      <c r="K1378" t="s">
        <v>30</v>
      </c>
      <c r="L1378" t="s">
        <v>147</v>
      </c>
      <c r="M1378" t="s">
        <v>61</v>
      </c>
      <c r="N1378" t="s">
        <v>3303</v>
      </c>
      <c r="O1378">
        <v>-1</v>
      </c>
      <c r="P1378">
        <v>-1</v>
      </c>
      <c r="Q1378">
        <f t="shared" si="252"/>
        <v>41000</v>
      </c>
      <c r="R1378">
        <f t="shared" si="253"/>
        <v>86000</v>
      </c>
      <c r="S1378">
        <f t="shared" si="254"/>
        <v>63500</v>
      </c>
      <c r="T1378" t="str">
        <f t="shared" si="255"/>
        <v>Mitchell Martin</v>
      </c>
      <c r="U1378" t="str">
        <f t="shared" si="256"/>
        <v>Plano</v>
      </c>
      <c r="V1378" t="str">
        <f t="shared" si="257"/>
        <v>TX</v>
      </c>
      <c r="W1378">
        <f t="shared" si="258"/>
        <v>1</v>
      </c>
      <c r="X1378">
        <f t="shared" si="259"/>
        <v>1</v>
      </c>
      <c r="Y1378">
        <f t="shared" si="260"/>
        <v>1</v>
      </c>
      <c r="Z1378">
        <f t="shared" si="261"/>
        <v>1</v>
      </c>
      <c r="AA1378">
        <f t="shared" si="262"/>
        <v>0</v>
      </c>
      <c r="AB1378">
        <f t="shared" si="263"/>
        <v>1</v>
      </c>
    </row>
    <row r="1379" spans="1:28" ht="409.6" x14ac:dyDescent="0.2">
      <c r="A1379">
        <v>1377</v>
      </c>
      <c r="B1379" t="s">
        <v>34</v>
      </c>
      <c r="C1379" t="s">
        <v>4911</v>
      </c>
      <c r="D1379" s="1" t="s">
        <v>4918</v>
      </c>
      <c r="E1379">
        <v>4.3</v>
      </c>
      <c r="F1379" s="1" t="s">
        <v>2247</v>
      </c>
      <c r="G1379" t="s">
        <v>2243</v>
      </c>
      <c r="H1379" t="s">
        <v>2014</v>
      </c>
      <c r="I1379" t="s">
        <v>84</v>
      </c>
      <c r="J1379">
        <v>2008</v>
      </c>
      <c r="K1379" t="s">
        <v>30</v>
      </c>
      <c r="L1379" t="s">
        <v>25</v>
      </c>
      <c r="M1379" t="s">
        <v>26</v>
      </c>
      <c r="N1379" t="s">
        <v>3319</v>
      </c>
      <c r="O1379">
        <v>-1</v>
      </c>
      <c r="P1379">
        <v>-1</v>
      </c>
      <c r="Q1379">
        <f t="shared" si="252"/>
        <v>41000</v>
      </c>
      <c r="R1379">
        <f t="shared" si="253"/>
        <v>86000</v>
      </c>
      <c r="S1379">
        <f t="shared" si="254"/>
        <v>63500</v>
      </c>
      <c r="T1379" t="str">
        <f t="shared" si="255"/>
        <v>National NeuroMonitoring</v>
      </c>
      <c r="U1379" t="str">
        <f t="shared" si="256"/>
        <v>Addison</v>
      </c>
      <c r="V1379" t="str">
        <f t="shared" si="257"/>
        <v>TX</v>
      </c>
      <c r="W1379">
        <f t="shared" si="258"/>
        <v>0</v>
      </c>
      <c r="X1379">
        <f t="shared" si="259"/>
        <v>1</v>
      </c>
      <c r="Y1379">
        <f t="shared" si="260"/>
        <v>1</v>
      </c>
      <c r="Z1379">
        <f t="shared" si="261"/>
        <v>0</v>
      </c>
      <c r="AA1379">
        <f t="shared" si="262"/>
        <v>0</v>
      </c>
      <c r="AB1379">
        <f t="shared" si="263"/>
        <v>1</v>
      </c>
    </row>
    <row r="1380" spans="1:28" ht="34" x14ac:dyDescent="0.2">
      <c r="A1380">
        <v>1378</v>
      </c>
      <c r="B1380" t="s">
        <v>2248</v>
      </c>
      <c r="C1380" t="s">
        <v>4911</v>
      </c>
      <c r="D1380" t="s">
        <v>4919</v>
      </c>
      <c r="E1380">
        <v>5</v>
      </c>
      <c r="F1380" s="1" t="s">
        <v>2249</v>
      </c>
      <c r="G1380" t="s">
        <v>257</v>
      </c>
      <c r="H1380" t="s">
        <v>257</v>
      </c>
      <c r="I1380" t="s">
        <v>3341</v>
      </c>
      <c r="J1380">
        <v>-1</v>
      </c>
      <c r="K1380" t="s">
        <v>56</v>
      </c>
      <c r="L1380">
        <v>-1</v>
      </c>
      <c r="M1380">
        <v>-1</v>
      </c>
      <c r="N1380" t="s">
        <v>3319</v>
      </c>
      <c r="O1380">
        <v>-1</v>
      </c>
      <c r="P1380">
        <v>-1</v>
      </c>
      <c r="Q1380">
        <f t="shared" si="252"/>
        <v>41000</v>
      </c>
      <c r="R1380">
        <f t="shared" si="253"/>
        <v>86000</v>
      </c>
      <c r="S1380">
        <f t="shared" si="254"/>
        <v>63500</v>
      </c>
      <c r="T1380" t="str">
        <f t="shared" si="255"/>
        <v>PriceSenz</v>
      </c>
      <c r="U1380" t="str">
        <f t="shared" si="256"/>
        <v>Irving</v>
      </c>
      <c r="V1380" t="str">
        <f t="shared" si="257"/>
        <v>TX</v>
      </c>
      <c r="W1380">
        <f t="shared" si="258"/>
        <v>0</v>
      </c>
      <c r="X1380">
        <f t="shared" si="259"/>
        <v>1</v>
      </c>
      <c r="Y1380">
        <f t="shared" si="260"/>
        <v>1</v>
      </c>
      <c r="Z1380">
        <f t="shared" si="261"/>
        <v>0</v>
      </c>
      <c r="AA1380">
        <f t="shared" si="262"/>
        <v>0</v>
      </c>
      <c r="AB1380">
        <f t="shared" si="263"/>
        <v>1</v>
      </c>
    </row>
    <row r="1381" spans="1:28" ht="409.6" x14ac:dyDescent="0.2">
      <c r="A1381">
        <v>1379</v>
      </c>
      <c r="B1381" t="s">
        <v>2250</v>
      </c>
      <c r="C1381" t="s">
        <v>4911</v>
      </c>
      <c r="D1381" s="1" t="s">
        <v>4920</v>
      </c>
      <c r="E1381">
        <v>1.9</v>
      </c>
      <c r="F1381" s="1" t="s">
        <v>2251</v>
      </c>
      <c r="G1381" t="s">
        <v>794</v>
      </c>
      <c r="H1381" t="s">
        <v>197</v>
      </c>
      <c r="I1381" t="s">
        <v>84</v>
      </c>
      <c r="J1381">
        <v>1997</v>
      </c>
      <c r="K1381" t="s">
        <v>3341</v>
      </c>
      <c r="L1381">
        <v>-1</v>
      </c>
      <c r="M1381">
        <v>-1</v>
      </c>
      <c r="N1381" t="s">
        <v>3319</v>
      </c>
      <c r="O1381">
        <v>-1</v>
      </c>
      <c r="P1381">
        <v>-1</v>
      </c>
      <c r="Q1381">
        <f t="shared" si="252"/>
        <v>41000</v>
      </c>
      <c r="R1381">
        <f t="shared" si="253"/>
        <v>86000</v>
      </c>
      <c r="S1381">
        <f t="shared" si="254"/>
        <v>63500</v>
      </c>
      <c r="T1381" t="str">
        <f t="shared" si="255"/>
        <v>MOA</v>
      </c>
      <c r="U1381" t="str">
        <f t="shared" si="256"/>
        <v>Plano</v>
      </c>
      <c r="V1381" t="str">
        <f t="shared" si="257"/>
        <v>TX</v>
      </c>
      <c r="W1381">
        <f t="shared" si="258"/>
        <v>0</v>
      </c>
      <c r="X1381">
        <f t="shared" si="259"/>
        <v>0</v>
      </c>
      <c r="Y1381">
        <f t="shared" si="260"/>
        <v>1</v>
      </c>
      <c r="Z1381">
        <f t="shared" si="261"/>
        <v>1</v>
      </c>
      <c r="AA1381">
        <f t="shared" si="262"/>
        <v>0</v>
      </c>
      <c r="AB1381">
        <f t="shared" si="263"/>
        <v>1</v>
      </c>
    </row>
    <row r="1382" spans="1:28" ht="409.6" x14ac:dyDescent="0.2">
      <c r="A1382">
        <v>1380</v>
      </c>
      <c r="B1382" t="s">
        <v>2252</v>
      </c>
      <c r="C1382" t="s">
        <v>4911</v>
      </c>
      <c r="D1382" s="1" t="s">
        <v>4921</v>
      </c>
      <c r="E1382">
        <v>3.4</v>
      </c>
      <c r="F1382" s="1" t="s">
        <v>470</v>
      </c>
      <c r="G1382" t="s">
        <v>257</v>
      </c>
      <c r="H1382" t="s">
        <v>3539</v>
      </c>
      <c r="I1382" t="s">
        <v>24</v>
      </c>
      <c r="J1382">
        <v>1967</v>
      </c>
      <c r="K1382" t="s">
        <v>56</v>
      </c>
      <c r="L1382" t="s">
        <v>38</v>
      </c>
      <c r="M1382" t="s">
        <v>32</v>
      </c>
      <c r="N1382" t="s">
        <v>3310</v>
      </c>
      <c r="O1382" t="s">
        <v>471</v>
      </c>
      <c r="P1382">
        <v>-1</v>
      </c>
      <c r="Q1382">
        <f t="shared" si="252"/>
        <v>41000</v>
      </c>
      <c r="R1382">
        <f t="shared" si="253"/>
        <v>86000</v>
      </c>
      <c r="S1382">
        <f t="shared" si="254"/>
        <v>63500</v>
      </c>
      <c r="T1382" t="str">
        <f t="shared" si="255"/>
        <v>NTT DATA</v>
      </c>
      <c r="U1382" t="str">
        <f t="shared" si="256"/>
        <v>Irving</v>
      </c>
      <c r="V1382" t="str">
        <f t="shared" si="257"/>
        <v>TX</v>
      </c>
      <c r="W1382">
        <f t="shared" si="258"/>
        <v>0</v>
      </c>
      <c r="X1382">
        <f t="shared" si="259"/>
        <v>1</v>
      </c>
      <c r="Y1382">
        <f t="shared" si="260"/>
        <v>1</v>
      </c>
      <c r="Z1382">
        <f t="shared" si="261"/>
        <v>0</v>
      </c>
      <c r="AA1382">
        <f t="shared" si="262"/>
        <v>0</v>
      </c>
      <c r="AB1382">
        <f t="shared" si="263"/>
        <v>1</v>
      </c>
    </row>
    <row r="1383" spans="1:28" ht="34" x14ac:dyDescent="0.2">
      <c r="A1383">
        <v>1381</v>
      </c>
      <c r="B1383" t="s">
        <v>34</v>
      </c>
      <c r="C1383" t="s">
        <v>4911</v>
      </c>
      <c r="D1383" t="s">
        <v>2253</v>
      </c>
      <c r="E1383">
        <v>2.8</v>
      </c>
      <c r="F1383" s="1" t="s">
        <v>4922</v>
      </c>
      <c r="G1383" t="s">
        <v>2171</v>
      </c>
      <c r="H1383" t="s">
        <v>2254</v>
      </c>
      <c r="I1383" t="s">
        <v>18</v>
      </c>
      <c r="J1383">
        <v>1995</v>
      </c>
      <c r="K1383" t="s">
        <v>30</v>
      </c>
      <c r="L1383" t="s">
        <v>4923</v>
      </c>
      <c r="M1383" t="s">
        <v>101</v>
      </c>
      <c r="N1383" t="s">
        <v>3303</v>
      </c>
      <c r="O1383">
        <v>-1</v>
      </c>
      <c r="P1383">
        <v>-1</v>
      </c>
      <c r="Q1383">
        <f t="shared" si="252"/>
        <v>41000</v>
      </c>
      <c r="R1383">
        <f t="shared" si="253"/>
        <v>86000</v>
      </c>
      <c r="S1383">
        <f t="shared" si="254"/>
        <v>63500</v>
      </c>
      <c r="T1383" t="str">
        <f t="shared" si="255"/>
        <v>Ho Chun</v>
      </c>
      <c r="U1383" t="str">
        <f t="shared" si="256"/>
        <v>Arlington</v>
      </c>
      <c r="V1383" t="str">
        <f t="shared" si="257"/>
        <v>TX</v>
      </c>
      <c r="W1383">
        <f t="shared" si="258"/>
        <v>0</v>
      </c>
      <c r="X1383">
        <f t="shared" si="259"/>
        <v>0</v>
      </c>
      <c r="Y1383">
        <f t="shared" si="260"/>
        <v>0</v>
      </c>
      <c r="Z1383">
        <f t="shared" si="261"/>
        <v>0</v>
      </c>
      <c r="AA1383">
        <f t="shared" si="262"/>
        <v>0</v>
      </c>
      <c r="AB1383">
        <f t="shared" si="263"/>
        <v>1</v>
      </c>
    </row>
    <row r="1384" spans="1:28" ht="409.6" x14ac:dyDescent="0.2">
      <c r="A1384">
        <v>1382</v>
      </c>
      <c r="B1384" t="s">
        <v>34</v>
      </c>
      <c r="C1384" t="s">
        <v>4911</v>
      </c>
      <c r="D1384" s="1" t="s">
        <v>4924</v>
      </c>
      <c r="E1384">
        <v>4.2</v>
      </c>
      <c r="F1384" s="1" t="s">
        <v>357</v>
      </c>
      <c r="G1384" t="s">
        <v>794</v>
      </c>
      <c r="H1384" t="s">
        <v>3464</v>
      </c>
      <c r="I1384" t="s">
        <v>18</v>
      </c>
      <c r="J1384">
        <v>2008</v>
      </c>
      <c r="K1384" t="s">
        <v>30</v>
      </c>
      <c r="L1384" t="s">
        <v>38</v>
      </c>
      <c r="M1384" t="s">
        <v>32</v>
      </c>
      <c r="N1384" t="s">
        <v>3312</v>
      </c>
      <c r="O1384">
        <v>-1</v>
      </c>
      <c r="P1384">
        <v>-1</v>
      </c>
      <c r="Q1384">
        <f t="shared" si="252"/>
        <v>41000</v>
      </c>
      <c r="R1384">
        <f t="shared" si="253"/>
        <v>86000</v>
      </c>
      <c r="S1384">
        <f t="shared" si="254"/>
        <v>63500</v>
      </c>
      <c r="T1384" t="str">
        <f t="shared" si="255"/>
        <v>Precision technologies corp</v>
      </c>
      <c r="U1384" t="str">
        <f t="shared" si="256"/>
        <v>Plano</v>
      </c>
      <c r="V1384" t="str">
        <f t="shared" si="257"/>
        <v>TX</v>
      </c>
      <c r="W1384">
        <f t="shared" si="258"/>
        <v>0</v>
      </c>
      <c r="X1384">
        <f t="shared" si="259"/>
        <v>1</v>
      </c>
      <c r="Y1384">
        <f t="shared" si="260"/>
        <v>1</v>
      </c>
      <c r="Z1384">
        <f t="shared" si="261"/>
        <v>0</v>
      </c>
      <c r="AA1384">
        <f t="shared" si="262"/>
        <v>0</v>
      </c>
      <c r="AB1384">
        <f t="shared" si="263"/>
        <v>1</v>
      </c>
    </row>
    <row r="1385" spans="1:28" ht="34" x14ac:dyDescent="0.2">
      <c r="A1385">
        <v>1383</v>
      </c>
      <c r="B1385" t="s">
        <v>2255</v>
      </c>
      <c r="C1385" t="s">
        <v>4911</v>
      </c>
      <c r="D1385" t="s">
        <v>4925</v>
      </c>
      <c r="E1385">
        <v>3.7</v>
      </c>
      <c r="F1385" s="1" t="s">
        <v>214</v>
      </c>
      <c r="G1385" t="s">
        <v>257</v>
      </c>
      <c r="H1385" t="s">
        <v>17</v>
      </c>
      <c r="I1385" t="s">
        <v>24</v>
      </c>
      <c r="J1385">
        <v>1812</v>
      </c>
      <c r="K1385" t="s">
        <v>56</v>
      </c>
      <c r="L1385" t="s">
        <v>3323</v>
      </c>
      <c r="M1385" t="s">
        <v>46</v>
      </c>
      <c r="N1385" t="s">
        <v>3310</v>
      </c>
      <c r="O1385">
        <v>-1</v>
      </c>
      <c r="P1385">
        <v>-1</v>
      </c>
      <c r="Q1385">
        <f t="shared" si="252"/>
        <v>41000</v>
      </c>
      <c r="R1385">
        <f t="shared" si="253"/>
        <v>86000</v>
      </c>
      <c r="S1385">
        <f t="shared" si="254"/>
        <v>63500</v>
      </c>
      <c r="T1385" t="str">
        <f t="shared" si="255"/>
        <v>Citi</v>
      </c>
      <c r="U1385" t="str">
        <f t="shared" si="256"/>
        <v>Irving</v>
      </c>
      <c r="V1385" t="str">
        <f t="shared" si="257"/>
        <v>TX</v>
      </c>
      <c r="W1385">
        <f t="shared" si="258"/>
        <v>1</v>
      </c>
      <c r="X1385">
        <f t="shared" si="259"/>
        <v>0</v>
      </c>
      <c r="Y1385">
        <f t="shared" si="260"/>
        <v>1</v>
      </c>
      <c r="Z1385">
        <f t="shared" si="261"/>
        <v>0</v>
      </c>
      <c r="AA1385">
        <f t="shared" si="262"/>
        <v>0</v>
      </c>
      <c r="AB1385">
        <f t="shared" si="263"/>
        <v>1</v>
      </c>
    </row>
    <row r="1386" spans="1:28" ht="409.6" x14ac:dyDescent="0.2">
      <c r="A1386">
        <v>1384</v>
      </c>
      <c r="B1386" t="s">
        <v>167</v>
      </c>
      <c r="C1386" t="s">
        <v>4911</v>
      </c>
      <c r="D1386" s="1" t="s">
        <v>4926</v>
      </c>
      <c r="E1386">
        <v>-1</v>
      </c>
      <c r="F1386" t="s">
        <v>2256</v>
      </c>
      <c r="G1386" t="s">
        <v>794</v>
      </c>
      <c r="H1386">
        <v>-1</v>
      </c>
      <c r="I1386">
        <v>-1</v>
      </c>
      <c r="J1386">
        <v>-1</v>
      </c>
      <c r="K1386">
        <v>-1</v>
      </c>
      <c r="L1386">
        <v>-1</v>
      </c>
      <c r="M1386">
        <v>-1</v>
      </c>
      <c r="N1386">
        <v>-1</v>
      </c>
      <c r="O1386">
        <v>-1</v>
      </c>
      <c r="P1386">
        <v>-1</v>
      </c>
      <c r="Q1386">
        <f t="shared" si="252"/>
        <v>41000</v>
      </c>
      <c r="R1386">
        <f t="shared" si="253"/>
        <v>86000</v>
      </c>
      <c r="S1386">
        <f t="shared" si="254"/>
        <v>63500</v>
      </c>
      <c r="T1386" t="str">
        <f t="shared" si="255"/>
        <v>Optum Consumer Solutions Group</v>
      </c>
      <c r="U1386" t="str">
        <f t="shared" si="256"/>
        <v>Plano</v>
      </c>
      <c r="V1386" t="str">
        <f t="shared" si="257"/>
        <v>TX</v>
      </c>
      <c r="W1386">
        <f t="shared" si="258"/>
        <v>0</v>
      </c>
      <c r="X1386">
        <f t="shared" si="259"/>
        <v>0</v>
      </c>
      <c r="Y1386">
        <f t="shared" si="260"/>
        <v>1</v>
      </c>
      <c r="Z1386">
        <f t="shared" si="261"/>
        <v>0</v>
      </c>
      <c r="AA1386">
        <f t="shared" si="262"/>
        <v>0</v>
      </c>
      <c r="AB1386">
        <f t="shared" si="263"/>
        <v>1</v>
      </c>
    </row>
    <row r="1387" spans="1:28" ht="409.6" x14ac:dyDescent="0.2">
      <c r="A1387">
        <v>1385</v>
      </c>
      <c r="B1387" t="s">
        <v>2215</v>
      </c>
      <c r="C1387" t="s">
        <v>4911</v>
      </c>
      <c r="D1387" s="1" t="s">
        <v>4927</v>
      </c>
      <c r="E1387">
        <v>3.4</v>
      </c>
      <c r="F1387" s="1" t="s">
        <v>2257</v>
      </c>
      <c r="G1387" t="s">
        <v>257</v>
      </c>
      <c r="H1387" t="s">
        <v>257</v>
      </c>
      <c r="I1387" t="s">
        <v>55</v>
      </c>
      <c r="J1387">
        <v>1947</v>
      </c>
      <c r="K1387" t="s">
        <v>30</v>
      </c>
      <c r="L1387" t="s">
        <v>3331</v>
      </c>
      <c r="M1387" t="s">
        <v>61</v>
      </c>
      <c r="N1387" t="s">
        <v>3313</v>
      </c>
      <c r="O1387" t="s">
        <v>4928</v>
      </c>
      <c r="P1387">
        <v>-1</v>
      </c>
      <c r="Q1387">
        <f t="shared" si="252"/>
        <v>41000</v>
      </c>
      <c r="R1387">
        <f t="shared" si="253"/>
        <v>86000</v>
      </c>
      <c r="S1387">
        <f t="shared" si="254"/>
        <v>63500</v>
      </c>
      <c r="T1387" t="str">
        <f t="shared" si="255"/>
        <v>Mosaic Sales Solutions</v>
      </c>
      <c r="U1387" t="str">
        <f t="shared" si="256"/>
        <v>Irving</v>
      </c>
      <c r="V1387" t="str">
        <f t="shared" si="257"/>
        <v>TX</v>
      </c>
      <c r="W1387">
        <f t="shared" si="258"/>
        <v>1</v>
      </c>
      <c r="X1387">
        <f t="shared" si="259"/>
        <v>1</v>
      </c>
      <c r="Y1387">
        <f t="shared" si="260"/>
        <v>1</v>
      </c>
      <c r="Z1387">
        <f t="shared" si="261"/>
        <v>0</v>
      </c>
      <c r="AA1387">
        <f t="shared" si="262"/>
        <v>0</v>
      </c>
      <c r="AB1387">
        <f t="shared" si="263"/>
        <v>1</v>
      </c>
    </row>
    <row r="1388" spans="1:28" ht="409.6" x14ac:dyDescent="0.2">
      <c r="A1388">
        <v>1386</v>
      </c>
      <c r="B1388" t="s">
        <v>2258</v>
      </c>
      <c r="C1388" t="s">
        <v>4911</v>
      </c>
      <c r="D1388" s="1" t="s">
        <v>4929</v>
      </c>
      <c r="E1388">
        <v>3.2</v>
      </c>
      <c r="F1388" s="1" t="s">
        <v>2259</v>
      </c>
      <c r="G1388" t="s">
        <v>802</v>
      </c>
      <c r="H1388" t="s">
        <v>2260</v>
      </c>
      <c r="I1388" t="s">
        <v>18</v>
      </c>
      <c r="J1388">
        <v>-1</v>
      </c>
      <c r="K1388" t="s">
        <v>30</v>
      </c>
      <c r="L1388" t="s">
        <v>51</v>
      </c>
      <c r="M1388" t="s">
        <v>52</v>
      </c>
      <c r="N1388" t="s">
        <v>3319</v>
      </c>
      <c r="O1388">
        <v>-1</v>
      </c>
      <c r="P1388">
        <v>-1</v>
      </c>
      <c r="Q1388">
        <f t="shared" si="252"/>
        <v>41000</v>
      </c>
      <c r="R1388">
        <f t="shared" si="253"/>
        <v>86000</v>
      </c>
      <c r="S1388">
        <f t="shared" si="254"/>
        <v>63500</v>
      </c>
      <c r="T1388" t="str">
        <f t="shared" si="255"/>
        <v>One Call Claims, LLC</v>
      </c>
      <c r="U1388" t="str">
        <f t="shared" si="256"/>
        <v>Dallas</v>
      </c>
      <c r="V1388" t="str">
        <f t="shared" si="257"/>
        <v>TX</v>
      </c>
      <c r="W1388">
        <f t="shared" si="258"/>
        <v>0</v>
      </c>
      <c r="X1388">
        <f t="shared" si="259"/>
        <v>0</v>
      </c>
      <c r="Y1388">
        <f t="shared" si="260"/>
        <v>1</v>
      </c>
      <c r="Z1388">
        <f t="shared" si="261"/>
        <v>0</v>
      </c>
      <c r="AA1388">
        <f t="shared" si="262"/>
        <v>1</v>
      </c>
      <c r="AB1388">
        <f t="shared" si="263"/>
        <v>1</v>
      </c>
    </row>
    <row r="1389" spans="1:28" ht="119" x14ac:dyDescent="0.2">
      <c r="A1389">
        <v>1387</v>
      </c>
      <c r="B1389" t="s">
        <v>34</v>
      </c>
      <c r="C1389" t="s">
        <v>4911</v>
      </c>
      <c r="D1389" s="1" t="s">
        <v>4930</v>
      </c>
      <c r="E1389">
        <v>4.2</v>
      </c>
      <c r="F1389" s="1" t="s">
        <v>2261</v>
      </c>
      <c r="G1389" t="s">
        <v>2221</v>
      </c>
      <c r="H1389" t="s">
        <v>802</v>
      </c>
      <c r="I1389" t="s">
        <v>84</v>
      </c>
      <c r="J1389">
        <v>1998</v>
      </c>
      <c r="K1389" t="s">
        <v>30</v>
      </c>
      <c r="L1389" t="s">
        <v>38</v>
      </c>
      <c r="M1389" t="s">
        <v>32</v>
      </c>
      <c r="N1389" t="s">
        <v>3309</v>
      </c>
      <c r="O1389">
        <v>-1</v>
      </c>
      <c r="P1389">
        <v>-1</v>
      </c>
      <c r="Q1389">
        <f t="shared" si="252"/>
        <v>41000</v>
      </c>
      <c r="R1389">
        <f t="shared" si="253"/>
        <v>86000</v>
      </c>
      <c r="S1389">
        <f t="shared" si="254"/>
        <v>63500</v>
      </c>
      <c r="T1389" t="str">
        <f t="shared" si="255"/>
        <v>Prudent Technologies &amp; Consulting</v>
      </c>
      <c r="U1389" t="str">
        <f t="shared" si="256"/>
        <v>Grapevine</v>
      </c>
      <c r="V1389" t="str">
        <f t="shared" si="257"/>
        <v>TX</v>
      </c>
      <c r="W1389">
        <f t="shared" si="258"/>
        <v>0</v>
      </c>
      <c r="X1389">
        <f t="shared" si="259"/>
        <v>0</v>
      </c>
      <c r="Y1389">
        <f t="shared" si="260"/>
        <v>0</v>
      </c>
      <c r="Z1389">
        <f t="shared" si="261"/>
        <v>0</v>
      </c>
      <c r="AA1389">
        <f t="shared" si="262"/>
        <v>0</v>
      </c>
      <c r="AB1389">
        <f t="shared" si="263"/>
        <v>1</v>
      </c>
    </row>
    <row r="1390" spans="1:28" ht="409.6" x14ac:dyDescent="0.2">
      <c r="A1390">
        <v>1388</v>
      </c>
      <c r="B1390" t="s">
        <v>400</v>
      </c>
      <c r="C1390" t="s">
        <v>4911</v>
      </c>
      <c r="D1390" s="1" t="s">
        <v>4931</v>
      </c>
      <c r="E1390">
        <v>4.7</v>
      </c>
      <c r="F1390" s="1" t="s">
        <v>2262</v>
      </c>
      <c r="G1390" t="s">
        <v>802</v>
      </c>
      <c r="H1390" t="s">
        <v>892</v>
      </c>
      <c r="I1390" t="s">
        <v>84</v>
      </c>
      <c r="J1390">
        <v>-1</v>
      </c>
      <c r="K1390" t="s">
        <v>30</v>
      </c>
      <c r="L1390" t="s">
        <v>862</v>
      </c>
      <c r="M1390" t="s">
        <v>862</v>
      </c>
      <c r="N1390" t="s">
        <v>3309</v>
      </c>
      <c r="O1390">
        <v>-1</v>
      </c>
      <c r="P1390">
        <v>-1</v>
      </c>
      <c r="Q1390">
        <f t="shared" si="252"/>
        <v>41000</v>
      </c>
      <c r="R1390">
        <f t="shared" si="253"/>
        <v>86000</v>
      </c>
      <c r="S1390">
        <f t="shared" si="254"/>
        <v>63500</v>
      </c>
      <c r="T1390" t="str">
        <f t="shared" si="255"/>
        <v>Daylight Solutions</v>
      </c>
      <c r="U1390" t="str">
        <f t="shared" si="256"/>
        <v>Dallas</v>
      </c>
      <c r="V1390" t="str">
        <f t="shared" si="257"/>
        <v>TX</v>
      </c>
      <c r="W1390">
        <f t="shared" si="258"/>
        <v>0</v>
      </c>
      <c r="X1390">
        <f t="shared" si="259"/>
        <v>0</v>
      </c>
      <c r="Y1390">
        <f t="shared" si="260"/>
        <v>0</v>
      </c>
      <c r="Z1390">
        <f t="shared" si="261"/>
        <v>0</v>
      </c>
      <c r="AA1390">
        <f t="shared" si="262"/>
        <v>0</v>
      </c>
      <c r="AB1390">
        <f t="shared" si="263"/>
        <v>1</v>
      </c>
    </row>
    <row r="1391" spans="1:28" ht="409.6" x14ac:dyDescent="0.2">
      <c r="A1391">
        <v>1389</v>
      </c>
      <c r="B1391" t="s">
        <v>2263</v>
      </c>
      <c r="C1391" t="s">
        <v>4911</v>
      </c>
      <c r="D1391" s="1" t="s">
        <v>4932</v>
      </c>
      <c r="E1391">
        <v>4.5999999999999996</v>
      </c>
      <c r="F1391" s="1" t="s">
        <v>2264</v>
      </c>
      <c r="G1391" t="s">
        <v>794</v>
      </c>
      <c r="H1391" t="s">
        <v>794</v>
      </c>
      <c r="I1391" t="s">
        <v>68</v>
      </c>
      <c r="J1391">
        <v>-1</v>
      </c>
      <c r="K1391" t="s">
        <v>30</v>
      </c>
      <c r="L1391">
        <v>-1</v>
      </c>
      <c r="M1391">
        <v>-1</v>
      </c>
      <c r="N1391" t="s">
        <v>3308</v>
      </c>
      <c r="O1391">
        <v>-1</v>
      </c>
      <c r="P1391">
        <v>-1</v>
      </c>
      <c r="Q1391">
        <f t="shared" si="252"/>
        <v>41000</v>
      </c>
      <c r="R1391">
        <f t="shared" si="253"/>
        <v>86000</v>
      </c>
      <c r="S1391">
        <f t="shared" si="254"/>
        <v>63500</v>
      </c>
      <c r="T1391" t="str">
        <f t="shared" si="255"/>
        <v>LeadsOnline LLC</v>
      </c>
      <c r="U1391" t="str">
        <f t="shared" si="256"/>
        <v>Plano</v>
      </c>
      <c r="V1391" t="str">
        <f t="shared" si="257"/>
        <v>TX</v>
      </c>
      <c r="W1391">
        <f t="shared" si="258"/>
        <v>0</v>
      </c>
      <c r="X1391">
        <f t="shared" si="259"/>
        <v>1</v>
      </c>
      <c r="Y1391">
        <f t="shared" si="260"/>
        <v>0</v>
      </c>
      <c r="Z1391">
        <f t="shared" si="261"/>
        <v>1</v>
      </c>
      <c r="AA1391">
        <f t="shared" si="262"/>
        <v>1</v>
      </c>
      <c r="AB1391">
        <f t="shared" si="263"/>
        <v>1</v>
      </c>
    </row>
    <row r="1392" spans="1:28" ht="409.6" x14ac:dyDescent="0.2">
      <c r="A1392">
        <v>1390</v>
      </c>
      <c r="B1392" t="s">
        <v>72</v>
      </c>
      <c r="C1392" t="s">
        <v>4911</v>
      </c>
      <c r="D1392" s="1" t="s">
        <v>4933</v>
      </c>
      <c r="E1392">
        <v>3.8</v>
      </c>
      <c r="F1392" s="1" t="s">
        <v>2265</v>
      </c>
      <c r="G1392" t="s">
        <v>802</v>
      </c>
      <c r="H1392" t="s">
        <v>2266</v>
      </c>
      <c r="I1392" t="s">
        <v>84</v>
      </c>
      <c r="J1392">
        <v>-1</v>
      </c>
      <c r="K1392" t="s">
        <v>30</v>
      </c>
      <c r="L1392" t="s">
        <v>147</v>
      </c>
      <c r="M1392" t="s">
        <v>61</v>
      </c>
      <c r="N1392" t="s">
        <v>3319</v>
      </c>
      <c r="O1392">
        <v>-1</v>
      </c>
      <c r="P1392">
        <v>-1</v>
      </c>
      <c r="Q1392">
        <f t="shared" si="252"/>
        <v>41000</v>
      </c>
      <c r="R1392">
        <f t="shared" si="253"/>
        <v>86000</v>
      </c>
      <c r="S1392">
        <f t="shared" si="254"/>
        <v>63500</v>
      </c>
      <c r="T1392" t="str">
        <f t="shared" si="255"/>
        <v>Excite Health Partners</v>
      </c>
      <c r="U1392" t="str">
        <f t="shared" si="256"/>
        <v>Dallas</v>
      </c>
      <c r="V1392" t="str">
        <f t="shared" si="257"/>
        <v>TX</v>
      </c>
      <c r="W1392">
        <f t="shared" si="258"/>
        <v>0</v>
      </c>
      <c r="X1392">
        <f t="shared" si="259"/>
        <v>1</v>
      </c>
      <c r="Y1392">
        <f t="shared" si="260"/>
        <v>0</v>
      </c>
      <c r="Z1392">
        <f t="shared" si="261"/>
        <v>1</v>
      </c>
      <c r="AA1392">
        <f t="shared" si="262"/>
        <v>0</v>
      </c>
      <c r="AB1392">
        <f t="shared" si="263"/>
        <v>1</v>
      </c>
    </row>
    <row r="1393" spans="1:28" ht="409.6" x14ac:dyDescent="0.2">
      <c r="A1393">
        <v>1391</v>
      </c>
      <c r="B1393" t="s">
        <v>2267</v>
      </c>
      <c r="C1393" t="s">
        <v>4911</v>
      </c>
      <c r="D1393" s="1" t="s">
        <v>4934</v>
      </c>
      <c r="E1393">
        <v>3.4</v>
      </c>
      <c r="F1393" s="1" t="s">
        <v>2268</v>
      </c>
      <c r="G1393" t="s">
        <v>802</v>
      </c>
      <c r="H1393" t="s">
        <v>808</v>
      </c>
      <c r="I1393" t="s">
        <v>18</v>
      </c>
      <c r="J1393">
        <v>2005</v>
      </c>
      <c r="K1393" t="s">
        <v>30</v>
      </c>
      <c r="L1393" t="s">
        <v>3350</v>
      </c>
      <c r="M1393" t="s">
        <v>32</v>
      </c>
      <c r="N1393" t="s">
        <v>3309</v>
      </c>
      <c r="O1393" t="s">
        <v>2269</v>
      </c>
      <c r="P1393">
        <v>-1</v>
      </c>
      <c r="Q1393">
        <f t="shared" si="252"/>
        <v>41000</v>
      </c>
      <c r="R1393">
        <f t="shared" si="253"/>
        <v>86000</v>
      </c>
      <c r="S1393">
        <f t="shared" si="254"/>
        <v>63500</v>
      </c>
      <c r="T1393" t="str">
        <f t="shared" si="255"/>
        <v>PROLIM Global Corporation</v>
      </c>
      <c r="U1393" t="str">
        <f t="shared" si="256"/>
        <v>Dallas</v>
      </c>
      <c r="V1393" t="str">
        <f t="shared" si="257"/>
        <v>TX</v>
      </c>
      <c r="W1393">
        <f t="shared" si="258"/>
        <v>0</v>
      </c>
      <c r="X1393">
        <f t="shared" si="259"/>
        <v>1</v>
      </c>
      <c r="Y1393">
        <f t="shared" si="260"/>
        <v>1</v>
      </c>
      <c r="Z1393">
        <f t="shared" si="261"/>
        <v>1</v>
      </c>
      <c r="AA1393">
        <f t="shared" si="262"/>
        <v>0</v>
      </c>
      <c r="AB1393">
        <f t="shared" si="263"/>
        <v>1</v>
      </c>
    </row>
    <row r="1394" spans="1:28" ht="409.6" x14ac:dyDescent="0.2">
      <c r="A1394">
        <v>1392</v>
      </c>
      <c r="B1394" t="s">
        <v>2270</v>
      </c>
      <c r="C1394" t="s">
        <v>4911</v>
      </c>
      <c r="D1394" s="1" t="s">
        <v>4935</v>
      </c>
      <c r="E1394">
        <v>3.1</v>
      </c>
      <c r="F1394" s="1" t="s">
        <v>2271</v>
      </c>
      <c r="G1394" t="s">
        <v>257</v>
      </c>
      <c r="H1394" t="s">
        <v>1248</v>
      </c>
      <c r="I1394" t="s">
        <v>24</v>
      </c>
      <c r="J1394">
        <v>1874</v>
      </c>
      <c r="K1394" t="s">
        <v>56</v>
      </c>
      <c r="L1394" t="s">
        <v>486</v>
      </c>
      <c r="M1394" t="s">
        <v>61</v>
      </c>
      <c r="N1394" t="s">
        <v>3304</v>
      </c>
      <c r="O1394" t="s">
        <v>2272</v>
      </c>
      <c r="P1394">
        <v>-1</v>
      </c>
      <c r="Q1394">
        <f t="shared" si="252"/>
        <v>41000</v>
      </c>
      <c r="R1394">
        <f t="shared" si="253"/>
        <v>86000</v>
      </c>
      <c r="S1394">
        <f t="shared" si="254"/>
        <v>63500</v>
      </c>
      <c r="T1394" t="str">
        <f t="shared" si="255"/>
        <v>ADT</v>
      </c>
      <c r="U1394" t="str">
        <f t="shared" si="256"/>
        <v>Irving</v>
      </c>
      <c r="V1394" t="str">
        <f t="shared" si="257"/>
        <v>TX</v>
      </c>
      <c r="W1394">
        <f t="shared" si="258"/>
        <v>0</v>
      </c>
      <c r="X1394">
        <f t="shared" si="259"/>
        <v>1</v>
      </c>
      <c r="Y1394">
        <f t="shared" si="260"/>
        <v>1</v>
      </c>
      <c r="Z1394">
        <f t="shared" si="261"/>
        <v>1</v>
      </c>
      <c r="AA1394">
        <f t="shared" si="262"/>
        <v>1</v>
      </c>
      <c r="AB1394">
        <f t="shared" si="263"/>
        <v>1</v>
      </c>
    </row>
    <row r="1395" spans="1:28" ht="85" x14ac:dyDescent="0.2">
      <c r="A1395">
        <v>1393</v>
      </c>
      <c r="B1395" t="s">
        <v>1434</v>
      </c>
      <c r="C1395" t="s">
        <v>4911</v>
      </c>
      <c r="D1395" s="1" t="s">
        <v>4936</v>
      </c>
      <c r="E1395">
        <v>3.4</v>
      </c>
      <c r="F1395" s="1" t="s">
        <v>2273</v>
      </c>
      <c r="G1395" t="s">
        <v>802</v>
      </c>
      <c r="H1395" t="s">
        <v>802</v>
      </c>
      <c r="I1395" t="s">
        <v>55</v>
      </c>
      <c r="J1395">
        <v>1996</v>
      </c>
      <c r="K1395" t="s">
        <v>30</v>
      </c>
      <c r="L1395" t="s">
        <v>147</v>
      </c>
      <c r="M1395" t="s">
        <v>61</v>
      </c>
      <c r="N1395" t="s">
        <v>3303</v>
      </c>
      <c r="O1395">
        <v>-1</v>
      </c>
      <c r="P1395">
        <v>-1</v>
      </c>
      <c r="Q1395">
        <f t="shared" si="252"/>
        <v>41000</v>
      </c>
      <c r="R1395">
        <f t="shared" si="253"/>
        <v>86000</v>
      </c>
      <c r="S1395">
        <f t="shared" si="254"/>
        <v>63500</v>
      </c>
      <c r="T1395" t="str">
        <f t="shared" si="255"/>
        <v>Pinnacle Technical Resources, Inc.</v>
      </c>
      <c r="U1395" t="str">
        <f t="shared" si="256"/>
        <v>Dallas</v>
      </c>
      <c r="V1395" t="str">
        <f t="shared" si="257"/>
        <v>TX</v>
      </c>
      <c r="W1395">
        <f t="shared" si="258"/>
        <v>0</v>
      </c>
      <c r="X1395">
        <f t="shared" si="259"/>
        <v>0</v>
      </c>
      <c r="Y1395">
        <f t="shared" si="260"/>
        <v>0</v>
      </c>
      <c r="Z1395">
        <f t="shared" si="261"/>
        <v>1</v>
      </c>
      <c r="AA1395">
        <f t="shared" si="262"/>
        <v>1</v>
      </c>
      <c r="AB1395">
        <f t="shared" si="263"/>
        <v>1</v>
      </c>
    </row>
    <row r="1396" spans="1:28" ht="409.6" x14ac:dyDescent="0.2">
      <c r="A1396">
        <v>1394</v>
      </c>
      <c r="B1396" t="s">
        <v>178</v>
      </c>
      <c r="C1396" t="s">
        <v>4911</v>
      </c>
      <c r="D1396" s="1" t="s">
        <v>4937</v>
      </c>
      <c r="E1396">
        <v>-1</v>
      </c>
      <c r="F1396" t="s">
        <v>4938</v>
      </c>
      <c r="G1396" t="s">
        <v>794</v>
      </c>
      <c r="H1396" t="s">
        <v>4939</v>
      </c>
      <c r="I1396" t="s">
        <v>68</v>
      </c>
      <c r="J1396">
        <v>-1</v>
      </c>
      <c r="K1396" t="s">
        <v>30</v>
      </c>
      <c r="L1396">
        <v>-1</v>
      </c>
      <c r="M1396">
        <v>-1</v>
      </c>
      <c r="N1396" t="s">
        <v>3319</v>
      </c>
      <c r="O1396">
        <v>-1</v>
      </c>
      <c r="P1396">
        <v>-1</v>
      </c>
      <c r="Q1396">
        <f t="shared" si="252"/>
        <v>41000</v>
      </c>
      <c r="R1396">
        <f t="shared" si="253"/>
        <v>86000</v>
      </c>
      <c r="S1396">
        <f t="shared" si="254"/>
        <v>63500</v>
      </c>
      <c r="T1396" t="str">
        <f t="shared" si="255"/>
        <v>Insight U</v>
      </c>
      <c r="U1396" t="str">
        <f t="shared" si="256"/>
        <v>Plano</v>
      </c>
      <c r="V1396" t="str">
        <f t="shared" si="257"/>
        <v>TX</v>
      </c>
      <c r="W1396">
        <f t="shared" si="258"/>
        <v>0</v>
      </c>
      <c r="X1396">
        <f t="shared" si="259"/>
        <v>0</v>
      </c>
      <c r="Y1396">
        <f t="shared" si="260"/>
        <v>1</v>
      </c>
      <c r="Z1396">
        <f t="shared" si="261"/>
        <v>0</v>
      </c>
      <c r="AA1396">
        <f t="shared" si="262"/>
        <v>0</v>
      </c>
      <c r="AB1396">
        <f t="shared" si="263"/>
        <v>1</v>
      </c>
    </row>
    <row r="1397" spans="1:28" ht="34" x14ac:dyDescent="0.2">
      <c r="A1397">
        <v>1395</v>
      </c>
      <c r="B1397" t="s">
        <v>2274</v>
      </c>
      <c r="C1397" t="s">
        <v>4911</v>
      </c>
      <c r="D1397" t="s">
        <v>4940</v>
      </c>
      <c r="E1397">
        <v>3.4</v>
      </c>
      <c r="F1397" s="1" t="s">
        <v>2275</v>
      </c>
      <c r="G1397" t="s">
        <v>802</v>
      </c>
      <c r="H1397" t="s">
        <v>2276</v>
      </c>
      <c r="I1397" t="s">
        <v>68</v>
      </c>
      <c r="J1397">
        <v>2012</v>
      </c>
      <c r="K1397" t="s">
        <v>30</v>
      </c>
      <c r="L1397" t="s">
        <v>38</v>
      </c>
      <c r="M1397" t="s">
        <v>32</v>
      </c>
      <c r="N1397" t="s">
        <v>3308</v>
      </c>
      <c r="O1397">
        <v>-1</v>
      </c>
      <c r="P1397">
        <v>-1</v>
      </c>
      <c r="Q1397">
        <f t="shared" si="252"/>
        <v>41000</v>
      </c>
      <c r="R1397">
        <f t="shared" si="253"/>
        <v>86000</v>
      </c>
      <c r="S1397">
        <f t="shared" si="254"/>
        <v>63500</v>
      </c>
      <c r="T1397" t="str">
        <f t="shared" si="255"/>
        <v>eDataForce consulting LLC</v>
      </c>
      <c r="U1397" t="str">
        <f t="shared" si="256"/>
        <v>Dallas</v>
      </c>
      <c r="V1397" t="str">
        <f t="shared" si="257"/>
        <v>TX</v>
      </c>
      <c r="W1397">
        <f t="shared" si="258"/>
        <v>1</v>
      </c>
      <c r="X1397">
        <f t="shared" si="259"/>
        <v>1</v>
      </c>
      <c r="Y1397">
        <f t="shared" si="260"/>
        <v>1</v>
      </c>
      <c r="Z1397">
        <f t="shared" si="261"/>
        <v>0</v>
      </c>
      <c r="AA1397">
        <f t="shared" si="262"/>
        <v>0</v>
      </c>
      <c r="AB1397">
        <f t="shared" si="263"/>
        <v>1</v>
      </c>
    </row>
    <row r="1398" spans="1:28" x14ac:dyDescent="0.2">
      <c r="A1398">
        <v>1396</v>
      </c>
      <c r="B1398" t="s">
        <v>2277</v>
      </c>
      <c r="C1398" t="s">
        <v>4911</v>
      </c>
      <c r="D1398" t="s">
        <v>4941</v>
      </c>
      <c r="E1398">
        <v>-1</v>
      </c>
      <c r="F1398" t="s">
        <v>2278</v>
      </c>
      <c r="G1398" t="s">
        <v>802</v>
      </c>
      <c r="H1398">
        <v>-1</v>
      </c>
      <c r="I1398">
        <v>-1</v>
      </c>
      <c r="J1398">
        <v>-1</v>
      </c>
      <c r="K1398">
        <v>-1</v>
      </c>
      <c r="L1398">
        <v>-1</v>
      </c>
      <c r="M1398">
        <v>-1</v>
      </c>
      <c r="N1398">
        <v>-1</v>
      </c>
      <c r="O1398">
        <v>-1</v>
      </c>
      <c r="P1398">
        <v>-1</v>
      </c>
      <c r="Q1398">
        <f t="shared" si="252"/>
        <v>41000</v>
      </c>
      <c r="R1398">
        <f t="shared" si="253"/>
        <v>86000</v>
      </c>
      <c r="S1398">
        <f t="shared" si="254"/>
        <v>63500</v>
      </c>
      <c r="T1398" t="str">
        <f t="shared" si="255"/>
        <v>Real Soft, Inc / Diversity Direct</v>
      </c>
      <c r="U1398" t="str">
        <f t="shared" si="256"/>
        <v>Dallas</v>
      </c>
      <c r="V1398" t="str">
        <f t="shared" si="257"/>
        <v>TX</v>
      </c>
      <c r="W1398">
        <f t="shared" si="258"/>
        <v>0</v>
      </c>
      <c r="X1398">
        <f t="shared" si="259"/>
        <v>1</v>
      </c>
      <c r="Y1398">
        <f t="shared" si="260"/>
        <v>1</v>
      </c>
      <c r="Z1398">
        <f t="shared" si="261"/>
        <v>1</v>
      </c>
      <c r="AA1398">
        <f t="shared" si="262"/>
        <v>1</v>
      </c>
      <c r="AB1398">
        <f t="shared" si="263"/>
        <v>1</v>
      </c>
    </row>
    <row r="1399" spans="1:28" ht="409.6" x14ac:dyDescent="0.2">
      <c r="A1399">
        <v>1397</v>
      </c>
      <c r="B1399" t="s">
        <v>400</v>
      </c>
      <c r="C1399" t="s">
        <v>4911</v>
      </c>
      <c r="D1399" s="1" t="s">
        <v>4942</v>
      </c>
      <c r="E1399">
        <v>2.9</v>
      </c>
      <c r="F1399" s="1" t="s">
        <v>2222</v>
      </c>
      <c r="G1399" t="s">
        <v>802</v>
      </c>
      <c r="H1399" t="s">
        <v>802</v>
      </c>
      <c r="I1399" t="s">
        <v>24</v>
      </c>
      <c r="J1399">
        <v>1933</v>
      </c>
      <c r="K1399" t="s">
        <v>56</v>
      </c>
      <c r="L1399" t="s">
        <v>2223</v>
      </c>
      <c r="M1399" t="s">
        <v>764</v>
      </c>
      <c r="N1399" t="s">
        <v>3307</v>
      </c>
      <c r="O1399" t="s">
        <v>2224</v>
      </c>
      <c r="P1399">
        <v>-1</v>
      </c>
      <c r="Q1399">
        <f t="shared" si="252"/>
        <v>41000</v>
      </c>
      <c r="R1399">
        <f t="shared" si="253"/>
        <v>86000</v>
      </c>
      <c r="S1399">
        <f t="shared" si="254"/>
        <v>63500</v>
      </c>
      <c r="T1399" t="str">
        <f t="shared" si="255"/>
        <v>Trinity Industries</v>
      </c>
      <c r="U1399" t="str">
        <f t="shared" si="256"/>
        <v>Dallas</v>
      </c>
      <c r="V1399" t="str">
        <f t="shared" si="257"/>
        <v>TX</v>
      </c>
      <c r="W1399">
        <f t="shared" si="258"/>
        <v>0</v>
      </c>
      <c r="X1399">
        <f t="shared" si="259"/>
        <v>0</v>
      </c>
      <c r="Y1399">
        <f t="shared" si="260"/>
        <v>1</v>
      </c>
      <c r="Z1399">
        <f t="shared" si="261"/>
        <v>0</v>
      </c>
      <c r="AA1399">
        <f t="shared" si="262"/>
        <v>0</v>
      </c>
      <c r="AB1399">
        <f t="shared" si="263"/>
        <v>1</v>
      </c>
    </row>
    <row r="1400" spans="1:28" ht="51" x14ac:dyDescent="0.2">
      <c r="A1400">
        <v>1398</v>
      </c>
      <c r="B1400" t="s">
        <v>4943</v>
      </c>
      <c r="C1400" t="s">
        <v>4911</v>
      </c>
      <c r="D1400" t="s">
        <v>4944</v>
      </c>
      <c r="E1400">
        <v>2.5</v>
      </c>
      <c r="F1400" s="1" t="s">
        <v>4945</v>
      </c>
      <c r="G1400" t="s">
        <v>802</v>
      </c>
      <c r="H1400" t="s">
        <v>109</v>
      </c>
      <c r="I1400" t="s">
        <v>29</v>
      </c>
      <c r="J1400">
        <v>1967</v>
      </c>
      <c r="K1400" t="s">
        <v>37</v>
      </c>
      <c r="L1400" t="s">
        <v>125</v>
      </c>
      <c r="M1400" t="s">
        <v>46</v>
      </c>
      <c r="N1400" t="s">
        <v>3313</v>
      </c>
      <c r="O1400" t="s">
        <v>4946</v>
      </c>
      <c r="P1400">
        <v>-1</v>
      </c>
      <c r="Q1400">
        <f t="shared" si="252"/>
        <v>41000</v>
      </c>
      <c r="R1400">
        <f t="shared" si="253"/>
        <v>86000</v>
      </c>
      <c r="S1400">
        <f t="shared" si="254"/>
        <v>63500</v>
      </c>
      <c r="T1400" t="str">
        <f t="shared" si="255"/>
        <v>ServiceLin, a Blac night Company</v>
      </c>
      <c r="U1400" t="str">
        <f t="shared" si="256"/>
        <v>Dallas</v>
      </c>
      <c r="V1400" t="str">
        <f t="shared" si="257"/>
        <v>TX</v>
      </c>
      <c r="W1400">
        <f t="shared" si="258"/>
        <v>0</v>
      </c>
      <c r="X1400">
        <f t="shared" si="259"/>
        <v>1</v>
      </c>
      <c r="Y1400">
        <f t="shared" si="260"/>
        <v>1</v>
      </c>
      <c r="Z1400">
        <f t="shared" si="261"/>
        <v>1</v>
      </c>
      <c r="AA1400">
        <f t="shared" si="262"/>
        <v>1</v>
      </c>
      <c r="AB1400">
        <f t="shared" si="263"/>
        <v>1</v>
      </c>
    </row>
    <row r="1401" spans="1:28" ht="409.6" x14ac:dyDescent="0.2">
      <c r="A1401">
        <v>1399</v>
      </c>
      <c r="B1401" t="s">
        <v>2279</v>
      </c>
      <c r="C1401" t="s">
        <v>4911</v>
      </c>
      <c r="D1401" s="1" t="s">
        <v>4947</v>
      </c>
      <c r="E1401">
        <v>4</v>
      </c>
      <c r="F1401" s="1" t="s">
        <v>2280</v>
      </c>
      <c r="G1401" t="s">
        <v>257</v>
      </c>
      <c r="H1401" t="s">
        <v>257</v>
      </c>
      <c r="I1401" t="s">
        <v>84</v>
      </c>
      <c r="J1401">
        <v>-1</v>
      </c>
      <c r="K1401" t="s">
        <v>30</v>
      </c>
      <c r="L1401" t="s">
        <v>25</v>
      </c>
      <c r="M1401" t="s">
        <v>26</v>
      </c>
      <c r="N1401" t="s">
        <v>3314</v>
      </c>
      <c r="O1401">
        <v>-1</v>
      </c>
      <c r="P1401">
        <v>-1</v>
      </c>
      <c r="Q1401">
        <f t="shared" si="252"/>
        <v>41000</v>
      </c>
      <c r="R1401">
        <f t="shared" si="253"/>
        <v>86000</v>
      </c>
      <c r="S1401">
        <f t="shared" si="254"/>
        <v>63500</v>
      </c>
      <c r="T1401" t="str">
        <f t="shared" si="255"/>
        <v>Lightbeam Health Solutions</v>
      </c>
      <c r="U1401" t="str">
        <f t="shared" si="256"/>
        <v>Irving</v>
      </c>
      <c r="V1401" t="str">
        <f t="shared" si="257"/>
        <v>TX</v>
      </c>
      <c r="W1401">
        <f t="shared" si="258"/>
        <v>0</v>
      </c>
      <c r="X1401">
        <f t="shared" si="259"/>
        <v>1</v>
      </c>
      <c r="Y1401">
        <f t="shared" si="260"/>
        <v>0</v>
      </c>
      <c r="Z1401">
        <f t="shared" si="261"/>
        <v>0</v>
      </c>
      <c r="AA1401">
        <f t="shared" si="262"/>
        <v>0</v>
      </c>
      <c r="AB1401">
        <f t="shared" si="263"/>
        <v>1</v>
      </c>
    </row>
    <row r="1402" spans="1:28" ht="409.6" x14ac:dyDescent="0.2">
      <c r="A1402">
        <v>1400</v>
      </c>
      <c r="B1402" t="s">
        <v>2281</v>
      </c>
      <c r="C1402" t="s">
        <v>4911</v>
      </c>
      <c r="D1402" s="1" t="s">
        <v>4948</v>
      </c>
      <c r="E1402">
        <v>2.8</v>
      </c>
      <c r="F1402" s="1" t="s">
        <v>4949</v>
      </c>
      <c r="G1402" t="s">
        <v>802</v>
      </c>
      <c r="H1402" t="s">
        <v>4866</v>
      </c>
      <c r="I1402" t="s">
        <v>84</v>
      </c>
      <c r="J1402">
        <v>-1</v>
      </c>
      <c r="K1402" t="s">
        <v>30</v>
      </c>
      <c r="L1402" t="s">
        <v>85</v>
      </c>
      <c r="M1402" t="s">
        <v>61</v>
      </c>
      <c r="N1402" t="s">
        <v>3312</v>
      </c>
      <c r="O1402">
        <v>-1</v>
      </c>
      <c r="P1402">
        <v>-1</v>
      </c>
      <c r="Q1402">
        <f t="shared" si="252"/>
        <v>41000</v>
      </c>
      <c r="R1402">
        <f t="shared" si="253"/>
        <v>86000</v>
      </c>
      <c r="S1402">
        <f t="shared" si="254"/>
        <v>63500</v>
      </c>
      <c r="T1402" t="str">
        <f t="shared" si="255"/>
        <v>Telnet (Rocville, MD)</v>
      </c>
      <c r="U1402" t="str">
        <f t="shared" si="256"/>
        <v>Dallas</v>
      </c>
      <c r="V1402" t="str">
        <f t="shared" si="257"/>
        <v>TX</v>
      </c>
      <c r="W1402">
        <f t="shared" si="258"/>
        <v>0</v>
      </c>
      <c r="X1402">
        <f t="shared" si="259"/>
        <v>0</v>
      </c>
      <c r="Y1402">
        <f t="shared" si="260"/>
        <v>1</v>
      </c>
      <c r="Z1402">
        <f t="shared" si="261"/>
        <v>0</v>
      </c>
      <c r="AA1402">
        <f t="shared" si="262"/>
        <v>0</v>
      </c>
      <c r="AB1402">
        <f t="shared" si="263"/>
        <v>1</v>
      </c>
    </row>
    <row r="1403" spans="1:28" ht="409.6" x14ac:dyDescent="0.2">
      <c r="A1403">
        <v>1401</v>
      </c>
      <c r="B1403" t="s">
        <v>2282</v>
      </c>
      <c r="C1403" t="s">
        <v>4950</v>
      </c>
      <c r="D1403" s="1" t="s">
        <v>4951</v>
      </c>
      <c r="E1403">
        <v>3.3</v>
      </c>
      <c r="F1403" s="1" t="s">
        <v>2283</v>
      </c>
      <c r="G1403" t="s">
        <v>2284</v>
      </c>
      <c r="H1403" t="s">
        <v>2285</v>
      </c>
      <c r="I1403" t="s">
        <v>68</v>
      </c>
      <c r="J1403">
        <v>-1</v>
      </c>
      <c r="K1403" t="s">
        <v>218</v>
      </c>
      <c r="L1403" t="s">
        <v>796</v>
      </c>
      <c r="M1403" t="s">
        <v>218</v>
      </c>
      <c r="N1403" t="s">
        <v>3311</v>
      </c>
      <c r="O1403">
        <v>-1</v>
      </c>
      <c r="P1403">
        <v>-1</v>
      </c>
      <c r="Q1403">
        <f t="shared" si="252"/>
        <v>44000</v>
      </c>
      <c r="R1403">
        <f t="shared" si="253"/>
        <v>82000</v>
      </c>
      <c r="S1403">
        <f t="shared" si="254"/>
        <v>63000</v>
      </c>
      <c r="T1403" t="str">
        <f t="shared" si="255"/>
        <v>Tarrant County</v>
      </c>
      <c r="U1403" t="str">
        <f t="shared" si="256"/>
        <v>Tarrant</v>
      </c>
      <c r="V1403" t="str">
        <f t="shared" si="257"/>
        <v>TX</v>
      </c>
      <c r="W1403">
        <f t="shared" si="258"/>
        <v>0</v>
      </c>
      <c r="X1403">
        <f t="shared" si="259"/>
        <v>1</v>
      </c>
      <c r="Y1403">
        <f t="shared" si="260"/>
        <v>0</v>
      </c>
      <c r="Z1403">
        <f t="shared" si="261"/>
        <v>0</v>
      </c>
      <c r="AA1403">
        <f t="shared" si="262"/>
        <v>0</v>
      </c>
      <c r="AB1403">
        <f t="shared" si="263"/>
        <v>1</v>
      </c>
    </row>
    <row r="1404" spans="1:28" ht="34" x14ac:dyDescent="0.2">
      <c r="A1404">
        <v>1402</v>
      </c>
      <c r="B1404" t="s">
        <v>368</v>
      </c>
      <c r="C1404" t="s">
        <v>4950</v>
      </c>
      <c r="D1404" t="s">
        <v>4952</v>
      </c>
      <c r="E1404">
        <v>3.8</v>
      </c>
      <c r="F1404" s="1" t="s">
        <v>2207</v>
      </c>
      <c r="G1404" t="s">
        <v>802</v>
      </c>
      <c r="H1404" t="s">
        <v>4876</v>
      </c>
      <c r="I1404" t="s">
        <v>29</v>
      </c>
      <c r="J1404">
        <v>2005</v>
      </c>
      <c r="K1404" t="s">
        <v>30</v>
      </c>
      <c r="L1404" t="s">
        <v>147</v>
      </c>
      <c r="M1404" t="s">
        <v>61</v>
      </c>
      <c r="N1404" t="s">
        <v>3303</v>
      </c>
      <c r="O1404" t="s">
        <v>4877</v>
      </c>
      <c r="P1404">
        <v>-1</v>
      </c>
      <c r="Q1404">
        <f t="shared" si="252"/>
        <v>44000</v>
      </c>
      <c r="R1404">
        <f t="shared" si="253"/>
        <v>82000</v>
      </c>
      <c r="S1404">
        <f t="shared" si="254"/>
        <v>63000</v>
      </c>
      <c r="T1404" t="str">
        <f t="shared" si="255"/>
        <v>Diversant LLC</v>
      </c>
      <c r="U1404" t="str">
        <f t="shared" si="256"/>
        <v>Dallas</v>
      </c>
      <c r="V1404" t="str">
        <f t="shared" si="257"/>
        <v>TX</v>
      </c>
      <c r="W1404">
        <f t="shared" si="258"/>
        <v>0</v>
      </c>
      <c r="X1404">
        <f t="shared" si="259"/>
        <v>0</v>
      </c>
      <c r="Y1404">
        <f t="shared" si="260"/>
        <v>1</v>
      </c>
      <c r="Z1404">
        <f t="shared" si="261"/>
        <v>0</v>
      </c>
      <c r="AA1404">
        <f t="shared" si="262"/>
        <v>0</v>
      </c>
      <c r="AB1404">
        <f t="shared" si="263"/>
        <v>1</v>
      </c>
    </row>
    <row r="1405" spans="1:28" ht="289" x14ac:dyDescent="0.2">
      <c r="A1405">
        <v>1403</v>
      </c>
      <c r="B1405" t="s">
        <v>2286</v>
      </c>
      <c r="C1405" t="s">
        <v>4950</v>
      </c>
      <c r="D1405" s="1" t="s">
        <v>4953</v>
      </c>
      <c r="E1405">
        <v>3.8</v>
      </c>
      <c r="F1405" s="1" t="s">
        <v>4954</v>
      </c>
      <c r="G1405" t="s">
        <v>257</v>
      </c>
      <c r="H1405" t="s">
        <v>257</v>
      </c>
      <c r="I1405" t="s">
        <v>68</v>
      </c>
      <c r="J1405">
        <v>-1</v>
      </c>
      <c r="K1405" t="s">
        <v>30</v>
      </c>
      <c r="L1405" t="s">
        <v>272</v>
      </c>
      <c r="M1405" t="s">
        <v>273</v>
      </c>
      <c r="N1405" t="s">
        <v>3311</v>
      </c>
      <c r="O1405">
        <v>-1</v>
      </c>
      <c r="P1405">
        <v>-1</v>
      </c>
      <c r="Q1405">
        <f t="shared" si="252"/>
        <v>44000</v>
      </c>
      <c r="R1405">
        <f t="shared" si="253"/>
        <v>82000</v>
      </c>
      <c r="S1405">
        <f t="shared" si="254"/>
        <v>63000</v>
      </c>
      <c r="T1405" t="str">
        <f t="shared" si="255"/>
        <v>Vastia</v>
      </c>
      <c r="U1405" t="str">
        <f t="shared" si="256"/>
        <v>Irving</v>
      </c>
      <c r="V1405" t="str">
        <f t="shared" si="257"/>
        <v>TX</v>
      </c>
      <c r="W1405">
        <f t="shared" si="258"/>
        <v>0</v>
      </c>
      <c r="X1405">
        <f t="shared" si="259"/>
        <v>1</v>
      </c>
      <c r="Y1405">
        <f t="shared" si="260"/>
        <v>1</v>
      </c>
      <c r="Z1405">
        <f t="shared" si="261"/>
        <v>1</v>
      </c>
      <c r="AA1405">
        <f t="shared" si="262"/>
        <v>0</v>
      </c>
      <c r="AB1405">
        <f t="shared" si="263"/>
        <v>1</v>
      </c>
    </row>
    <row r="1406" spans="1:28" ht="204" x14ac:dyDescent="0.2">
      <c r="A1406">
        <v>1404</v>
      </c>
      <c r="B1406" t="s">
        <v>2287</v>
      </c>
      <c r="C1406" t="s">
        <v>4950</v>
      </c>
      <c r="D1406" s="1" t="s">
        <v>4955</v>
      </c>
      <c r="E1406">
        <v>-1</v>
      </c>
      <c r="F1406" t="s">
        <v>2288</v>
      </c>
      <c r="G1406" t="s">
        <v>802</v>
      </c>
      <c r="H1406">
        <v>-1</v>
      </c>
      <c r="I1406">
        <v>-1</v>
      </c>
      <c r="J1406">
        <v>-1</v>
      </c>
      <c r="K1406">
        <v>-1</v>
      </c>
      <c r="L1406">
        <v>-1</v>
      </c>
      <c r="M1406">
        <v>-1</v>
      </c>
      <c r="N1406">
        <v>-1</v>
      </c>
      <c r="O1406">
        <v>-1</v>
      </c>
      <c r="P1406">
        <v>-1</v>
      </c>
      <c r="Q1406">
        <f t="shared" si="252"/>
        <v>44000</v>
      </c>
      <c r="R1406">
        <f t="shared" si="253"/>
        <v>82000</v>
      </c>
      <c r="S1406">
        <f t="shared" si="254"/>
        <v>63000</v>
      </c>
      <c r="T1406" t="str">
        <f t="shared" si="255"/>
        <v>Financial Services Company</v>
      </c>
      <c r="U1406" t="str">
        <f t="shared" si="256"/>
        <v>Dallas</v>
      </c>
      <c r="V1406" t="str">
        <f t="shared" si="257"/>
        <v>TX</v>
      </c>
      <c r="W1406">
        <f t="shared" si="258"/>
        <v>0</v>
      </c>
      <c r="X1406">
        <f t="shared" si="259"/>
        <v>1</v>
      </c>
      <c r="Y1406">
        <f t="shared" si="260"/>
        <v>1</v>
      </c>
      <c r="Z1406">
        <f t="shared" si="261"/>
        <v>0</v>
      </c>
      <c r="AA1406">
        <f t="shared" si="262"/>
        <v>1</v>
      </c>
      <c r="AB1406">
        <f t="shared" si="263"/>
        <v>1</v>
      </c>
    </row>
    <row r="1407" spans="1:28" ht="409.6" x14ac:dyDescent="0.2">
      <c r="A1407">
        <v>1405</v>
      </c>
      <c r="B1407" t="s">
        <v>2289</v>
      </c>
      <c r="C1407" t="s">
        <v>4950</v>
      </c>
      <c r="D1407" s="1" t="s">
        <v>4956</v>
      </c>
      <c r="E1407">
        <v>4.2</v>
      </c>
      <c r="F1407" s="1" t="s">
        <v>2290</v>
      </c>
      <c r="G1407" t="s">
        <v>2171</v>
      </c>
      <c r="H1407" t="s">
        <v>2171</v>
      </c>
      <c r="I1407" t="s">
        <v>29</v>
      </c>
      <c r="J1407">
        <v>1967</v>
      </c>
      <c r="K1407" t="s">
        <v>354</v>
      </c>
      <c r="L1407" t="s">
        <v>355</v>
      </c>
      <c r="M1407" t="s">
        <v>356</v>
      </c>
      <c r="N1407" t="s">
        <v>3303</v>
      </c>
      <c r="O1407">
        <v>-1</v>
      </c>
      <c r="P1407">
        <v>-1</v>
      </c>
      <c r="Q1407">
        <f t="shared" si="252"/>
        <v>44000</v>
      </c>
      <c r="R1407">
        <f t="shared" si="253"/>
        <v>82000</v>
      </c>
      <c r="S1407">
        <f t="shared" si="254"/>
        <v>63000</v>
      </c>
      <c r="T1407" t="str">
        <f t="shared" si="255"/>
        <v>University of Texas at Arlington</v>
      </c>
      <c r="U1407" t="str">
        <f t="shared" si="256"/>
        <v>Arlington</v>
      </c>
      <c r="V1407" t="str">
        <f t="shared" si="257"/>
        <v>TX</v>
      </c>
      <c r="W1407">
        <f t="shared" si="258"/>
        <v>0</v>
      </c>
      <c r="X1407">
        <f t="shared" si="259"/>
        <v>1</v>
      </c>
      <c r="Y1407">
        <f t="shared" si="260"/>
        <v>1</v>
      </c>
      <c r="Z1407">
        <f t="shared" si="261"/>
        <v>1</v>
      </c>
      <c r="AA1407">
        <f t="shared" si="262"/>
        <v>0</v>
      </c>
      <c r="AB1407">
        <f t="shared" si="263"/>
        <v>1</v>
      </c>
    </row>
    <row r="1408" spans="1:28" ht="409.6" x14ac:dyDescent="0.2">
      <c r="A1408">
        <v>1406</v>
      </c>
      <c r="B1408" t="s">
        <v>34</v>
      </c>
      <c r="C1408" t="s">
        <v>4950</v>
      </c>
      <c r="D1408" s="1" t="s">
        <v>4957</v>
      </c>
      <c r="E1408">
        <v>4.0999999999999996</v>
      </c>
      <c r="F1408" s="1" t="s">
        <v>465</v>
      </c>
      <c r="G1408" t="s">
        <v>794</v>
      </c>
      <c r="H1408" t="s">
        <v>3530</v>
      </c>
      <c r="I1408" t="s">
        <v>84</v>
      </c>
      <c r="J1408">
        <v>-1</v>
      </c>
      <c r="K1408" t="s">
        <v>30</v>
      </c>
      <c r="L1408" t="s">
        <v>134</v>
      </c>
      <c r="M1408" t="s">
        <v>32</v>
      </c>
      <c r="N1408" t="s">
        <v>3309</v>
      </c>
      <c r="O1408">
        <v>-1</v>
      </c>
      <c r="P1408">
        <v>-1</v>
      </c>
      <c r="Q1408">
        <f t="shared" si="252"/>
        <v>44000</v>
      </c>
      <c r="R1408">
        <f t="shared" si="253"/>
        <v>82000</v>
      </c>
      <c r="S1408">
        <f t="shared" si="254"/>
        <v>63000</v>
      </c>
      <c r="T1408" t="str">
        <f t="shared" si="255"/>
        <v>APN Software Services Inc.</v>
      </c>
      <c r="U1408" t="str">
        <f t="shared" si="256"/>
        <v>Plano</v>
      </c>
      <c r="V1408" t="str">
        <f t="shared" si="257"/>
        <v>TX</v>
      </c>
      <c r="W1408">
        <f t="shared" si="258"/>
        <v>1</v>
      </c>
      <c r="X1408">
        <f t="shared" si="259"/>
        <v>1</v>
      </c>
      <c r="Y1408">
        <f t="shared" si="260"/>
        <v>1</v>
      </c>
      <c r="Z1408">
        <f t="shared" si="261"/>
        <v>1</v>
      </c>
      <c r="AA1408">
        <f t="shared" si="262"/>
        <v>1</v>
      </c>
      <c r="AB1408">
        <f t="shared" si="263"/>
        <v>1</v>
      </c>
    </row>
    <row r="1409" spans="1:28" ht="409.6" x14ac:dyDescent="0.2">
      <c r="A1409">
        <v>1407</v>
      </c>
      <c r="B1409" t="s">
        <v>4958</v>
      </c>
      <c r="C1409" t="s">
        <v>4950</v>
      </c>
      <c r="D1409" s="1" t="s">
        <v>4959</v>
      </c>
      <c r="E1409">
        <v>3.7</v>
      </c>
      <c r="F1409" s="1" t="s">
        <v>2291</v>
      </c>
      <c r="G1409" t="s">
        <v>1618</v>
      </c>
      <c r="H1409" t="s">
        <v>2292</v>
      </c>
      <c r="I1409" t="s">
        <v>55</v>
      </c>
      <c r="J1409">
        <v>1996</v>
      </c>
      <c r="K1409" t="s">
        <v>30</v>
      </c>
      <c r="L1409" t="s">
        <v>125</v>
      </c>
      <c r="M1409" t="s">
        <v>46</v>
      </c>
      <c r="N1409" t="s">
        <v>3310</v>
      </c>
      <c r="O1409">
        <v>-1</v>
      </c>
      <c r="P1409">
        <v>-1</v>
      </c>
      <c r="Q1409">
        <f t="shared" si="252"/>
        <v>44000</v>
      </c>
      <c r="R1409">
        <f t="shared" si="253"/>
        <v>82000</v>
      </c>
      <c r="S1409">
        <f t="shared" si="254"/>
        <v>63000</v>
      </c>
      <c r="T1409" t="str">
        <f t="shared" si="255"/>
        <v>Fairway Independent Mortgage Corporation</v>
      </c>
      <c r="U1409" t="str">
        <f t="shared" si="256"/>
        <v>Carrollton</v>
      </c>
      <c r="V1409" t="str">
        <f t="shared" si="257"/>
        <v>TX</v>
      </c>
      <c r="W1409">
        <f t="shared" si="258"/>
        <v>0</v>
      </c>
      <c r="X1409">
        <f t="shared" si="259"/>
        <v>1</v>
      </c>
      <c r="Y1409">
        <f t="shared" si="260"/>
        <v>1</v>
      </c>
      <c r="Z1409">
        <f t="shared" si="261"/>
        <v>1</v>
      </c>
      <c r="AA1409">
        <f t="shared" si="262"/>
        <v>0</v>
      </c>
      <c r="AB1409">
        <f t="shared" si="263"/>
        <v>1</v>
      </c>
    </row>
    <row r="1410" spans="1:28" ht="409.6" x14ac:dyDescent="0.2">
      <c r="A1410">
        <v>1408</v>
      </c>
      <c r="B1410" t="s">
        <v>687</v>
      </c>
      <c r="C1410" t="s">
        <v>4950</v>
      </c>
      <c r="D1410" s="1" t="s">
        <v>4960</v>
      </c>
      <c r="E1410">
        <v>3.6</v>
      </c>
      <c r="F1410" s="1" t="s">
        <v>2211</v>
      </c>
      <c r="G1410" t="s">
        <v>802</v>
      </c>
      <c r="H1410" t="s">
        <v>802</v>
      </c>
      <c r="I1410" t="s">
        <v>41</v>
      </c>
      <c r="J1410">
        <v>2017</v>
      </c>
      <c r="K1410" t="s">
        <v>30</v>
      </c>
      <c r="L1410" t="s">
        <v>25</v>
      </c>
      <c r="M1410" t="s">
        <v>26</v>
      </c>
      <c r="N1410" t="s">
        <v>3319</v>
      </c>
      <c r="O1410">
        <v>-1</v>
      </c>
      <c r="P1410" t="b">
        <v>1</v>
      </c>
      <c r="Q1410">
        <f t="shared" si="252"/>
        <v>44000</v>
      </c>
      <c r="R1410">
        <f t="shared" si="253"/>
        <v>82000</v>
      </c>
      <c r="S1410">
        <f t="shared" si="254"/>
        <v>63000</v>
      </c>
      <c r="T1410" t="str">
        <f t="shared" si="255"/>
        <v>Signify Health</v>
      </c>
      <c r="U1410" t="str">
        <f t="shared" si="256"/>
        <v>Dallas</v>
      </c>
      <c r="V1410" t="str">
        <f t="shared" si="257"/>
        <v>TX</v>
      </c>
      <c r="W1410">
        <f t="shared" si="258"/>
        <v>0</v>
      </c>
      <c r="X1410">
        <f t="shared" si="259"/>
        <v>0</v>
      </c>
      <c r="Y1410">
        <f t="shared" si="260"/>
        <v>0</v>
      </c>
      <c r="Z1410">
        <f t="shared" si="261"/>
        <v>0</v>
      </c>
      <c r="AA1410">
        <f t="shared" si="262"/>
        <v>0</v>
      </c>
      <c r="AB1410">
        <f t="shared" si="263"/>
        <v>1</v>
      </c>
    </row>
    <row r="1411" spans="1:28" ht="409.6" x14ac:dyDescent="0.2">
      <c r="A1411">
        <v>1409</v>
      </c>
      <c r="B1411" t="s">
        <v>72</v>
      </c>
      <c r="C1411" t="s">
        <v>4950</v>
      </c>
      <c r="D1411" s="1" t="s">
        <v>4961</v>
      </c>
      <c r="E1411">
        <v>3.5</v>
      </c>
      <c r="F1411" s="1" t="s">
        <v>2293</v>
      </c>
      <c r="G1411" t="s">
        <v>794</v>
      </c>
      <c r="H1411" t="s">
        <v>1189</v>
      </c>
      <c r="I1411" t="s">
        <v>24</v>
      </c>
      <c r="J1411">
        <v>1991</v>
      </c>
      <c r="K1411" t="s">
        <v>56</v>
      </c>
      <c r="L1411" t="s">
        <v>134</v>
      </c>
      <c r="M1411" t="s">
        <v>32</v>
      </c>
      <c r="N1411" t="s">
        <v>3307</v>
      </c>
      <c r="O1411" t="s">
        <v>2036</v>
      </c>
      <c r="P1411">
        <v>-1</v>
      </c>
      <c r="Q1411">
        <f t="shared" ref="Q1411:Q1474" si="264">LEFT(C1411,FIND("-",C1411)-1)*1000</f>
        <v>44000</v>
      </c>
      <c r="R1411">
        <f t="shared" ref="R1411:R1474" si="265">MID(C1411,FIND("-",C1411)+1,LEN(C1411))*1000</f>
        <v>82000</v>
      </c>
      <c r="S1411">
        <f t="shared" ref="S1411:S1474" si="266">(Q1411+R1411)/2</f>
        <v>63000</v>
      </c>
      <c r="T1411" t="str">
        <f t="shared" ref="T1411:T1474" si="267">TRIM(LEFT(F1411, FIND(CHAR(10), F1411&amp;CHAR(10))-1))</f>
        <v>HCL America Inc.</v>
      </c>
      <c r="U1411" t="str">
        <f t="shared" ref="U1411:U1474" si="268">TRIM(LEFT(G1411, FIND(",",G1411)-1))</f>
        <v>Plano</v>
      </c>
      <c r="V1411" t="str">
        <f t="shared" ref="V1411:V1474" si="269">TRIM(MID(G1411,FIND(",",G1411)+1,LEN((G1411))))</f>
        <v>TX</v>
      </c>
      <c r="W1411">
        <f t="shared" ref="W1411:W1474" si="270">IF(ISNUMBER(SEARCH("python",D1411)),1,0)</f>
        <v>1</v>
      </c>
      <c r="X1411">
        <f t="shared" ref="X1411:X1474" si="271">IF(ISNUMBER(SEARCH("sql",D1411)),1,0)</f>
        <v>1</v>
      </c>
      <c r="Y1411">
        <f t="shared" ref="Y1411:Y1474" si="272">IF(ISNUMBER(SEARCH("excel",D1411)),1,0)</f>
        <v>1</v>
      </c>
      <c r="Z1411">
        <f t="shared" ref="Z1411:Z1474" si="273">IF(ISNUMBER(SEARCH("tableau",D1411)),1,0)</f>
        <v>1</v>
      </c>
      <c r="AA1411">
        <f t="shared" ref="AA1411:AA1474" si="274">IF(ISNUMBER(SEARCH("power bi",D1411)),1,0)</f>
        <v>0</v>
      </c>
      <c r="AB1411">
        <f t="shared" ref="AB1411:AB1474" si="275">IF(ISNUMBER(SEARCH("r",D1411)),1,0)</f>
        <v>1</v>
      </c>
    </row>
    <row r="1412" spans="1:28" ht="34" x14ac:dyDescent="0.2">
      <c r="A1412">
        <v>1410</v>
      </c>
      <c r="B1412" t="s">
        <v>2294</v>
      </c>
      <c r="C1412" t="s">
        <v>4950</v>
      </c>
      <c r="D1412" t="s">
        <v>4962</v>
      </c>
      <c r="E1412">
        <v>2.1</v>
      </c>
      <c r="F1412" s="1" t="s">
        <v>2295</v>
      </c>
      <c r="G1412" t="s">
        <v>802</v>
      </c>
      <c r="H1412" t="s">
        <v>2296</v>
      </c>
      <c r="I1412" t="s">
        <v>24</v>
      </c>
      <c r="J1412">
        <v>1995</v>
      </c>
      <c r="K1412" t="s">
        <v>56</v>
      </c>
      <c r="L1412" t="s">
        <v>834</v>
      </c>
      <c r="M1412" t="s">
        <v>764</v>
      </c>
      <c r="N1412" t="s">
        <v>3304</v>
      </c>
      <c r="O1412" t="s">
        <v>2297</v>
      </c>
      <c r="P1412">
        <v>-1</v>
      </c>
      <c r="Q1412">
        <f t="shared" si="264"/>
        <v>44000</v>
      </c>
      <c r="R1412">
        <f t="shared" si="265"/>
        <v>82000</v>
      </c>
      <c r="S1412">
        <f t="shared" si="266"/>
        <v>63000</v>
      </c>
      <c r="T1412" t="str">
        <f t="shared" si="267"/>
        <v>Colfax Corporation</v>
      </c>
      <c r="U1412" t="str">
        <f t="shared" si="268"/>
        <v>Dallas</v>
      </c>
      <c r="V1412" t="str">
        <f t="shared" si="269"/>
        <v>TX</v>
      </c>
      <c r="W1412">
        <f t="shared" si="270"/>
        <v>1</v>
      </c>
      <c r="X1412">
        <f t="shared" si="271"/>
        <v>1</v>
      </c>
      <c r="Y1412">
        <f t="shared" si="272"/>
        <v>1</v>
      </c>
      <c r="Z1412">
        <f t="shared" si="273"/>
        <v>1</v>
      </c>
      <c r="AA1412">
        <f t="shared" si="274"/>
        <v>0</v>
      </c>
      <c r="AB1412">
        <f t="shared" si="275"/>
        <v>1</v>
      </c>
    </row>
    <row r="1413" spans="1:28" ht="409.6" x14ac:dyDescent="0.2">
      <c r="A1413">
        <v>1411</v>
      </c>
      <c r="B1413" t="s">
        <v>2298</v>
      </c>
      <c r="C1413" t="s">
        <v>4950</v>
      </c>
      <c r="D1413" s="1" t="s">
        <v>4963</v>
      </c>
      <c r="E1413">
        <v>3.7</v>
      </c>
      <c r="F1413" s="1" t="s">
        <v>2299</v>
      </c>
      <c r="G1413" t="s">
        <v>4964</v>
      </c>
      <c r="H1413" t="s">
        <v>4964</v>
      </c>
      <c r="I1413" t="s">
        <v>68</v>
      </c>
      <c r="J1413">
        <v>-1</v>
      </c>
      <c r="K1413" t="s">
        <v>37</v>
      </c>
      <c r="L1413" t="s">
        <v>1003</v>
      </c>
      <c r="M1413" t="s">
        <v>451</v>
      </c>
      <c r="N1413" t="s">
        <v>3303</v>
      </c>
      <c r="O1413">
        <v>-1</v>
      </c>
      <c r="P1413">
        <v>-1</v>
      </c>
      <c r="Q1413">
        <f t="shared" si="264"/>
        <v>44000</v>
      </c>
      <c r="R1413">
        <f t="shared" si="265"/>
        <v>82000</v>
      </c>
      <c r="S1413">
        <f t="shared" si="266"/>
        <v>63000</v>
      </c>
      <c r="T1413" t="str">
        <f t="shared" si="267"/>
        <v>Bloomfield Homes</v>
      </c>
      <c r="U1413" t="str">
        <f t="shared" si="268"/>
        <v>Southlae</v>
      </c>
      <c r="V1413" t="str">
        <f t="shared" si="269"/>
        <v>TX</v>
      </c>
      <c r="W1413">
        <f t="shared" si="270"/>
        <v>0</v>
      </c>
      <c r="X1413">
        <f t="shared" si="271"/>
        <v>1</v>
      </c>
      <c r="Y1413">
        <f t="shared" si="272"/>
        <v>1</v>
      </c>
      <c r="Z1413">
        <f t="shared" si="273"/>
        <v>0</v>
      </c>
      <c r="AA1413">
        <f t="shared" si="274"/>
        <v>0</v>
      </c>
      <c r="AB1413">
        <f t="shared" si="275"/>
        <v>1</v>
      </c>
    </row>
    <row r="1414" spans="1:28" ht="409.6" x14ac:dyDescent="0.2">
      <c r="A1414">
        <v>1412</v>
      </c>
      <c r="B1414" t="s">
        <v>4965</v>
      </c>
      <c r="C1414" t="s">
        <v>4950</v>
      </c>
      <c r="D1414" s="1" t="s">
        <v>4966</v>
      </c>
      <c r="E1414">
        <v>2.5</v>
      </c>
      <c r="F1414" s="1" t="s">
        <v>4967</v>
      </c>
      <c r="G1414" t="s">
        <v>802</v>
      </c>
      <c r="H1414" t="s">
        <v>109</v>
      </c>
      <c r="I1414" t="s">
        <v>29</v>
      </c>
      <c r="J1414">
        <v>1967</v>
      </c>
      <c r="K1414" t="s">
        <v>37</v>
      </c>
      <c r="L1414" t="s">
        <v>125</v>
      </c>
      <c r="M1414" t="s">
        <v>46</v>
      </c>
      <c r="N1414" t="s">
        <v>3313</v>
      </c>
      <c r="O1414" t="s">
        <v>4946</v>
      </c>
      <c r="P1414">
        <v>-1</v>
      </c>
      <c r="Q1414">
        <f t="shared" si="264"/>
        <v>44000</v>
      </c>
      <c r="R1414">
        <f t="shared" si="265"/>
        <v>82000</v>
      </c>
      <c r="S1414">
        <f t="shared" si="266"/>
        <v>63000</v>
      </c>
      <c r="T1414" t="str">
        <f t="shared" si="267"/>
        <v>ServiceLin</v>
      </c>
      <c r="U1414" t="str">
        <f t="shared" si="268"/>
        <v>Dallas</v>
      </c>
      <c r="V1414" t="str">
        <f t="shared" si="269"/>
        <v>TX</v>
      </c>
      <c r="W1414">
        <f t="shared" si="270"/>
        <v>0</v>
      </c>
      <c r="X1414">
        <f t="shared" si="271"/>
        <v>1</v>
      </c>
      <c r="Y1414">
        <f t="shared" si="272"/>
        <v>1</v>
      </c>
      <c r="Z1414">
        <f t="shared" si="273"/>
        <v>1</v>
      </c>
      <c r="AA1414">
        <f t="shared" si="274"/>
        <v>1</v>
      </c>
      <c r="AB1414">
        <f t="shared" si="275"/>
        <v>1</v>
      </c>
    </row>
    <row r="1415" spans="1:28" ht="409.6" x14ac:dyDescent="0.2">
      <c r="A1415">
        <v>1413</v>
      </c>
      <c r="B1415" t="s">
        <v>2300</v>
      </c>
      <c r="C1415" t="s">
        <v>4950</v>
      </c>
      <c r="D1415" s="1" t="s">
        <v>4968</v>
      </c>
      <c r="E1415">
        <v>3.6</v>
      </c>
      <c r="F1415" s="1" t="s">
        <v>2301</v>
      </c>
      <c r="G1415" t="s">
        <v>802</v>
      </c>
      <c r="H1415" t="s">
        <v>802</v>
      </c>
      <c r="I1415" t="s">
        <v>18</v>
      </c>
      <c r="J1415">
        <v>2013</v>
      </c>
      <c r="K1415" t="s">
        <v>30</v>
      </c>
      <c r="L1415" t="s">
        <v>1052</v>
      </c>
      <c r="M1415" t="s">
        <v>46</v>
      </c>
      <c r="N1415" t="s">
        <v>3305</v>
      </c>
      <c r="O1415">
        <v>-1</v>
      </c>
      <c r="P1415">
        <v>-1</v>
      </c>
      <c r="Q1415">
        <f t="shared" si="264"/>
        <v>44000</v>
      </c>
      <c r="R1415">
        <f t="shared" si="265"/>
        <v>82000</v>
      </c>
      <c r="S1415">
        <f t="shared" si="266"/>
        <v>63000</v>
      </c>
      <c r="T1415" t="str">
        <f t="shared" si="267"/>
        <v>Onyx CenterSource</v>
      </c>
      <c r="U1415" t="str">
        <f t="shared" si="268"/>
        <v>Dallas</v>
      </c>
      <c r="V1415" t="str">
        <f t="shared" si="269"/>
        <v>TX</v>
      </c>
      <c r="W1415">
        <f t="shared" si="270"/>
        <v>1</v>
      </c>
      <c r="X1415">
        <f t="shared" si="271"/>
        <v>0</v>
      </c>
      <c r="Y1415">
        <f t="shared" si="272"/>
        <v>1</v>
      </c>
      <c r="Z1415">
        <f t="shared" si="273"/>
        <v>1</v>
      </c>
      <c r="AA1415">
        <f t="shared" si="274"/>
        <v>0</v>
      </c>
      <c r="AB1415">
        <f t="shared" si="275"/>
        <v>1</v>
      </c>
    </row>
    <row r="1416" spans="1:28" ht="409.6" x14ac:dyDescent="0.2">
      <c r="A1416">
        <v>1414</v>
      </c>
      <c r="B1416" t="s">
        <v>400</v>
      </c>
      <c r="C1416" t="s">
        <v>4950</v>
      </c>
      <c r="D1416" s="1" t="s">
        <v>4969</v>
      </c>
      <c r="E1416">
        <v>-1</v>
      </c>
      <c r="F1416" t="s">
        <v>2234</v>
      </c>
      <c r="G1416" t="s">
        <v>802</v>
      </c>
      <c r="H1416" t="s">
        <v>1583</v>
      </c>
      <c r="I1416" t="s">
        <v>18</v>
      </c>
      <c r="J1416">
        <v>-1</v>
      </c>
      <c r="K1416" t="s">
        <v>30</v>
      </c>
      <c r="L1416">
        <v>-1</v>
      </c>
      <c r="M1416">
        <v>-1</v>
      </c>
      <c r="N1416" t="s">
        <v>3319</v>
      </c>
      <c r="O1416">
        <v>-1</v>
      </c>
      <c r="P1416">
        <v>-1</v>
      </c>
      <c r="Q1416">
        <f t="shared" si="264"/>
        <v>44000</v>
      </c>
      <c r="R1416">
        <f t="shared" si="265"/>
        <v>82000</v>
      </c>
      <c r="S1416">
        <f t="shared" si="266"/>
        <v>63000</v>
      </c>
      <c r="T1416" t="str">
        <f t="shared" si="267"/>
        <v>Corporate G. LLC</v>
      </c>
      <c r="U1416" t="str">
        <f t="shared" si="268"/>
        <v>Dallas</v>
      </c>
      <c r="V1416" t="str">
        <f t="shared" si="269"/>
        <v>TX</v>
      </c>
      <c r="W1416">
        <f t="shared" si="270"/>
        <v>0</v>
      </c>
      <c r="X1416">
        <f t="shared" si="271"/>
        <v>1</v>
      </c>
      <c r="Y1416">
        <f t="shared" si="272"/>
        <v>0</v>
      </c>
      <c r="Z1416">
        <f t="shared" si="273"/>
        <v>1</v>
      </c>
      <c r="AA1416">
        <f t="shared" si="274"/>
        <v>0</v>
      </c>
      <c r="AB1416">
        <f t="shared" si="275"/>
        <v>1</v>
      </c>
    </row>
    <row r="1417" spans="1:28" ht="409.6" x14ac:dyDescent="0.2">
      <c r="A1417">
        <v>1415</v>
      </c>
      <c r="B1417" t="s">
        <v>2302</v>
      </c>
      <c r="C1417" t="s">
        <v>4950</v>
      </c>
      <c r="D1417" s="1" t="s">
        <v>4970</v>
      </c>
      <c r="E1417">
        <v>3.3</v>
      </c>
      <c r="F1417" s="1" t="s">
        <v>2303</v>
      </c>
      <c r="G1417" t="s">
        <v>802</v>
      </c>
      <c r="H1417" t="s">
        <v>190</v>
      </c>
      <c r="I1417" t="s">
        <v>29</v>
      </c>
      <c r="J1417">
        <v>1946</v>
      </c>
      <c r="K1417" t="s">
        <v>37</v>
      </c>
      <c r="L1417" t="s">
        <v>3331</v>
      </c>
      <c r="M1417" t="s">
        <v>61</v>
      </c>
      <c r="N1417" t="s">
        <v>3319</v>
      </c>
      <c r="O1417" t="s">
        <v>4971</v>
      </c>
      <c r="P1417">
        <v>-1</v>
      </c>
      <c r="Q1417">
        <f t="shared" si="264"/>
        <v>44000</v>
      </c>
      <c r="R1417">
        <f t="shared" si="265"/>
        <v>82000</v>
      </c>
      <c r="S1417">
        <f t="shared" si="266"/>
        <v>63000</v>
      </c>
      <c r="T1417" t="str">
        <f t="shared" si="267"/>
        <v>Fleishman-Hillard Inc</v>
      </c>
      <c r="U1417" t="str">
        <f t="shared" si="268"/>
        <v>Dallas</v>
      </c>
      <c r="V1417" t="str">
        <f t="shared" si="269"/>
        <v>TX</v>
      </c>
      <c r="W1417">
        <f t="shared" si="270"/>
        <v>1</v>
      </c>
      <c r="X1417">
        <f t="shared" si="271"/>
        <v>1</v>
      </c>
      <c r="Y1417">
        <f t="shared" si="272"/>
        <v>1</v>
      </c>
      <c r="Z1417">
        <f t="shared" si="273"/>
        <v>1</v>
      </c>
      <c r="AA1417">
        <f t="shared" si="274"/>
        <v>0</v>
      </c>
      <c r="AB1417">
        <f t="shared" si="275"/>
        <v>1</v>
      </c>
    </row>
    <row r="1418" spans="1:28" x14ac:dyDescent="0.2">
      <c r="A1418">
        <v>1416</v>
      </c>
      <c r="B1418" t="s">
        <v>1163</v>
      </c>
      <c r="C1418" t="s">
        <v>4950</v>
      </c>
      <c r="D1418" t="s">
        <v>4972</v>
      </c>
      <c r="E1418">
        <v>-1</v>
      </c>
      <c r="F1418" t="s">
        <v>3945</v>
      </c>
      <c r="G1418" t="s">
        <v>794</v>
      </c>
      <c r="H1418">
        <v>-1</v>
      </c>
      <c r="I1418">
        <v>-1</v>
      </c>
      <c r="J1418">
        <v>-1</v>
      </c>
      <c r="K1418">
        <v>-1</v>
      </c>
      <c r="L1418">
        <v>-1</v>
      </c>
      <c r="M1418">
        <v>-1</v>
      </c>
      <c r="N1418">
        <v>-1</v>
      </c>
      <c r="O1418">
        <v>-1</v>
      </c>
      <c r="P1418">
        <v>-1</v>
      </c>
      <c r="Q1418">
        <f t="shared" si="264"/>
        <v>44000</v>
      </c>
      <c r="R1418">
        <f t="shared" si="265"/>
        <v>82000</v>
      </c>
      <c r="S1418">
        <f t="shared" si="266"/>
        <v>63000</v>
      </c>
      <c r="T1418" t="str">
        <f t="shared" si="267"/>
        <v>force Technology Staffing</v>
      </c>
      <c r="U1418" t="str">
        <f t="shared" si="268"/>
        <v>Plano</v>
      </c>
      <c r="V1418" t="str">
        <f t="shared" si="269"/>
        <v>TX</v>
      </c>
      <c r="W1418">
        <f t="shared" si="270"/>
        <v>0</v>
      </c>
      <c r="X1418">
        <f t="shared" si="271"/>
        <v>0</v>
      </c>
      <c r="Y1418">
        <f t="shared" si="272"/>
        <v>1</v>
      </c>
      <c r="Z1418">
        <f t="shared" si="273"/>
        <v>0</v>
      </c>
      <c r="AA1418">
        <f t="shared" si="274"/>
        <v>0</v>
      </c>
      <c r="AB1418">
        <f t="shared" si="275"/>
        <v>1</v>
      </c>
    </row>
    <row r="1419" spans="1:28" ht="34" x14ac:dyDescent="0.2">
      <c r="A1419">
        <v>1417</v>
      </c>
      <c r="B1419" t="s">
        <v>2304</v>
      </c>
      <c r="C1419" t="s">
        <v>4950</v>
      </c>
      <c r="D1419" t="s">
        <v>4973</v>
      </c>
      <c r="E1419">
        <v>3.9</v>
      </c>
      <c r="F1419" s="1" t="s">
        <v>279</v>
      </c>
      <c r="G1419" t="s">
        <v>2242</v>
      </c>
      <c r="H1419" t="s">
        <v>17</v>
      </c>
      <c r="I1419" t="s">
        <v>24</v>
      </c>
      <c r="J1419">
        <v>1799</v>
      </c>
      <c r="K1419" t="s">
        <v>56</v>
      </c>
      <c r="L1419" t="s">
        <v>3323</v>
      </c>
      <c r="M1419" t="s">
        <v>46</v>
      </c>
      <c r="N1419" t="s">
        <v>3310</v>
      </c>
      <c r="O1419">
        <v>-1</v>
      </c>
      <c r="P1419">
        <v>-1</v>
      </c>
      <c r="Q1419">
        <f t="shared" si="264"/>
        <v>44000</v>
      </c>
      <c r="R1419">
        <f t="shared" si="265"/>
        <v>82000</v>
      </c>
      <c r="S1419">
        <f t="shared" si="266"/>
        <v>63000</v>
      </c>
      <c r="T1419" t="str">
        <f t="shared" si="267"/>
        <v>JPMorgan Chase</v>
      </c>
      <c r="U1419" t="str">
        <f t="shared" si="268"/>
        <v>Lewisville</v>
      </c>
      <c r="V1419" t="str">
        <f t="shared" si="269"/>
        <v>TX</v>
      </c>
      <c r="W1419">
        <f t="shared" si="270"/>
        <v>0</v>
      </c>
      <c r="X1419">
        <f t="shared" si="271"/>
        <v>0</v>
      </c>
      <c r="Y1419">
        <f t="shared" si="272"/>
        <v>0</v>
      </c>
      <c r="Z1419">
        <f t="shared" si="273"/>
        <v>0</v>
      </c>
      <c r="AA1419">
        <f t="shared" si="274"/>
        <v>0</v>
      </c>
      <c r="AB1419">
        <f t="shared" si="275"/>
        <v>1</v>
      </c>
    </row>
    <row r="1420" spans="1:28" ht="388" x14ac:dyDescent="0.2">
      <c r="A1420">
        <v>1418</v>
      </c>
      <c r="B1420" t="s">
        <v>1999</v>
      </c>
      <c r="C1420" t="s">
        <v>4950</v>
      </c>
      <c r="D1420" s="1" t="s">
        <v>4974</v>
      </c>
      <c r="E1420">
        <v>3.7</v>
      </c>
      <c r="F1420" s="1" t="s">
        <v>207</v>
      </c>
      <c r="G1420" t="s">
        <v>257</v>
      </c>
      <c r="H1420" t="s">
        <v>208</v>
      </c>
      <c r="I1420" t="s">
        <v>84</v>
      </c>
      <c r="J1420">
        <v>1999</v>
      </c>
      <c r="K1420" t="s">
        <v>30</v>
      </c>
      <c r="L1420" t="s">
        <v>147</v>
      </c>
      <c r="M1420" t="s">
        <v>61</v>
      </c>
      <c r="N1420" t="s">
        <v>3305</v>
      </c>
      <c r="O1420" t="s">
        <v>209</v>
      </c>
      <c r="P1420">
        <v>-1</v>
      </c>
      <c r="Q1420">
        <f t="shared" si="264"/>
        <v>44000</v>
      </c>
      <c r="R1420">
        <f t="shared" si="265"/>
        <v>82000</v>
      </c>
      <c r="S1420">
        <f t="shared" si="266"/>
        <v>63000</v>
      </c>
      <c r="T1420" t="str">
        <f t="shared" si="267"/>
        <v>eTeam Inc.</v>
      </c>
      <c r="U1420" t="str">
        <f t="shared" si="268"/>
        <v>Irving</v>
      </c>
      <c r="V1420" t="str">
        <f t="shared" si="269"/>
        <v>TX</v>
      </c>
      <c r="W1420">
        <f t="shared" si="270"/>
        <v>0</v>
      </c>
      <c r="X1420">
        <f t="shared" si="271"/>
        <v>1</v>
      </c>
      <c r="Y1420">
        <f t="shared" si="272"/>
        <v>1</v>
      </c>
      <c r="Z1420">
        <f t="shared" si="273"/>
        <v>0</v>
      </c>
      <c r="AA1420">
        <f t="shared" si="274"/>
        <v>0</v>
      </c>
      <c r="AB1420">
        <f t="shared" si="275"/>
        <v>1</v>
      </c>
    </row>
    <row r="1421" spans="1:28" ht="170" x14ac:dyDescent="0.2">
      <c r="A1421">
        <v>1419</v>
      </c>
      <c r="B1421" t="s">
        <v>469</v>
      </c>
      <c r="C1421" t="s">
        <v>4950</v>
      </c>
      <c r="D1421" s="1" t="s">
        <v>4975</v>
      </c>
      <c r="E1421">
        <v>-1</v>
      </c>
      <c r="F1421" t="s">
        <v>2305</v>
      </c>
      <c r="G1421" t="s">
        <v>802</v>
      </c>
      <c r="H1421" t="s">
        <v>447</v>
      </c>
      <c r="I1421" t="s">
        <v>84</v>
      </c>
      <c r="J1421">
        <v>1999</v>
      </c>
      <c r="K1421" t="s">
        <v>30</v>
      </c>
      <c r="L1421" t="s">
        <v>147</v>
      </c>
      <c r="M1421" t="s">
        <v>61</v>
      </c>
      <c r="N1421" t="s">
        <v>3319</v>
      </c>
      <c r="O1421">
        <v>-1</v>
      </c>
      <c r="P1421">
        <v>-1</v>
      </c>
      <c r="Q1421">
        <f t="shared" si="264"/>
        <v>44000</v>
      </c>
      <c r="R1421">
        <f t="shared" si="265"/>
        <v>82000</v>
      </c>
      <c r="S1421">
        <f t="shared" si="266"/>
        <v>63000</v>
      </c>
      <c r="T1421" t="str">
        <f t="shared" si="267"/>
        <v>BurnsSearch, LLC</v>
      </c>
      <c r="U1421" t="str">
        <f t="shared" si="268"/>
        <v>Dallas</v>
      </c>
      <c r="V1421" t="str">
        <f t="shared" si="269"/>
        <v>TX</v>
      </c>
      <c r="W1421">
        <f t="shared" si="270"/>
        <v>0</v>
      </c>
      <c r="X1421">
        <f t="shared" si="271"/>
        <v>1</v>
      </c>
      <c r="Y1421">
        <f t="shared" si="272"/>
        <v>0</v>
      </c>
      <c r="Z1421">
        <f t="shared" si="273"/>
        <v>0</v>
      </c>
      <c r="AA1421">
        <f t="shared" si="274"/>
        <v>0</v>
      </c>
      <c r="AB1421">
        <f t="shared" si="275"/>
        <v>1</v>
      </c>
    </row>
    <row r="1422" spans="1:28" ht="255" x14ac:dyDescent="0.2">
      <c r="A1422">
        <v>1420</v>
      </c>
      <c r="B1422" t="s">
        <v>34</v>
      </c>
      <c r="C1422" t="s">
        <v>4950</v>
      </c>
      <c r="D1422" s="1" t="s">
        <v>4976</v>
      </c>
      <c r="E1422">
        <v>3.3</v>
      </c>
      <c r="F1422" s="1" t="s">
        <v>4977</v>
      </c>
      <c r="G1422" t="s">
        <v>2306</v>
      </c>
      <c r="H1422" t="s">
        <v>1583</v>
      </c>
      <c r="I1422" t="s">
        <v>29</v>
      </c>
      <c r="J1422">
        <v>1991</v>
      </c>
      <c r="K1422" t="s">
        <v>56</v>
      </c>
      <c r="L1422" t="s">
        <v>38</v>
      </c>
      <c r="M1422" t="s">
        <v>32</v>
      </c>
      <c r="N1422" t="s">
        <v>3305</v>
      </c>
      <c r="O1422">
        <v>-1</v>
      </c>
      <c r="P1422">
        <v>-1</v>
      </c>
      <c r="Q1422">
        <f t="shared" si="264"/>
        <v>44000</v>
      </c>
      <c r="R1422">
        <f t="shared" si="265"/>
        <v>82000</v>
      </c>
      <c r="S1422">
        <f t="shared" si="266"/>
        <v>63000</v>
      </c>
      <c r="T1422" t="str">
        <f t="shared" si="267"/>
        <v>Mindtec</v>
      </c>
      <c r="U1422" t="str">
        <f t="shared" si="268"/>
        <v>Coppell</v>
      </c>
      <c r="V1422" t="str">
        <f t="shared" si="269"/>
        <v>TX</v>
      </c>
      <c r="W1422">
        <f t="shared" si="270"/>
        <v>0</v>
      </c>
      <c r="X1422">
        <f t="shared" si="271"/>
        <v>1</v>
      </c>
      <c r="Y1422">
        <f t="shared" si="272"/>
        <v>0</v>
      </c>
      <c r="Z1422">
        <f t="shared" si="273"/>
        <v>0</v>
      </c>
      <c r="AA1422">
        <f t="shared" si="274"/>
        <v>0</v>
      </c>
      <c r="AB1422">
        <f t="shared" si="275"/>
        <v>1</v>
      </c>
    </row>
    <row r="1423" spans="1:28" ht="356" x14ac:dyDescent="0.2">
      <c r="A1423">
        <v>1421</v>
      </c>
      <c r="B1423" t="s">
        <v>2307</v>
      </c>
      <c r="C1423" t="s">
        <v>4950</v>
      </c>
      <c r="D1423" s="1" t="s">
        <v>4978</v>
      </c>
      <c r="E1423">
        <v>5</v>
      </c>
      <c r="F1423" s="1" t="s">
        <v>1228</v>
      </c>
      <c r="G1423" t="s">
        <v>802</v>
      </c>
      <c r="H1423" t="s">
        <v>651</v>
      </c>
      <c r="I1423" t="s">
        <v>68</v>
      </c>
      <c r="J1423">
        <v>-1</v>
      </c>
      <c r="K1423" t="s">
        <v>30</v>
      </c>
      <c r="L1423">
        <v>-1</v>
      </c>
      <c r="M1423">
        <v>-1</v>
      </c>
      <c r="N1423" t="s">
        <v>3311</v>
      </c>
      <c r="O1423">
        <v>-1</v>
      </c>
      <c r="P1423">
        <v>-1</v>
      </c>
      <c r="Q1423">
        <f t="shared" si="264"/>
        <v>44000</v>
      </c>
      <c r="R1423">
        <f t="shared" si="265"/>
        <v>82000</v>
      </c>
      <c r="S1423">
        <f t="shared" si="266"/>
        <v>63000</v>
      </c>
      <c r="T1423" t="str">
        <f t="shared" si="267"/>
        <v>Georgia IT Inc.</v>
      </c>
      <c r="U1423" t="str">
        <f t="shared" si="268"/>
        <v>Dallas</v>
      </c>
      <c r="V1423" t="str">
        <f t="shared" si="269"/>
        <v>TX</v>
      </c>
      <c r="W1423">
        <f t="shared" si="270"/>
        <v>0</v>
      </c>
      <c r="X1423">
        <f t="shared" si="271"/>
        <v>0</v>
      </c>
      <c r="Y1423">
        <f t="shared" si="272"/>
        <v>1</v>
      </c>
      <c r="Z1423">
        <f t="shared" si="273"/>
        <v>0</v>
      </c>
      <c r="AA1423">
        <f t="shared" si="274"/>
        <v>0</v>
      </c>
      <c r="AB1423">
        <f t="shared" si="275"/>
        <v>1</v>
      </c>
    </row>
    <row r="1424" spans="1:28" ht="409.6" x14ac:dyDescent="0.2">
      <c r="A1424">
        <v>1422</v>
      </c>
      <c r="B1424" t="s">
        <v>72</v>
      </c>
      <c r="C1424" t="s">
        <v>4950</v>
      </c>
      <c r="D1424" s="1" t="s">
        <v>4979</v>
      </c>
      <c r="E1424">
        <v>3.5</v>
      </c>
      <c r="F1424" s="1" t="s">
        <v>918</v>
      </c>
      <c r="G1424" t="s">
        <v>802</v>
      </c>
      <c r="H1424" t="s">
        <v>860</v>
      </c>
      <c r="I1424" t="s">
        <v>18</v>
      </c>
      <c r="J1424">
        <v>1962</v>
      </c>
      <c r="K1424" t="s">
        <v>30</v>
      </c>
      <c r="L1424" t="s">
        <v>85</v>
      </c>
      <c r="M1424" t="s">
        <v>61</v>
      </c>
      <c r="N1424" t="s">
        <v>3312</v>
      </c>
      <c r="O1424">
        <v>-1</v>
      </c>
      <c r="P1424">
        <v>-1</v>
      </c>
      <c r="Q1424">
        <f t="shared" si="264"/>
        <v>44000</v>
      </c>
      <c r="R1424">
        <f t="shared" si="265"/>
        <v>82000</v>
      </c>
      <c r="S1424">
        <f t="shared" si="266"/>
        <v>63000</v>
      </c>
      <c r="T1424" t="str">
        <f t="shared" si="267"/>
        <v>Analytical Mechanics Associates</v>
      </c>
      <c r="U1424" t="str">
        <f t="shared" si="268"/>
        <v>Dallas</v>
      </c>
      <c r="V1424" t="str">
        <f t="shared" si="269"/>
        <v>TX</v>
      </c>
      <c r="W1424">
        <f t="shared" si="270"/>
        <v>1</v>
      </c>
      <c r="X1424">
        <f t="shared" si="271"/>
        <v>1</v>
      </c>
      <c r="Y1424">
        <f t="shared" si="272"/>
        <v>0</v>
      </c>
      <c r="Z1424">
        <f t="shared" si="273"/>
        <v>1</v>
      </c>
      <c r="AA1424">
        <f t="shared" si="274"/>
        <v>0</v>
      </c>
      <c r="AB1424">
        <f t="shared" si="275"/>
        <v>1</v>
      </c>
    </row>
    <row r="1425" spans="1:28" ht="356" x14ac:dyDescent="0.2">
      <c r="A1425">
        <v>1423</v>
      </c>
      <c r="B1425" t="s">
        <v>526</v>
      </c>
      <c r="C1425" t="s">
        <v>4950</v>
      </c>
      <c r="D1425" s="1" t="s">
        <v>4980</v>
      </c>
      <c r="E1425">
        <v>2.6</v>
      </c>
      <c r="F1425" s="1" t="s">
        <v>2308</v>
      </c>
      <c r="G1425" t="s">
        <v>794</v>
      </c>
      <c r="H1425" t="s">
        <v>794</v>
      </c>
      <c r="I1425" t="s">
        <v>84</v>
      </c>
      <c r="J1425">
        <v>-1</v>
      </c>
      <c r="K1425" t="s">
        <v>30</v>
      </c>
      <c r="L1425" t="s">
        <v>2309</v>
      </c>
      <c r="M1425" t="s">
        <v>273</v>
      </c>
      <c r="N1425" t="s">
        <v>3319</v>
      </c>
      <c r="O1425">
        <v>-1</v>
      </c>
      <c r="P1425">
        <v>-1</v>
      </c>
      <c r="Q1425">
        <f t="shared" si="264"/>
        <v>44000</v>
      </c>
      <c r="R1425">
        <f t="shared" si="265"/>
        <v>82000</v>
      </c>
      <c r="S1425">
        <f t="shared" si="266"/>
        <v>63000</v>
      </c>
      <c r="T1425" t="str">
        <f t="shared" si="267"/>
        <v>CarOffer</v>
      </c>
      <c r="U1425" t="str">
        <f t="shared" si="268"/>
        <v>Plano</v>
      </c>
      <c r="V1425" t="str">
        <f t="shared" si="269"/>
        <v>TX</v>
      </c>
      <c r="W1425">
        <f t="shared" si="270"/>
        <v>0</v>
      </c>
      <c r="X1425">
        <f t="shared" si="271"/>
        <v>0</v>
      </c>
      <c r="Y1425">
        <f t="shared" si="272"/>
        <v>1</v>
      </c>
      <c r="Z1425">
        <f t="shared" si="273"/>
        <v>0</v>
      </c>
      <c r="AA1425">
        <f t="shared" si="274"/>
        <v>0</v>
      </c>
      <c r="AB1425">
        <f t="shared" si="275"/>
        <v>1</v>
      </c>
    </row>
    <row r="1426" spans="1:28" ht="409.6" x14ac:dyDescent="0.2">
      <c r="A1426">
        <v>1424</v>
      </c>
      <c r="B1426" t="s">
        <v>2165</v>
      </c>
      <c r="C1426" t="s">
        <v>4950</v>
      </c>
      <c r="D1426" s="1" t="s">
        <v>4981</v>
      </c>
      <c r="E1426">
        <v>-1</v>
      </c>
      <c r="F1426" t="s">
        <v>2310</v>
      </c>
      <c r="G1426" t="s">
        <v>2167</v>
      </c>
      <c r="H1426">
        <v>-1</v>
      </c>
      <c r="I1426">
        <v>-1</v>
      </c>
      <c r="J1426">
        <v>-1</v>
      </c>
      <c r="K1426">
        <v>-1</v>
      </c>
      <c r="L1426">
        <v>-1</v>
      </c>
      <c r="M1426">
        <v>-1</v>
      </c>
      <c r="N1426">
        <v>-1</v>
      </c>
      <c r="O1426">
        <v>-1</v>
      </c>
      <c r="P1426">
        <v>-1</v>
      </c>
      <c r="Q1426">
        <f t="shared" si="264"/>
        <v>44000</v>
      </c>
      <c r="R1426">
        <f t="shared" si="265"/>
        <v>82000</v>
      </c>
      <c r="S1426">
        <f t="shared" si="266"/>
        <v>63000</v>
      </c>
      <c r="T1426" t="str">
        <f t="shared" si="267"/>
        <v>Harris Local Government Solutions Inc</v>
      </c>
      <c r="U1426" t="str">
        <f t="shared" si="268"/>
        <v>Allen</v>
      </c>
      <c r="V1426" t="str">
        <f t="shared" si="269"/>
        <v>TX</v>
      </c>
      <c r="W1426">
        <f t="shared" si="270"/>
        <v>0</v>
      </c>
      <c r="X1426">
        <f t="shared" si="271"/>
        <v>1</v>
      </c>
      <c r="Y1426">
        <f t="shared" si="272"/>
        <v>1</v>
      </c>
      <c r="Z1426">
        <f t="shared" si="273"/>
        <v>0</v>
      </c>
      <c r="AA1426">
        <f t="shared" si="274"/>
        <v>0</v>
      </c>
      <c r="AB1426">
        <f t="shared" si="275"/>
        <v>1</v>
      </c>
    </row>
    <row r="1427" spans="1:28" ht="409.6" x14ac:dyDescent="0.2">
      <c r="A1427">
        <v>1425</v>
      </c>
      <c r="B1427" t="s">
        <v>2311</v>
      </c>
      <c r="C1427" t="s">
        <v>4950</v>
      </c>
      <c r="D1427" s="1" t="s">
        <v>4982</v>
      </c>
      <c r="E1427">
        <v>3.5</v>
      </c>
      <c r="F1427" s="1" t="s">
        <v>2312</v>
      </c>
      <c r="G1427" t="s">
        <v>794</v>
      </c>
      <c r="H1427" t="s">
        <v>4983</v>
      </c>
      <c r="I1427" t="s">
        <v>84</v>
      </c>
      <c r="J1427">
        <v>-1</v>
      </c>
      <c r="K1427" t="s">
        <v>218</v>
      </c>
      <c r="L1427">
        <v>-1</v>
      </c>
      <c r="M1427">
        <v>-1</v>
      </c>
      <c r="N1427" t="s">
        <v>3319</v>
      </c>
      <c r="O1427">
        <v>-1</v>
      </c>
      <c r="P1427">
        <v>-1</v>
      </c>
      <c r="Q1427">
        <f t="shared" si="264"/>
        <v>44000</v>
      </c>
      <c r="R1427">
        <f t="shared" si="265"/>
        <v>82000</v>
      </c>
      <c r="S1427">
        <f t="shared" si="266"/>
        <v>63000</v>
      </c>
      <c r="T1427" t="str">
        <f t="shared" si="267"/>
        <v>LifePath Systems</v>
      </c>
      <c r="U1427" t="str">
        <f t="shared" si="268"/>
        <v>Plano</v>
      </c>
      <c r="V1427" t="str">
        <f t="shared" si="269"/>
        <v>TX</v>
      </c>
      <c r="W1427">
        <f t="shared" si="270"/>
        <v>0</v>
      </c>
      <c r="X1427">
        <f t="shared" si="271"/>
        <v>0</v>
      </c>
      <c r="Y1427">
        <f t="shared" si="272"/>
        <v>1</v>
      </c>
      <c r="Z1427">
        <f t="shared" si="273"/>
        <v>0</v>
      </c>
      <c r="AA1427">
        <f t="shared" si="274"/>
        <v>0</v>
      </c>
      <c r="AB1427">
        <f t="shared" si="275"/>
        <v>1</v>
      </c>
    </row>
    <row r="1428" spans="1:28" ht="272" x14ac:dyDescent="0.2">
      <c r="A1428">
        <v>1426</v>
      </c>
      <c r="B1428" t="s">
        <v>2313</v>
      </c>
      <c r="C1428" t="s">
        <v>4950</v>
      </c>
      <c r="D1428" s="1" t="s">
        <v>4984</v>
      </c>
      <c r="E1428">
        <v>4</v>
      </c>
      <c r="F1428" s="1" t="s">
        <v>237</v>
      </c>
      <c r="G1428" t="s">
        <v>2180</v>
      </c>
      <c r="H1428" t="s">
        <v>238</v>
      </c>
      <c r="I1428" t="s">
        <v>68</v>
      </c>
      <c r="J1428">
        <v>-1</v>
      </c>
      <c r="K1428" t="s">
        <v>30</v>
      </c>
      <c r="L1428" t="s">
        <v>239</v>
      </c>
      <c r="M1428" t="s">
        <v>181</v>
      </c>
      <c r="N1428" t="s">
        <v>3311</v>
      </c>
      <c r="O1428">
        <v>-1</v>
      </c>
      <c r="P1428">
        <v>-1</v>
      </c>
      <c r="Q1428">
        <f t="shared" si="264"/>
        <v>44000</v>
      </c>
      <c r="R1428">
        <f t="shared" si="265"/>
        <v>82000</v>
      </c>
      <c r="S1428">
        <f t="shared" si="266"/>
        <v>63000</v>
      </c>
      <c r="T1428" t="str">
        <f t="shared" si="267"/>
        <v>Lorven Technologies Inc</v>
      </c>
      <c r="U1428" t="str">
        <f t="shared" si="268"/>
        <v>Richardson</v>
      </c>
      <c r="V1428" t="str">
        <f t="shared" si="269"/>
        <v>TX</v>
      </c>
      <c r="W1428">
        <f t="shared" si="270"/>
        <v>0</v>
      </c>
      <c r="X1428">
        <f t="shared" si="271"/>
        <v>0</v>
      </c>
      <c r="Y1428">
        <f t="shared" si="272"/>
        <v>1</v>
      </c>
      <c r="Z1428">
        <f t="shared" si="273"/>
        <v>0</v>
      </c>
      <c r="AA1428">
        <f t="shared" si="274"/>
        <v>0</v>
      </c>
      <c r="AB1428">
        <f t="shared" si="275"/>
        <v>1</v>
      </c>
    </row>
    <row r="1429" spans="1:28" ht="409.6" x14ac:dyDescent="0.2">
      <c r="A1429">
        <v>1427</v>
      </c>
      <c r="B1429" t="s">
        <v>72</v>
      </c>
      <c r="C1429" t="s">
        <v>4950</v>
      </c>
      <c r="D1429" s="1" t="s">
        <v>4985</v>
      </c>
      <c r="E1429">
        <v>3.4</v>
      </c>
      <c r="F1429" s="1" t="s">
        <v>2314</v>
      </c>
      <c r="G1429" t="s">
        <v>2315</v>
      </c>
      <c r="H1429" t="s">
        <v>2316</v>
      </c>
      <c r="I1429" t="s">
        <v>29</v>
      </c>
      <c r="J1429">
        <v>2015</v>
      </c>
      <c r="K1429" t="s">
        <v>30</v>
      </c>
      <c r="L1429" t="s">
        <v>125</v>
      </c>
      <c r="M1429" t="s">
        <v>46</v>
      </c>
      <c r="N1429" t="s">
        <v>3319</v>
      </c>
      <c r="O1429">
        <v>-1</v>
      </c>
      <c r="P1429">
        <v>-1</v>
      </c>
      <c r="Q1429">
        <f t="shared" si="264"/>
        <v>44000</v>
      </c>
      <c r="R1429">
        <f t="shared" si="265"/>
        <v>82000</v>
      </c>
      <c r="S1429">
        <f t="shared" si="266"/>
        <v>63000</v>
      </c>
      <c r="T1429" t="str">
        <f t="shared" si="267"/>
        <v>Home Point Financial</v>
      </c>
      <c r="U1429" t="str">
        <f t="shared" si="268"/>
        <v>Farmers Branch</v>
      </c>
      <c r="V1429" t="str">
        <f t="shared" si="269"/>
        <v>TX</v>
      </c>
      <c r="W1429">
        <f t="shared" si="270"/>
        <v>1</v>
      </c>
      <c r="X1429">
        <f t="shared" si="271"/>
        <v>1</v>
      </c>
      <c r="Y1429">
        <f t="shared" si="272"/>
        <v>1</v>
      </c>
      <c r="Z1429">
        <f t="shared" si="273"/>
        <v>1</v>
      </c>
      <c r="AA1429">
        <f t="shared" si="274"/>
        <v>1</v>
      </c>
      <c r="AB1429">
        <f t="shared" si="275"/>
        <v>1</v>
      </c>
    </row>
    <row r="1430" spans="1:28" ht="34" x14ac:dyDescent="0.2">
      <c r="A1430">
        <v>1428</v>
      </c>
      <c r="B1430" t="s">
        <v>2317</v>
      </c>
      <c r="C1430" t="s">
        <v>4950</v>
      </c>
      <c r="D1430" t="s">
        <v>4986</v>
      </c>
      <c r="E1430">
        <v>4.2</v>
      </c>
      <c r="F1430" s="1" t="s">
        <v>2318</v>
      </c>
      <c r="G1430" t="s">
        <v>802</v>
      </c>
      <c r="H1430" t="s">
        <v>812</v>
      </c>
      <c r="I1430" t="s">
        <v>68</v>
      </c>
      <c r="J1430">
        <v>2008</v>
      </c>
      <c r="K1430" t="s">
        <v>30</v>
      </c>
      <c r="L1430" t="s">
        <v>85</v>
      </c>
      <c r="M1430" t="s">
        <v>61</v>
      </c>
      <c r="N1430" t="s">
        <v>3305</v>
      </c>
      <c r="O1430">
        <v>-1</v>
      </c>
      <c r="P1430">
        <v>-1</v>
      </c>
      <c r="Q1430">
        <f t="shared" si="264"/>
        <v>44000</v>
      </c>
      <c r="R1430">
        <f t="shared" si="265"/>
        <v>82000</v>
      </c>
      <c r="S1430">
        <f t="shared" si="266"/>
        <v>63000</v>
      </c>
      <c r="T1430" t="str">
        <f t="shared" si="267"/>
        <v>Horn Solutions Inc.</v>
      </c>
      <c r="U1430" t="str">
        <f t="shared" si="268"/>
        <v>Dallas</v>
      </c>
      <c r="V1430" t="str">
        <f t="shared" si="269"/>
        <v>TX</v>
      </c>
      <c r="W1430">
        <f t="shared" si="270"/>
        <v>1</v>
      </c>
      <c r="X1430">
        <f t="shared" si="271"/>
        <v>1</v>
      </c>
      <c r="Y1430">
        <f t="shared" si="272"/>
        <v>0</v>
      </c>
      <c r="Z1430">
        <f t="shared" si="273"/>
        <v>1</v>
      </c>
      <c r="AA1430">
        <f t="shared" si="274"/>
        <v>0</v>
      </c>
      <c r="AB1430">
        <f t="shared" si="275"/>
        <v>1</v>
      </c>
    </row>
    <row r="1431" spans="1:28" ht="409.6" x14ac:dyDescent="0.2">
      <c r="A1431">
        <v>1429</v>
      </c>
      <c r="B1431" t="s">
        <v>2294</v>
      </c>
      <c r="C1431" t="s">
        <v>4987</v>
      </c>
      <c r="D1431" s="1" t="s">
        <v>4988</v>
      </c>
      <c r="E1431">
        <v>3</v>
      </c>
      <c r="F1431" s="1" t="s">
        <v>2319</v>
      </c>
      <c r="G1431" t="s">
        <v>802</v>
      </c>
      <c r="H1431" t="s">
        <v>802</v>
      </c>
      <c r="I1431" t="s">
        <v>55</v>
      </c>
      <c r="J1431">
        <v>1978</v>
      </c>
      <c r="K1431" t="s">
        <v>37</v>
      </c>
      <c r="L1431" t="s">
        <v>1477</v>
      </c>
      <c r="M1431" t="s">
        <v>764</v>
      </c>
      <c r="N1431" t="s">
        <v>3306</v>
      </c>
      <c r="O1431" t="s">
        <v>4989</v>
      </c>
      <c r="P1431">
        <v>-1</v>
      </c>
      <c r="Q1431">
        <f t="shared" si="264"/>
        <v>48000</v>
      </c>
      <c r="R1431">
        <f t="shared" si="265"/>
        <v>88000</v>
      </c>
      <c r="S1431">
        <f t="shared" si="266"/>
        <v>68000</v>
      </c>
      <c r="T1431" t="str">
        <f t="shared" si="267"/>
        <v>DJO Global</v>
      </c>
      <c r="U1431" t="str">
        <f t="shared" si="268"/>
        <v>Dallas</v>
      </c>
      <c r="V1431" t="str">
        <f t="shared" si="269"/>
        <v>TX</v>
      </c>
      <c r="W1431">
        <f t="shared" si="270"/>
        <v>1</v>
      </c>
      <c r="X1431">
        <f t="shared" si="271"/>
        <v>1</v>
      </c>
      <c r="Y1431">
        <f t="shared" si="272"/>
        <v>1</v>
      </c>
      <c r="Z1431">
        <f t="shared" si="273"/>
        <v>1</v>
      </c>
      <c r="AA1431">
        <f t="shared" si="274"/>
        <v>0</v>
      </c>
      <c r="AB1431">
        <f t="shared" si="275"/>
        <v>1</v>
      </c>
    </row>
    <row r="1432" spans="1:28" ht="409.6" x14ac:dyDescent="0.2">
      <c r="A1432">
        <v>1430</v>
      </c>
      <c r="B1432" t="s">
        <v>2320</v>
      </c>
      <c r="C1432" t="s">
        <v>4987</v>
      </c>
      <c r="D1432" s="1" t="s">
        <v>4990</v>
      </c>
      <c r="E1432">
        <v>4.0999999999999996</v>
      </c>
      <c r="F1432" s="1" t="s">
        <v>3385</v>
      </c>
      <c r="G1432" t="s">
        <v>794</v>
      </c>
      <c r="H1432" t="s">
        <v>194</v>
      </c>
      <c r="I1432" t="s">
        <v>24</v>
      </c>
      <c r="J1432">
        <v>1966</v>
      </c>
      <c r="K1432" t="s">
        <v>56</v>
      </c>
      <c r="L1432" t="s">
        <v>147</v>
      </c>
      <c r="M1432" t="s">
        <v>61</v>
      </c>
      <c r="N1432" t="s">
        <v>3306</v>
      </c>
      <c r="O1432">
        <v>-1</v>
      </c>
      <c r="P1432">
        <v>-1</v>
      </c>
      <c r="Q1432">
        <f t="shared" si="264"/>
        <v>48000</v>
      </c>
      <c r="R1432">
        <f t="shared" si="265"/>
        <v>88000</v>
      </c>
      <c r="S1432">
        <f t="shared" si="266"/>
        <v>68000</v>
      </c>
      <c r="T1432" t="str">
        <f t="shared" si="267"/>
        <v>force</v>
      </c>
      <c r="U1432" t="str">
        <f t="shared" si="268"/>
        <v>Plano</v>
      </c>
      <c r="V1432" t="str">
        <f t="shared" si="269"/>
        <v>TX</v>
      </c>
      <c r="W1432">
        <f t="shared" si="270"/>
        <v>0</v>
      </c>
      <c r="X1432">
        <f t="shared" si="271"/>
        <v>1</v>
      </c>
      <c r="Y1432">
        <f t="shared" si="272"/>
        <v>0</v>
      </c>
      <c r="Z1432">
        <f t="shared" si="273"/>
        <v>0</v>
      </c>
      <c r="AA1432">
        <f t="shared" si="274"/>
        <v>0</v>
      </c>
      <c r="AB1432">
        <f t="shared" si="275"/>
        <v>1</v>
      </c>
    </row>
    <row r="1433" spans="1:28" ht="356" x14ac:dyDescent="0.2">
      <c r="A1433">
        <v>1431</v>
      </c>
      <c r="B1433" t="s">
        <v>2321</v>
      </c>
      <c r="C1433" t="s">
        <v>4987</v>
      </c>
      <c r="D1433" s="1" t="s">
        <v>4991</v>
      </c>
      <c r="E1433">
        <v>4</v>
      </c>
      <c r="F1433" s="1" t="s">
        <v>2322</v>
      </c>
      <c r="G1433" t="s">
        <v>257</v>
      </c>
      <c r="H1433">
        <v>-1</v>
      </c>
      <c r="I1433" t="s">
        <v>68</v>
      </c>
      <c r="J1433">
        <v>-1</v>
      </c>
      <c r="K1433" t="s">
        <v>311</v>
      </c>
      <c r="L1433" t="s">
        <v>38</v>
      </c>
      <c r="M1433" t="s">
        <v>32</v>
      </c>
      <c r="N1433" t="s">
        <v>3319</v>
      </c>
      <c r="O1433">
        <v>-1</v>
      </c>
      <c r="P1433">
        <v>-1</v>
      </c>
      <c r="Q1433">
        <f t="shared" si="264"/>
        <v>48000</v>
      </c>
      <c r="R1433">
        <f t="shared" si="265"/>
        <v>88000</v>
      </c>
      <c r="S1433">
        <f t="shared" si="266"/>
        <v>68000</v>
      </c>
      <c r="T1433" t="str">
        <f t="shared" si="267"/>
        <v>silverXis inc</v>
      </c>
      <c r="U1433" t="str">
        <f t="shared" si="268"/>
        <v>Irving</v>
      </c>
      <c r="V1433" t="str">
        <f t="shared" si="269"/>
        <v>TX</v>
      </c>
      <c r="W1433">
        <f t="shared" si="270"/>
        <v>0</v>
      </c>
      <c r="X1433">
        <f t="shared" si="271"/>
        <v>0</v>
      </c>
      <c r="Y1433">
        <f t="shared" si="272"/>
        <v>0</v>
      </c>
      <c r="Z1433">
        <f t="shared" si="273"/>
        <v>0</v>
      </c>
      <c r="AA1433">
        <f t="shared" si="274"/>
        <v>0</v>
      </c>
      <c r="AB1433">
        <f t="shared" si="275"/>
        <v>1</v>
      </c>
    </row>
    <row r="1434" spans="1:28" ht="289" x14ac:dyDescent="0.2">
      <c r="A1434">
        <v>1432</v>
      </c>
      <c r="B1434" t="s">
        <v>1163</v>
      </c>
      <c r="C1434" t="s">
        <v>4987</v>
      </c>
      <c r="D1434" s="1" t="s">
        <v>4992</v>
      </c>
      <c r="E1434">
        <v>4.0999999999999996</v>
      </c>
      <c r="F1434" s="1" t="s">
        <v>3385</v>
      </c>
      <c r="G1434" t="s">
        <v>794</v>
      </c>
      <c r="H1434" t="s">
        <v>194</v>
      </c>
      <c r="I1434" t="s">
        <v>24</v>
      </c>
      <c r="J1434">
        <v>1966</v>
      </c>
      <c r="K1434" t="s">
        <v>56</v>
      </c>
      <c r="L1434" t="s">
        <v>147</v>
      </c>
      <c r="M1434" t="s">
        <v>61</v>
      </c>
      <c r="N1434" t="s">
        <v>3306</v>
      </c>
      <c r="O1434">
        <v>-1</v>
      </c>
      <c r="P1434">
        <v>-1</v>
      </c>
      <c r="Q1434">
        <f t="shared" si="264"/>
        <v>48000</v>
      </c>
      <c r="R1434">
        <f t="shared" si="265"/>
        <v>88000</v>
      </c>
      <c r="S1434">
        <f t="shared" si="266"/>
        <v>68000</v>
      </c>
      <c r="T1434" t="str">
        <f t="shared" si="267"/>
        <v>force</v>
      </c>
      <c r="U1434" t="str">
        <f t="shared" si="268"/>
        <v>Plano</v>
      </c>
      <c r="V1434" t="str">
        <f t="shared" si="269"/>
        <v>TX</v>
      </c>
      <c r="W1434">
        <f t="shared" si="270"/>
        <v>0</v>
      </c>
      <c r="X1434">
        <f t="shared" si="271"/>
        <v>0</v>
      </c>
      <c r="Y1434">
        <f t="shared" si="272"/>
        <v>1</v>
      </c>
      <c r="Z1434">
        <f t="shared" si="273"/>
        <v>0</v>
      </c>
      <c r="AA1434">
        <f t="shared" si="274"/>
        <v>0</v>
      </c>
      <c r="AB1434">
        <f t="shared" si="275"/>
        <v>1</v>
      </c>
    </row>
    <row r="1435" spans="1:28" ht="51" x14ac:dyDescent="0.2">
      <c r="A1435">
        <v>1433</v>
      </c>
      <c r="B1435" t="s">
        <v>400</v>
      </c>
      <c r="C1435" t="s">
        <v>4987</v>
      </c>
      <c r="D1435" t="s">
        <v>4993</v>
      </c>
      <c r="E1435">
        <v>3.2</v>
      </c>
      <c r="F1435" s="1" t="s">
        <v>2323</v>
      </c>
      <c r="G1435" t="s">
        <v>794</v>
      </c>
      <c r="H1435" t="s">
        <v>794</v>
      </c>
      <c r="I1435" t="s">
        <v>29</v>
      </c>
      <c r="J1435">
        <v>1996</v>
      </c>
      <c r="K1435" t="s">
        <v>30</v>
      </c>
      <c r="L1435" t="s">
        <v>25</v>
      </c>
      <c r="M1435" t="s">
        <v>26</v>
      </c>
      <c r="N1435" t="s">
        <v>3319</v>
      </c>
      <c r="O1435">
        <v>-1</v>
      </c>
      <c r="P1435">
        <v>-1</v>
      </c>
      <c r="Q1435">
        <f t="shared" si="264"/>
        <v>48000</v>
      </c>
      <c r="R1435">
        <f t="shared" si="265"/>
        <v>88000</v>
      </c>
      <c r="S1435">
        <f t="shared" si="266"/>
        <v>68000</v>
      </c>
      <c r="T1435" t="str">
        <f t="shared" si="267"/>
        <v>Community Hospital Corporation</v>
      </c>
      <c r="U1435" t="str">
        <f t="shared" si="268"/>
        <v>Plano</v>
      </c>
      <c r="V1435" t="str">
        <f t="shared" si="269"/>
        <v>TX</v>
      </c>
      <c r="W1435">
        <f t="shared" si="270"/>
        <v>0</v>
      </c>
      <c r="X1435">
        <f t="shared" si="271"/>
        <v>1</v>
      </c>
      <c r="Y1435">
        <f t="shared" si="272"/>
        <v>1</v>
      </c>
      <c r="Z1435">
        <f t="shared" si="273"/>
        <v>0</v>
      </c>
      <c r="AA1435">
        <f t="shared" si="274"/>
        <v>0</v>
      </c>
      <c r="AB1435">
        <f t="shared" si="275"/>
        <v>1</v>
      </c>
    </row>
    <row r="1436" spans="1:28" ht="34" x14ac:dyDescent="0.2">
      <c r="A1436">
        <v>1434</v>
      </c>
      <c r="B1436" t="s">
        <v>2324</v>
      </c>
      <c r="C1436" t="s">
        <v>4987</v>
      </c>
      <c r="D1436" t="s">
        <v>4994</v>
      </c>
      <c r="E1436">
        <v>3.7</v>
      </c>
      <c r="F1436" s="1" t="s">
        <v>214</v>
      </c>
      <c r="G1436" t="s">
        <v>257</v>
      </c>
      <c r="H1436" t="s">
        <v>17</v>
      </c>
      <c r="I1436" t="s">
        <v>24</v>
      </c>
      <c r="J1436">
        <v>1812</v>
      </c>
      <c r="K1436" t="s">
        <v>56</v>
      </c>
      <c r="L1436" t="s">
        <v>3323</v>
      </c>
      <c r="M1436" t="s">
        <v>46</v>
      </c>
      <c r="N1436" t="s">
        <v>3310</v>
      </c>
      <c r="O1436">
        <v>-1</v>
      </c>
      <c r="P1436">
        <v>-1</v>
      </c>
      <c r="Q1436">
        <f t="shared" si="264"/>
        <v>48000</v>
      </c>
      <c r="R1436">
        <f t="shared" si="265"/>
        <v>88000</v>
      </c>
      <c r="S1436">
        <f t="shared" si="266"/>
        <v>68000</v>
      </c>
      <c r="T1436" t="str">
        <f t="shared" si="267"/>
        <v>Citi</v>
      </c>
      <c r="U1436" t="str">
        <f t="shared" si="268"/>
        <v>Irving</v>
      </c>
      <c r="V1436" t="str">
        <f t="shared" si="269"/>
        <v>TX</v>
      </c>
      <c r="W1436">
        <f t="shared" si="270"/>
        <v>0</v>
      </c>
      <c r="X1436">
        <f t="shared" si="271"/>
        <v>1</v>
      </c>
      <c r="Y1436">
        <f t="shared" si="272"/>
        <v>1</v>
      </c>
      <c r="Z1436">
        <f t="shared" si="273"/>
        <v>1</v>
      </c>
      <c r="AA1436">
        <f t="shared" si="274"/>
        <v>0</v>
      </c>
      <c r="AB1436">
        <f t="shared" si="275"/>
        <v>1</v>
      </c>
    </row>
    <row r="1437" spans="1:28" ht="409.6" x14ac:dyDescent="0.2">
      <c r="A1437">
        <v>1435</v>
      </c>
      <c r="B1437" t="s">
        <v>2325</v>
      </c>
      <c r="C1437" t="s">
        <v>4987</v>
      </c>
      <c r="D1437" s="1" t="s">
        <v>4995</v>
      </c>
      <c r="E1437">
        <v>4</v>
      </c>
      <c r="F1437" s="1" t="s">
        <v>145</v>
      </c>
      <c r="G1437" t="s">
        <v>257</v>
      </c>
      <c r="H1437" t="s">
        <v>146</v>
      </c>
      <c r="I1437" t="s">
        <v>68</v>
      </c>
      <c r="J1437">
        <v>-1</v>
      </c>
      <c r="K1437" t="s">
        <v>30</v>
      </c>
      <c r="L1437" t="s">
        <v>147</v>
      </c>
      <c r="M1437" t="s">
        <v>61</v>
      </c>
      <c r="N1437" t="s">
        <v>3308</v>
      </c>
      <c r="O1437">
        <v>-1</v>
      </c>
      <c r="P1437">
        <v>-1</v>
      </c>
      <c r="Q1437">
        <f t="shared" si="264"/>
        <v>48000</v>
      </c>
      <c r="R1437">
        <f t="shared" si="265"/>
        <v>88000</v>
      </c>
      <c r="S1437">
        <f t="shared" si="266"/>
        <v>68000</v>
      </c>
      <c r="T1437" t="str">
        <f t="shared" si="267"/>
        <v>Two95 International Inc.</v>
      </c>
      <c r="U1437" t="str">
        <f t="shared" si="268"/>
        <v>Irving</v>
      </c>
      <c r="V1437" t="str">
        <f t="shared" si="269"/>
        <v>TX</v>
      </c>
      <c r="W1437">
        <f t="shared" si="270"/>
        <v>0</v>
      </c>
      <c r="X1437">
        <f t="shared" si="271"/>
        <v>0</v>
      </c>
      <c r="Y1437">
        <f t="shared" si="272"/>
        <v>0</v>
      </c>
      <c r="Z1437">
        <f t="shared" si="273"/>
        <v>0</v>
      </c>
      <c r="AA1437">
        <f t="shared" si="274"/>
        <v>0</v>
      </c>
      <c r="AB1437">
        <f t="shared" si="275"/>
        <v>1</v>
      </c>
    </row>
    <row r="1438" spans="1:28" ht="34" x14ac:dyDescent="0.2">
      <c r="A1438">
        <v>1436</v>
      </c>
      <c r="B1438" t="s">
        <v>4996</v>
      </c>
      <c r="C1438" t="s">
        <v>4987</v>
      </c>
      <c r="D1438" t="s">
        <v>4997</v>
      </c>
      <c r="E1438">
        <v>3.5</v>
      </c>
      <c r="F1438" s="1" t="s">
        <v>2326</v>
      </c>
      <c r="G1438" t="s">
        <v>802</v>
      </c>
      <c r="H1438" t="s">
        <v>17</v>
      </c>
      <c r="I1438" t="s">
        <v>3341</v>
      </c>
      <c r="J1438">
        <v>-1</v>
      </c>
      <c r="K1438" t="s">
        <v>30</v>
      </c>
      <c r="L1438">
        <v>-1</v>
      </c>
      <c r="M1438">
        <v>-1</v>
      </c>
      <c r="N1438" t="s">
        <v>3319</v>
      </c>
      <c r="O1438">
        <v>-1</v>
      </c>
      <c r="P1438">
        <v>-1</v>
      </c>
      <c r="Q1438">
        <f t="shared" si="264"/>
        <v>48000</v>
      </c>
      <c r="R1438">
        <f t="shared" si="265"/>
        <v>88000</v>
      </c>
      <c r="S1438">
        <f t="shared" si="266"/>
        <v>68000</v>
      </c>
      <c r="T1438" t="str">
        <f t="shared" si="267"/>
        <v>CTG</v>
      </c>
      <c r="U1438" t="str">
        <f t="shared" si="268"/>
        <v>Dallas</v>
      </c>
      <c r="V1438" t="str">
        <f t="shared" si="269"/>
        <v>TX</v>
      </c>
      <c r="W1438">
        <f t="shared" si="270"/>
        <v>0</v>
      </c>
      <c r="X1438">
        <f t="shared" si="271"/>
        <v>0</v>
      </c>
      <c r="Y1438">
        <f t="shared" si="272"/>
        <v>0</v>
      </c>
      <c r="Z1438">
        <f t="shared" si="273"/>
        <v>0</v>
      </c>
      <c r="AA1438">
        <f t="shared" si="274"/>
        <v>0</v>
      </c>
      <c r="AB1438">
        <f t="shared" si="275"/>
        <v>1</v>
      </c>
    </row>
    <row r="1439" spans="1:28" ht="409.6" x14ac:dyDescent="0.2">
      <c r="A1439">
        <v>1437</v>
      </c>
      <c r="B1439" t="s">
        <v>2327</v>
      </c>
      <c r="C1439" t="s">
        <v>4987</v>
      </c>
      <c r="D1439" s="1" t="s">
        <v>4998</v>
      </c>
      <c r="E1439">
        <v>4.2</v>
      </c>
      <c r="F1439" s="1" t="s">
        <v>2290</v>
      </c>
      <c r="G1439" t="s">
        <v>2171</v>
      </c>
      <c r="H1439" t="s">
        <v>2171</v>
      </c>
      <c r="I1439" t="s">
        <v>29</v>
      </c>
      <c r="J1439">
        <v>1967</v>
      </c>
      <c r="K1439" t="s">
        <v>354</v>
      </c>
      <c r="L1439" t="s">
        <v>355</v>
      </c>
      <c r="M1439" t="s">
        <v>356</v>
      </c>
      <c r="N1439" t="s">
        <v>3303</v>
      </c>
      <c r="O1439">
        <v>-1</v>
      </c>
      <c r="P1439">
        <v>-1</v>
      </c>
      <c r="Q1439">
        <f t="shared" si="264"/>
        <v>48000</v>
      </c>
      <c r="R1439">
        <f t="shared" si="265"/>
        <v>88000</v>
      </c>
      <c r="S1439">
        <f t="shared" si="266"/>
        <v>68000</v>
      </c>
      <c r="T1439" t="str">
        <f t="shared" si="267"/>
        <v>University of Texas at Arlington</v>
      </c>
      <c r="U1439" t="str">
        <f t="shared" si="268"/>
        <v>Arlington</v>
      </c>
      <c r="V1439" t="str">
        <f t="shared" si="269"/>
        <v>TX</v>
      </c>
      <c r="W1439">
        <f t="shared" si="270"/>
        <v>0</v>
      </c>
      <c r="X1439">
        <f t="shared" si="271"/>
        <v>1</v>
      </c>
      <c r="Y1439">
        <f t="shared" si="272"/>
        <v>1</v>
      </c>
      <c r="Z1439">
        <f t="shared" si="273"/>
        <v>0</v>
      </c>
      <c r="AA1439">
        <f t="shared" si="274"/>
        <v>0</v>
      </c>
      <c r="AB1439">
        <f t="shared" si="275"/>
        <v>1</v>
      </c>
    </row>
    <row r="1440" spans="1:28" ht="409.6" x14ac:dyDescent="0.2">
      <c r="A1440">
        <v>1438</v>
      </c>
      <c r="B1440" t="s">
        <v>2328</v>
      </c>
      <c r="C1440" t="s">
        <v>4987</v>
      </c>
      <c r="D1440" s="1" t="s">
        <v>4999</v>
      </c>
      <c r="E1440">
        <v>4.5</v>
      </c>
      <c r="F1440" s="1" t="s">
        <v>2329</v>
      </c>
      <c r="G1440" t="s">
        <v>802</v>
      </c>
      <c r="H1440" t="s">
        <v>17</v>
      </c>
      <c r="I1440" t="s">
        <v>68</v>
      </c>
      <c r="J1440">
        <v>-1</v>
      </c>
      <c r="K1440" t="s">
        <v>30</v>
      </c>
      <c r="L1440">
        <v>-1</v>
      </c>
      <c r="M1440">
        <v>-1</v>
      </c>
      <c r="N1440" t="s">
        <v>3311</v>
      </c>
      <c r="O1440">
        <v>-1</v>
      </c>
      <c r="P1440">
        <v>-1</v>
      </c>
      <c r="Q1440">
        <f t="shared" si="264"/>
        <v>48000</v>
      </c>
      <c r="R1440">
        <f t="shared" si="265"/>
        <v>88000</v>
      </c>
      <c r="S1440">
        <f t="shared" si="266"/>
        <v>68000</v>
      </c>
      <c r="T1440" t="str">
        <f t="shared" si="267"/>
        <v>Radiant Digital</v>
      </c>
      <c r="U1440" t="str">
        <f t="shared" si="268"/>
        <v>Dallas</v>
      </c>
      <c r="V1440" t="str">
        <f t="shared" si="269"/>
        <v>TX</v>
      </c>
      <c r="W1440">
        <f t="shared" si="270"/>
        <v>1</v>
      </c>
      <c r="X1440">
        <f t="shared" si="271"/>
        <v>0</v>
      </c>
      <c r="Y1440">
        <f t="shared" si="272"/>
        <v>0</v>
      </c>
      <c r="Z1440">
        <f t="shared" si="273"/>
        <v>0</v>
      </c>
      <c r="AA1440">
        <f t="shared" si="274"/>
        <v>0</v>
      </c>
      <c r="AB1440">
        <f t="shared" si="275"/>
        <v>1</v>
      </c>
    </row>
    <row r="1441" spans="1:28" ht="289" x14ac:dyDescent="0.2">
      <c r="A1441">
        <v>1439</v>
      </c>
      <c r="B1441" t="s">
        <v>2330</v>
      </c>
      <c r="C1441" t="s">
        <v>4987</v>
      </c>
      <c r="D1441" s="1" t="s">
        <v>5000</v>
      </c>
      <c r="E1441">
        <v>3.8</v>
      </c>
      <c r="F1441" s="1" t="s">
        <v>4954</v>
      </c>
      <c r="G1441" t="s">
        <v>257</v>
      </c>
      <c r="H1441" t="s">
        <v>257</v>
      </c>
      <c r="I1441" t="s">
        <v>68</v>
      </c>
      <c r="J1441">
        <v>-1</v>
      </c>
      <c r="K1441" t="s">
        <v>30</v>
      </c>
      <c r="L1441" t="s">
        <v>272</v>
      </c>
      <c r="M1441" t="s">
        <v>273</v>
      </c>
      <c r="N1441" t="s">
        <v>3311</v>
      </c>
      <c r="O1441">
        <v>-1</v>
      </c>
      <c r="P1441">
        <v>-1</v>
      </c>
      <c r="Q1441">
        <f t="shared" si="264"/>
        <v>48000</v>
      </c>
      <c r="R1441">
        <f t="shared" si="265"/>
        <v>88000</v>
      </c>
      <c r="S1441">
        <f t="shared" si="266"/>
        <v>68000</v>
      </c>
      <c r="T1441" t="str">
        <f t="shared" si="267"/>
        <v>Vastia</v>
      </c>
      <c r="U1441" t="str">
        <f t="shared" si="268"/>
        <v>Irving</v>
      </c>
      <c r="V1441" t="str">
        <f t="shared" si="269"/>
        <v>TX</v>
      </c>
      <c r="W1441">
        <f t="shared" si="270"/>
        <v>0</v>
      </c>
      <c r="X1441">
        <f t="shared" si="271"/>
        <v>1</v>
      </c>
      <c r="Y1441">
        <f t="shared" si="272"/>
        <v>1</v>
      </c>
      <c r="Z1441">
        <f t="shared" si="273"/>
        <v>1</v>
      </c>
      <c r="AA1441">
        <f t="shared" si="274"/>
        <v>0</v>
      </c>
      <c r="AB1441">
        <f t="shared" si="275"/>
        <v>1</v>
      </c>
    </row>
    <row r="1442" spans="1:28" ht="356" x14ac:dyDescent="0.2">
      <c r="A1442">
        <v>1440</v>
      </c>
      <c r="B1442" t="s">
        <v>5001</v>
      </c>
      <c r="C1442" t="s">
        <v>4987</v>
      </c>
      <c r="D1442" s="1" t="s">
        <v>5002</v>
      </c>
      <c r="E1442">
        <v>4.3</v>
      </c>
      <c r="F1442" s="1" t="s">
        <v>2331</v>
      </c>
      <c r="G1442" t="s">
        <v>802</v>
      </c>
      <c r="H1442" t="s">
        <v>1840</v>
      </c>
      <c r="I1442" t="s">
        <v>68</v>
      </c>
      <c r="J1442">
        <v>-1</v>
      </c>
      <c r="K1442" t="s">
        <v>123</v>
      </c>
      <c r="L1442" t="s">
        <v>38</v>
      </c>
      <c r="M1442" t="s">
        <v>32</v>
      </c>
      <c r="N1442" t="s">
        <v>3308</v>
      </c>
      <c r="O1442">
        <v>-1</v>
      </c>
      <c r="P1442">
        <v>-1</v>
      </c>
      <c r="Q1442">
        <f t="shared" si="264"/>
        <v>48000</v>
      </c>
      <c r="R1442">
        <f t="shared" si="265"/>
        <v>88000</v>
      </c>
      <c r="S1442">
        <f t="shared" si="266"/>
        <v>68000</v>
      </c>
      <c r="T1442" t="str">
        <f t="shared" si="267"/>
        <v>PeopleNTech LLC</v>
      </c>
      <c r="U1442" t="str">
        <f t="shared" si="268"/>
        <v>Dallas</v>
      </c>
      <c r="V1442" t="str">
        <f t="shared" si="269"/>
        <v>TX</v>
      </c>
      <c r="W1442">
        <f t="shared" si="270"/>
        <v>1</v>
      </c>
      <c r="X1442">
        <f t="shared" si="271"/>
        <v>1</v>
      </c>
      <c r="Y1442">
        <f t="shared" si="272"/>
        <v>0</v>
      </c>
      <c r="Z1442">
        <f t="shared" si="273"/>
        <v>1</v>
      </c>
      <c r="AA1442">
        <f t="shared" si="274"/>
        <v>0</v>
      </c>
      <c r="AB1442">
        <f t="shared" si="275"/>
        <v>1</v>
      </c>
    </row>
    <row r="1443" spans="1:28" ht="136" x14ac:dyDescent="0.2">
      <c r="A1443">
        <v>1441</v>
      </c>
      <c r="B1443" t="s">
        <v>2332</v>
      </c>
      <c r="C1443" t="s">
        <v>4987</v>
      </c>
      <c r="D1443" s="1" t="s">
        <v>5003</v>
      </c>
      <c r="E1443">
        <v>3.7</v>
      </c>
      <c r="F1443" s="1" t="s">
        <v>207</v>
      </c>
      <c r="G1443" t="s">
        <v>257</v>
      </c>
      <c r="H1443" t="s">
        <v>208</v>
      </c>
      <c r="I1443" t="s">
        <v>84</v>
      </c>
      <c r="J1443">
        <v>1999</v>
      </c>
      <c r="K1443" t="s">
        <v>30</v>
      </c>
      <c r="L1443" t="s">
        <v>147</v>
      </c>
      <c r="M1443" t="s">
        <v>61</v>
      </c>
      <c r="N1443" t="s">
        <v>3305</v>
      </c>
      <c r="O1443" t="s">
        <v>209</v>
      </c>
      <c r="P1443">
        <v>-1</v>
      </c>
      <c r="Q1443">
        <f t="shared" si="264"/>
        <v>48000</v>
      </c>
      <c r="R1443">
        <f t="shared" si="265"/>
        <v>88000</v>
      </c>
      <c r="S1443">
        <f t="shared" si="266"/>
        <v>68000</v>
      </c>
      <c r="T1443" t="str">
        <f t="shared" si="267"/>
        <v>eTeam Inc.</v>
      </c>
      <c r="U1443" t="str">
        <f t="shared" si="268"/>
        <v>Irving</v>
      </c>
      <c r="V1443" t="str">
        <f t="shared" si="269"/>
        <v>TX</v>
      </c>
      <c r="W1443">
        <f t="shared" si="270"/>
        <v>0</v>
      </c>
      <c r="X1443">
        <f t="shared" si="271"/>
        <v>1</v>
      </c>
      <c r="Y1443">
        <f t="shared" si="272"/>
        <v>0</v>
      </c>
      <c r="Z1443">
        <f t="shared" si="273"/>
        <v>0</v>
      </c>
      <c r="AA1443">
        <f t="shared" si="274"/>
        <v>0</v>
      </c>
      <c r="AB1443">
        <f t="shared" si="275"/>
        <v>1</v>
      </c>
    </row>
    <row r="1444" spans="1:28" ht="323" x14ac:dyDescent="0.2">
      <c r="A1444">
        <v>1442</v>
      </c>
      <c r="B1444" t="s">
        <v>2333</v>
      </c>
      <c r="C1444" t="s">
        <v>4987</v>
      </c>
      <c r="D1444" s="1" t="s">
        <v>5004</v>
      </c>
      <c r="E1444">
        <v>4.4000000000000004</v>
      </c>
      <c r="F1444" s="1" t="s">
        <v>2334</v>
      </c>
      <c r="G1444" t="s">
        <v>257</v>
      </c>
      <c r="H1444" t="s">
        <v>802</v>
      </c>
      <c r="I1444" t="s">
        <v>68</v>
      </c>
      <c r="J1444">
        <v>-1</v>
      </c>
      <c r="K1444" t="s">
        <v>56</v>
      </c>
      <c r="L1444" t="s">
        <v>38</v>
      </c>
      <c r="M1444" t="s">
        <v>32</v>
      </c>
      <c r="N1444" t="s">
        <v>3311</v>
      </c>
      <c r="O1444">
        <v>-1</v>
      </c>
      <c r="P1444">
        <v>-1</v>
      </c>
      <c r="Q1444">
        <f t="shared" si="264"/>
        <v>48000</v>
      </c>
      <c r="R1444">
        <f t="shared" si="265"/>
        <v>88000</v>
      </c>
      <c r="S1444">
        <f t="shared" si="266"/>
        <v>68000</v>
      </c>
      <c r="T1444" t="str">
        <f t="shared" si="267"/>
        <v>Ava Consulting</v>
      </c>
      <c r="U1444" t="str">
        <f t="shared" si="268"/>
        <v>Irving</v>
      </c>
      <c r="V1444" t="str">
        <f t="shared" si="269"/>
        <v>TX</v>
      </c>
      <c r="W1444">
        <f t="shared" si="270"/>
        <v>0</v>
      </c>
      <c r="X1444">
        <f t="shared" si="271"/>
        <v>1</v>
      </c>
      <c r="Y1444">
        <f t="shared" si="272"/>
        <v>0</v>
      </c>
      <c r="Z1444">
        <f t="shared" si="273"/>
        <v>0</v>
      </c>
      <c r="AA1444">
        <f t="shared" si="274"/>
        <v>0</v>
      </c>
      <c r="AB1444">
        <f t="shared" si="275"/>
        <v>1</v>
      </c>
    </row>
    <row r="1445" spans="1:28" ht="409.6" x14ac:dyDescent="0.2">
      <c r="A1445">
        <v>1443</v>
      </c>
      <c r="B1445" t="s">
        <v>2335</v>
      </c>
      <c r="C1445" t="s">
        <v>4987</v>
      </c>
      <c r="D1445" s="1" t="s">
        <v>5005</v>
      </c>
      <c r="E1445">
        <v>3.1</v>
      </c>
      <c r="F1445" s="1" t="s">
        <v>2336</v>
      </c>
      <c r="G1445" t="s">
        <v>802</v>
      </c>
      <c r="H1445" t="s">
        <v>2337</v>
      </c>
      <c r="I1445" t="s">
        <v>24</v>
      </c>
      <c r="J1445">
        <v>1938</v>
      </c>
      <c r="K1445" t="s">
        <v>30</v>
      </c>
      <c r="L1445" t="s">
        <v>799</v>
      </c>
      <c r="M1445" t="s">
        <v>764</v>
      </c>
      <c r="N1445" t="s">
        <v>3304</v>
      </c>
      <c r="O1445">
        <v>-1</v>
      </c>
      <c r="P1445">
        <v>-1</v>
      </c>
      <c r="Q1445">
        <f t="shared" si="264"/>
        <v>48000</v>
      </c>
      <c r="R1445">
        <f t="shared" si="265"/>
        <v>88000</v>
      </c>
      <c r="S1445">
        <f t="shared" si="266"/>
        <v>68000</v>
      </c>
      <c r="T1445" t="str">
        <f t="shared" si="267"/>
        <v>Molex</v>
      </c>
      <c r="U1445" t="str">
        <f t="shared" si="268"/>
        <v>Dallas</v>
      </c>
      <c r="V1445" t="str">
        <f t="shared" si="269"/>
        <v>TX</v>
      </c>
      <c r="W1445">
        <f t="shared" si="270"/>
        <v>0</v>
      </c>
      <c r="X1445">
        <f t="shared" si="271"/>
        <v>1</v>
      </c>
      <c r="Y1445">
        <f t="shared" si="272"/>
        <v>0</v>
      </c>
      <c r="Z1445">
        <f t="shared" si="273"/>
        <v>0</v>
      </c>
      <c r="AA1445">
        <f t="shared" si="274"/>
        <v>0</v>
      </c>
      <c r="AB1445">
        <f t="shared" si="275"/>
        <v>1</v>
      </c>
    </row>
    <row r="1446" spans="1:28" ht="409.6" x14ac:dyDescent="0.2">
      <c r="A1446">
        <v>1444</v>
      </c>
      <c r="B1446" t="s">
        <v>364</v>
      </c>
      <c r="C1446" t="s">
        <v>4987</v>
      </c>
      <c r="D1446" s="1" t="s">
        <v>5006</v>
      </c>
      <c r="E1446">
        <v>3.2</v>
      </c>
      <c r="F1446" s="1" t="s">
        <v>1435</v>
      </c>
      <c r="G1446" t="s">
        <v>2180</v>
      </c>
      <c r="H1446" t="s">
        <v>422</v>
      </c>
      <c r="I1446" t="s">
        <v>29</v>
      </c>
      <c r="J1446">
        <v>2007</v>
      </c>
      <c r="K1446" t="s">
        <v>30</v>
      </c>
      <c r="L1446" t="s">
        <v>147</v>
      </c>
      <c r="M1446" t="s">
        <v>61</v>
      </c>
      <c r="N1446" t="s">
        <v>3303</v>
      </c>
      <c r="O1446">
        <v>-1</v>
      </c>
      <c r="P1446">
        <v>-1</v>
      </c>
      <c r="Q1446">
        <f t="shared" si="264"/>
        <v>48000</v>
      </c>
      <c r="R1446">
        <f t="shared" si="265"/>
        <v>88000</v>
      </c>
      <c r="S1446">
        <f t="shared" si="266"/>
        <v>68000</v>
      </c>
      <c r="T1446" t="str">
        <f t="shared" si="267"/>
        <v>Net2Source</v>
      </c>
      <c r="U1446" t="str">
        <f t="shared" si="268"/>
        <v>Richardson</v>
      </c>
      <c r="V1446" t="str">
        <f t="shared" si="269"/>
        <v>TX</v>
      </c>
      <c r="W1446">
        <f t="shared" si="270"/>
        <v>0</v>
      </c>
      <c r="X1446">
        <f t="shared" si="271"/>
        <v>0</v>
      </c>
      <c r="Y1446">
        <f t="shared" si="272"/>
        <v>1</v>
      </c>
      <c r="Z1446">
        <f t="shared" si="273"/>
        <v>0</v>
      </c>
      <c r="AA1446">
        <f t="shared" si="274"/>
        <v>0</v>
      </c>
      <c r="AB1446">
        <f t="shared" si="275"/>
        <v>1</v>
      </c>
    </row>
    <row r="1447" spans="1:28" ht="409.6" x14ac:dyDescent="0.2">
      <c r="A1447">
        <v>1445</v>
      </c>
      <c r="B1447" t="s">
        <v>2338</v>
      </c>
      <c r="C1447" t="s">
        <v>4987</v>
      </c>
      <c r="D1447" s="1" t="s">
        <v>5007</v>
      </c>
      <c r="E1447">
        <v>3.3</v>
      </c>
      <c r="F1447" s="1" t="s">
        <v>836</v>
      </c>
      <c r="G1447" t="s">
        <v>2167</v>
      </c>
      <c r="H1447" t="s">
        <v>837</v>
      </c>
      <c r="I1447" t="s">
        <v>84</v>
      </c>
      <c r="J1447">
        <v>1994</v>
      </c>
      <c r="K1447" t="s">
        <v>30</v>
      </c>
      <c r="L1447" t="s">
        <v>38</v>
      </c>
      <c r="M1447" t="s">
        <v>32</v>
      </c>
      <c r="N1447" t="s">
        <v>3312</v>
      </c>
      <c r="O1447">
        <v>-1</v>
      </c>
      <c r="P1447">
        <v>-1</v>
      </c>
      <c r="Q1447">
        <f t="shared" si="264"/>
        <v>48000</v>
      </c>
      <c r="R1447">
        <f t="shared" si="265"/>
        <v>88000</v>
      </c>
      <c r="S1447">
        <f t="shared" si="266"/>
        <v>68000</v>
      </c>
      <c r="T1447" t="str">
        <f t="shared" si="267"/>
        <v>ClientSolv Technologies</v>
      </c>
      <c r="U1447" t="str">
        <f t="shared" si="268"/>
        <v>Allen</v>
      </c>
      <c r="V1447" t="str">
        <f t="shared" si="269"/>
        <v>TX</v>
      </c>
      <c r="W1447">
        <f t="shared" si="270"/>
        <v>0</v>
      </c>
      <c r="X1447">
        <f t="shared" si="271"/>
        <v>1</v>
      </c>
      <c r="Y1447">
        <f t="shared" si="272"/>
        <v>0</v>
      </c>
      <c r="Z1447">
        <f t="shared" si="273"/>
        <v>0</v>
      </c>
      <c r="AA1447">
        <f t="shared" si="274"/>
        <v>0</v>
      </c>
      <c r="AB1447">
        <f t="shared" si="275"/>
        <v>1</v>
      </c>
    </row>
    <row r="1448" spans="1:28" ht="34" x14ac:dyDescent="0.2">
      <c r="A1448">
        <v>1446</v>
      </c>
      <c r="B1448" t="s">
        <v>72</v>
      </c>
      <c r="C1448" t="s">
        <v>4987</v>
      </c>
      <c r="D1448" t="s">
        <v>5008</v>
      </c>
      <c r="E1448">
        <v>2.8</v>
      </c>
      <c r="F1448" s="1" t="s">
        <v>4922</v>
      </c>
      <c r="G1448" t="s">
        <v>2171</v>
      </c>
      <c r="H1448" t="s">
        <v>2254</v>
      </c>
      <c r="I1448" t="s">
        <v>18</v>
      </c>
      <c r="J1448">
        <v>1995</v>
      </c>
      <c r="K1448" t="s">
        <v>30</v>
      </c>
      <c r="L1448" t="s">
        <v>4923</v>
      </c>
      <c r="M1448" t="s">
        <v>101</v>
      </c>
      <c r="N1448" t="s">
        <v>3303</v>
      </c>
      <c r="O1448">
        <v>-1</v>
      </c>
      <c r="P1448">
        <v>-1</v>
      </c>
      <c r="Q1448">
        <f t="shared" si="264"/>
        <v>48000</v>
      </c>
      <c r="R1448">
        <f t="shared" si="265"/>
        <v>88000</v>
      </c>
      <c r="S1448">
        <f t="shared" si="266"/>
        <v>68000</v>
      </c>
      <c r="T1448" t="str">
        <f t="shared" si="267"/>
        <v>Ho Chun</v>
      </c>
      <c r="U1448" t="str">
        <f t="shared" si="268"/>
        <v>Arlington</v>
      </c>
      <c r="V1448" t="str">
        <f t="shared" si="269"/>
        <v>TX</v>
      </c>
      <c r="W1448">
        <f t="shared" si="270"/>
        <v>0</v>
      </c>
      <c r="X1448">
        <f t="shared" si="271"/>
        <v>0</v>
      </c>
      <c r="Y1448">
        <f t="shared" si="272"/>
        <v>1</v>
      </c>
      <c r="Z1448">
        <f t="shared" si="273"/>
        <v>0</v>
      </c>
      <c r="AA1448">
        <f t="shared" si="274"/>
        <v>0</v>
      </c>
      <c r="AB1448">
        <f t="shared" si="275"/>
        <v>1</v>
      </c>
    </row>
    <row r="1449" spans="1:28" ht="272" x14ac:dyDescent="0.2">
      <c r="A1449">
        <v>1447</v>
      </c>
      <c r="B1449" t="s">
        <v>2339</v>
      </c>
      <c r="C1449" t="s">
        <v>4987</v>
      </c>
      <c r="D1449" s="1" t="s">
        <v>5009</v>
      </c>
      <c r="E1449">
        <v>4</v>
      </c>
      <c r="F1449" s="1" t="s">
        <v>237</v>
      </c>
      <c r="G1449" t="s">
        <v>2180</v>
      </c>
      <c r="H1449" t="s">
        <v>238</v>
      </c>
      <c r="I1449" t="s">
        <v>68</v>
      </c>
      <c r="J1449">
        <v>-1</v>
      </c>
      <c r="K1449" t="s">
        <v>30</v>
      </c>
      <c r="L1449" t="s">
        <v>239</v>
      </c>
      <c r="M1449" t="s">
        <v>181</v>
      </c>
      <c r="N1449" t="s">
        <v>3311</v>
      </c>
      <c r="O1449">
        <v>-1</v>
      </c>
      <c r="P1449">
        <v>-1</v>
      </c>
      <c r="Q1449">
        <f t="shared" si="264"/>
        <v>48000</v>
      </c>
      <c r="R1449">
        <f t="shared" si="265"/>
        <v>88000</v>
      </c>
      <c r="S1449">
        <f t="shared" si="266"/>
        <v>68000</v>
      </c>
      <c r="T1449" t="str">
        <f t="shared" si="267"/>
        <v>Lorven Technologies Inc</v>
      </c>
      <c r="U1449" t="str">
        <f t="shared" si="268"/>
        <v>Richardson</v>
      </c>
      <c r="V1449" t="str">
        <f t="shared" si="269"/>
        <v>TX</v>
      </c>
      <c r="W1449">
        <f t="shared" si="270"/>
        <v>0</v>
      </c>
      <c r="X1449">
        <f t="shared" si="271"/>
        <v>0</v>
      </c>
      <c r="Y1449">
        <f t="shared" si="272"/>
        <v>1</v>
      </c>
      <c r="Z1449">
        <f t="shared" si="273"/>
        <v>0</v>
      </c>
      <c r="AA1449">
        <f t="shared" si="274"/>
        <v>0</v>
      </c>
      <c r="AB1449">
        <f t="shared" si="275"/>
        <v>1</v>
      </c>
    </row>
    <row r="1450" spans="1:28" ht="409.6" x14ac:dyDescent="0.2">
      <c r="A1450">
        <v>1448</v>
      </c>
      <c r="B1450" t="s">
        <v>2340</v>
      </c>
      <c r="C1450" t="s">
        <v>4987</v>
      </c>
      <c r="D1450" s="1" t="s">
        <v>5010</v>
      </c>
      <c r="E1450">
        <v>3.4</v>
      </c>
      <c r="F1450" s="1" t="s">
        <v>2257</v>
      </c>
      <c r="G1450" t="s">
        <v>257</v>
      </c>
      <c r="H1450" t="s">
        <v>257</v>
      </c>
      <c r="I1450" t="s">
        <v>55</v>
      </c>
      <c r="J1450">
        <v>1947</v>
      </c>
      <c r="K1450" t="s">
        <v>30</v>
      </c>
      <c r="L1450" t="s">
        <v>3331</v>
      </c>
      <c r="M1450" t="s">
        <v>61</v>
      </c>
      <c r="N1450" t="s">
        <v>3313</v>
      </c>
      <c r="O1450" t="s">
        <v>4928</v>
      </c>
      <c r="P1450">
        <v>-1</v>
      </c>
      <c r="Q1450">
        <f t="shared" si="264"/>
        <v>48000</v>
      </c>
      <c r="R1450">
        <f t="shared" si="265"/>
        <v>88000</v>
      </c>
      <c r="S1450">
        <f t="shared" si="266"/>
        <v>68000</v>
      </c>
      <c r="T1450" t="str">
        <f t="shared" si="267"/>
        <v>Mosaic Sales Solutions</v>
      </c>
      <c r="U1450" t="str">
        <f t="shared" si="268"/>
        <v>Irving</v>
      </c>
      <c r="V1450" t="str">
        <f t="shared" si="269"/>
        <v>TX</v>
      </c>
      <c r="W1450">
        <f t="shared" si="270"/>
        <v>0</v>
      </c>
      <c r="X1450">
        <f t="shared" si="271"/>
        <v>0</v>
      </c>
      <c r="Y1450">
        <f t="shared" si="272"/>
        <v>1</v>
      </c>
      <c r="Z1450">
        <f t="shared" si="273"/>
        <v>0</v>
      </c>
      <c r="AA1450">
        <f t="shared" si="274"/>
        <v>0</v>
      </c>
      <c r="AB1450">
        <f t="shared" si="275"/>
        <v>1</v>
      </c>
    </row>
    <row r="1451" spans="1:28" ht="102" x14ac:dyDescent="0.2">
      <c r="A1451">
        <v>1449</v>
      </c>
      <c r="B1451" t="s">
        <v>2341</v>
      </c>
      <c r="C1451" t="s">
        <v>4987</v>
      </c>
      <c r="D1451" s="1" t="s">
        <v>5011</v>
      </c>
      <c r="E1451">
        <v>3.9</v>
      </c>
      <c r="F1451" s="1" t="s">
        <v>204</v>
      </c>
      <c r="G1451" t="s">
        <v>794</v>
      </c>
      <c r="H1451" t="s">
        <v>205</v>
      </c>
      <c r="I1451" t="s">
        <v>41</v>
      </c>
      <c r="J1451">
        <v>2002</v>
      </c>
      <c r="K1451" t="s">
        <v>30</v>
      </c>
      <c r="L1451" t="s">
        <v>38</v>
      </c>
      <c r="M1451" t="s">
        <v>32</v>
      </c>
      <c r="N1451" t="s">
        <v>3303</v>
      </c>
      <c r="O1451">
        <v>-1</v>
      </c>
      <c r="P1451">
        <v>-1</v>
      </c>
      <c r="Q1451">
        <f t="shared" si="264"/>
        <v>48000</v>
      </c>
      <c r="R1451">
        <f t="shared" si="265"/>
        <v>88000</v>
      </c>
      <c r="S1451">
        <f t="shared" si="266"/>
        <v>68000</v>
      </c>
      <c r="T1451" t="str">
        <f t="shared" si="267"/>
        <v>Diverse Lynx</v>
      </c>
      <c r="U1451" t="str">
        <f t="shared" si="268"/>
        <v>Plano</v>
      </c>
      <c r="V1451" t="str">
        <f t="shared" si="269"/>
        <v>TX</v>
      </c>
      <c r="W1451">
        <f t="shared" si="270"/>
        <v>0</v>
      </c>
      <c r="X1451">
        <f t="shared" si="271"/>
        <v>0</v>
      </c>
      <c r="Y1451">
        <f t="shared" si="272"/>
        <v>0</v>
      </c>
      <c r="Z1451">
        <f t="shared" si="273"/>
        <v>0</v>
      </c>
      <c r="AA1451">
        <f t="shared" si="274"/>
        <v>0</v>
      </c>
      <c r="AB1451">
        <f t="shared" si="275"/>
        <v>1</v>
      </c>
    </row>
    <row r="1452" spans="1:28" ht="409.6" x14ac:dyDescent="0.2">
      <c r="A1452">
        <v>1450</v>
      </c>
      <c r="B1452" t="s">
        <v>2342</v>
      </c>
      <c r="C1452" t="s">
        <v>4987</v>
      </c>
      <c r="D1452" s="1" t="s">
        <v>5012</v>
      </c>
      <c r="E1452">
        <v>3.2</v>
      </c>
      <c r="F1452" s="1" t="s">
        <v>1435</v>
      </c>
      <c r="G1452" t="s">
        <v>2180</v>
      </c>
      <c r="H1452" t="s">
        <v>422</v>
      </c>
      <c r="I1452" t="s">
        <v>29</v>
      </c>
      <c r="J1452">
        <v>2007</v>
      </c>
      <c r="K1452" t="s">
        <v>30</v>
      </c>
      <c r="L1452" t="s">
        <v>147</v>
      </c>
      <c r="M1452" t="s">
        <v>61</v>
      </c>
      <c r="N1452" t="s">
        <v>3303</v>
      </c>
      <c r="O1452">
        <v>-1</v>
      </c>
      <c r="P1452">
        <v>-1</v>
      </c>
      <c r="Q1452">
        <f t="shared" si="264"/>
        <v>48000</v>
      </c>
      <c r="R1452">
        <f t="shared" si="265"/>
        <v>88000</v>
      </c>
      <c r="S1452">
        <f t="shared" si="266"/>
        <v>68000</v>
      </c>
      <c r="T1452" t="str">
        <f t="shared" si="267"/>
        <v>Net2Source</v>
      </c>
      <c r="U1452" t="str">
        <f t="shared" si="268"/>
        <v>Richardson</v>
      </c>
      <c r="V1452" t="str">
        <f t="shared" si="269"/>
        <v>TX</v>
      </c>
      <c r="W1452">
        <f t="shared" si="270"/>
        <v>0</v>
      </c>
      <c r="X1452">
        <f t="shared" si="271"/>
        <v>0</v>
      </c>
      <c r="Y1452">
        <f t="shared" si="272"/>
        <v>1</v>
      </c>
      <c r="Z1452">
        <f t="shared" si="273"/>
        <v>0</v>
      </c>
      <c r="AA1452">
        <f t="shared" si="274"/>
        <v>0</v>
      </c>
      <c r="AB1452">
        <f t="shared" si="275"/>
        <v>1</v>
      </c>
    </row>
    <row r="1453" spans="1:28" ht="409.6" x14ac:dyDescent="0.2">
      <c r="A1453">
        <v>1451</v>
      </c>
      <c r="B1453" t="s">
        <v>2343</v>
      </c>
      <c r="C1453" t="s">
        <v>4987</v>
      </c>
      <c r="D1453" s="1" t="s">
        <v>5013</v>
      </c>
      <c r="E1453">
        <v>3.5</v>
      </c>
      <c r="F1453" s="1" t="s">
        <v>2344</v>
      </c>
      <c r="G1453" t="s">
        <v>794</v>
      </c>
      <c r="H1453" t="s">
        <v>2345</v>
      </c>
      <c r="I1453" t="s">
        <v>18</v>
      </c>
      <c r="J1453">
        <v>-1</v>
      </c>
      <c r="K1453" t="s">
        <v>64</v>
      </c>
      <c r="L1453" t="s">
        <v>25</v>
      </c>
      <c r="M1453" t="s">
        <v>26</v>
      </c>
      <c r="N1453" t="s">
        <v>3309</v>
      </c>
      <c r="O1453">
        <v>-1</v>
      </c>
      <c r="P1453">
        <v>-1</v>
      </c>
      <c r="Q1453">
        <f t="shared" si="264"/>
        <v>48000</v>
      </c>
      <c r="R1453">
        <f t="shared" si="265"/>
        <v>88000</v>
      </c>
      <c r="S1453">
        <f t="shared" si="266"/>
        <v>68000</v>
      </c>
      <c r="T1453" t="str">
        <f t="shared" si="267"/>
        <v>Community Hospital</v>
      </c>
      <c r="U1453" t="str">
        <f t="shared" si="268"/>
        <v>Plano</v>
      </c>
      <c r="V1453" t="str">
        <f t="shared" si="269"/>
        <v>TX</v>
      </c>
      <c r="W1453">
        <f t="shared" si="270"/>
        <v>0</v>
      </c>
      <c r="X1453">
        <f t="shared" si="271"/>
        <v>1</v>
      </c>
      <c r="Y1453">
        <f t="shared" si="272"/>
        <v>1</v>
      </c>
      <c r="Z1453">
        <f t="shared" si="273"/>
        <v>0</v>
      </c>
      <c r="AA1453">
        <f t="shared" si="274"/>
        <v>0</v>
      </c>
      <c r="AB1453">
        <f t="shared" si="275"/>
        <v>1</v>
      </c>
    </row>
    <row r="1454" spans="1:28" ht="404" x14ac:dyDescent="0.2">
      <c r="A1454">
        <v>1452</v>
      </c>
      <c r="B1454" t="s">
        <v>2346</v>
      </c>
      <c r="C1454" t="s">
        <v>4987</v>
      </c>
      <c r="D1454" s="1" t="s">
        <v>5014</v>
      </c>
      <c r="E1454">
        <v>3.4</v>
      </c>
      <c r="F1454" s="1" t="s">
        <v>752</v>
      </c>
      <c r="G1454" t="s">
        <v>2180</v>
      </c>
      <c r="H1454" t="s">
        <v>753</v>
      </c>
      <c r="I1454" t="s">
        <v>68</v>
      </c>
      <c r="J1454">
        <v>-1</v>
      </c>
      <c r="K1454" t="s">
        <v>30</v>
      </c>
      <c r="L1454" t="s">
        <v>3331</v>
      </c>
      <c r="M1454" t="s">
        <v>61</v>
      </c>
      <c r="N1454" t="s">
        <v>3308</v>
      </c>
      <c r="O1454">
        <v>-1</v>
      </c>
      <c r="P1454">
        <v>-1</v>
      </c>
      <c r="Q1454">
        <f t="shared" si="264"/>
        <v>48000</v>
      </c>
      <c r="R1454">
        <f t="shared" si="265"/>
        <v>88000</v>
      </c>
      <c r="S1454">
        <f t="shared" si="266"/>
        <v>68000</v>
      </c>
      <c r="T1454" t="str">
        <f t="shared" si="267"/>
        <v>TECHNOCRAFT Solutions</v>
      </c>
      <c r="U1454" t="str">
        <f t="shared" si="268"/>
        <v>Richardson</v>
      </c>
      <c r="V1454" t="str">
        <f t="shared" si="269"/>
        <v>TX</v>
      </c>
      <c r="W1454">
        <f t="shared" si="270"/>
        <v>1</v>
      </c>
      <c r="X1454">
        <f t="shared" si="271"/>
        <v>1</v>
      </c>
      <c r="Y1454">
        <f t="shared" si="272"/>
        <v>0</v>
      </c>
      <c r="Z1454">
        <f t="shared" si="273"/>
        <v>0</v>
      </c>
      <c r="AA1454">
        <f t="shared" si="274"/>
        <v>0</v>
      </c>
      <c r="AB1454">
        <f t="shared" si="275"/>
        <v>1</v>
      </c>
    </row>
    <row r="1455" spans="1:28" ht="272" x14ac:dyDescent="0.2">
      <c r="A1455">
        <v>1453</v>
      </c>
      <c r="B1455" t="s">
        <v>2347</v>
      </c>
      <c r="C1455" t="s">
        <v>4987</v>
      </c>
      <c r="D1455" s="1" t="s">
        <v>5015</v>
      </c>
      <c r="E1455">
        <v>4</v>
      </c>
      <c r="F1455" s="1" t="s">
        <v>237</v>
      </c>
      <c r="G1455" t="s">
        <v>2180</v>
      </c>
      <c r="H1455" t="s">
        <v>238</v>
      </c>
      <c r="I1455" t="s">
        <v>68</v>
      </c>
      <c r="J1455">
        <v>-1</v>
      </c>
      <c r="K1455" t="s">
        <v>30</v>
      </c>
      <c r="L1455" t="s">
        <v>239</v>
      </c>
      <c r="M1455" t="s">
        <v>181</v>
      </c>
      <c r="N1455" t="s">
        <v>3311</v>
      </c>
      <c r="O1455">
        <v>-1</v>
      </c>
      <c r="P1455">
        <v>-1</v>
      </c>
      <c r="Q1455">
        <f t="shared" si="264"/>
        <v>48000</v>
      </c>
      <c r="R1455">
        <f t="shared" si="265"/>
        <v>88000</v>
      </c>
      <c r="S1455">
        <f t="shared" si="266"/>
        <v>68000</v>
      </c>
      <c r="T1455" t="str">
        <f t="shared" si="267"/>
        <v>Lorven Technologies Inc</v>
      </c>
      <c r="U1455" t="str">
        <f t="shared" si="268"/>
        <v>Richardson</v>
      </c>
      <c r="V1455" t="str">
        <f t="shared" si="269"/>
        <v>TX</v>
      </c>
      <c r="W1455">
        <f t="shared" si="270"/>
        <v>0</v>
      </c>
      <c r="X1455">
        <f t="shared" si="271"/>
        <v>0</v>
      </c>
      <c r="Y1455">
        <f t="shared" si="272"/>
        <v>1</v>
      </c>
      <c r="Z1455">
        <f t="shared" si="273"/>
        <v>0</v>
      </c>
      <c r="AA1455">
        <f t="shared" si="274"/>
        <v>0</v>
      </c>
      <c r="AB1455">
        <f t="shared" si="275"/>
        <v>1</v>
      </c>
    </row>
    <row r="1456" spans="1:28" ht="409.6" x14ac:dyDescent="0.2">
      <c r="A1456">
        <v>1454</v>
      </c>
      <c r="B1456" t="s">
        <v>2348</v>
      </c>
      <c r="C1456" t="s">
        <v>4987</v>
      </c>
      <c r="D1456" s="1" t="s">
        <v>5016</v>
      </c>
      <c r="E1456">
        <v>4.3</v>
      </c>
      <c r="F1456" s="1" t="s">
        <v>5017</v>
      </c>
      <c r="G1456" t="s">
        <v>802</v>
      </c>
      <c r="H1456" t="s">
        <v>1248</v>
      </c>
      <c r="I1456" t="s">
        <v>41</v>
      </c>
      <c r="J1456">
        <v>2011</v>
      </c>
      <c r="K1456" t="s">
        <v>30</v>
      </c>
      <c r="L1456" t="s">
        <v>186</v>
      </c>
      <c r="M1456" t="s">
        <v>186</v>
      </c>
      <c r="N1456" t="s">
        <v>3319</v>
      </c>
      <c r="O1456" t="s">
        <v>2349</v>
      </c>
      <c r="P1456">
        <v>-1</v>
      </c>
      <c r="Q1456">
        <f t="shared" si="264"/>
        <v>48000</v>
      </c>
      <c r="R1456">
        <f t="shared" si="265"/>
        <v>88000</v>
      </c>
      <c r="S1456">
        <f t="shared" si="266"/>
        <v>68000</v>
      </c>
      <c r="T1456" t="str">
        <f t="shared" si="267"/>
        <v>Mill Cree Residential Trust</v>
      </c>
      <c r="U1456" t="str">
        <f t="shared" si="268"/>
        <v>Dallas</v>
      </c>
      <c r="V1456" t="str">
        <f t="shared" si="269"/>
        <v>TX</v>
      </c>
      <c r="W1456">
        <f t="shared" si="270"/>
        <v>0</v>
      </c>
      <c r="X1456">
        <f t="shared" si="271"/>
        <v>0</v>
      </c>
      <c r="Y1456">
        <f t="shared" si="272"/>
        <v>1</v>
      </c>
      <c r="Z1456">
        <f t="shared" si="273"/>
        <v>0</v>
      </c>
      <c r="AA1456">
        <f t="shared" si="274"/>
        <v>0</v>
      </c>
      <c r="AB1456">
        <f t="shared" si="275"/>
        <v>1</v>
      </c>
    </row>
    <row r="1457" spans="1:28" ht="409.6" x14ac:dyDescent="0.2">
      <c r="A1457">
        <v>1455</v>
      </c>
      <c r="B1457" t="s">
        <v>2350</v>
      </c>
      <c r="C1457" t="s">
        <v>4987</v>
      </c>
      <c r="D1457" s="1" t="s">
        <v>5018</v>
      </c>
      <c r="E1457">
        <v>3.5</v>
      </c>
      <c r="F1457" s="1" t="s">
        <v>2351</v>
      </c>
      <c r="G1457" t="s">
        <v>257</v>
      </c>
      <c r="H1457" t="s">
        <v>223</v>
      </c>
      <c r="I1457" t="s">
        <v>29</v>
      </c>
      <c r="J1457">
        <v>2006</v>
      </c>
      <c r="K1457" t="s">
        <v>30</v>
      </c>
      <c r="L1457" t="s">
        <v>147</v>
      </c>
      <c r="M1457" t="s">
        <v>61</v>
      </c>
      <c r="N1457" t="s">
        <v>3304</v>
      </c>
      <c r="O1457">
        <v>-1</v>
      </c>
      <c r="P1457">
        <v>-1</v>
      </c>
      <c r="Q1457">
        <f t="shared" si="264"/>
        <v>48000</v>
      </c>
      <c r="R1457">
        <f t="shared" si="265"/>
        <v>88000</v>
      </c>
      <c r="S1457">
        <f t="shared" si="266"/>
        <v>68000</v>
      </c>
      <c r="T1457" t="str">
        <f t="shared" si="267"/>
        <v>Employbridge</v>
      </c>
      <c r="U1457" t="str">
        <f t="shared" si="268"/>
        <v>Irving</v>
      </c>
      <c r="V1457" t="str">
        <f t="shared" si="269"/>
        <v>TX</v>
      </c>
      <c r="W1457">
        <f t="shared" si="270"/>
        <v>1</v>
      </c>
      <c r="X1457">
        <f t="shared" si="271"/>
        <v>1</v>
      </c>
      <c r="Y1457">
        <f t="shared" si="272"/>
        <v>0</v>
      </c>
      <c r="Z1457">
        <f t="shared" si="273"/>
        <v>1</v>
      </c>
      <c r="AA1457">
        <f t="shared" si="274"/>
        <v>1</v>
      </c>
      <c r="AB1457">
        <f t="shared" si="275"/>
        <v>1</v>
      </c>
    </row>
    <row r="1458" spans="1:28" ht="409.6" x14ac:dyDescent="0.2">
      <c r="A1458">
        <v>1456</v>
      </c>
      <c r="B1458" t="s">
        <v>687</v>
      </c>
      <c r="C1458" t="s">
        <v>5019</v>
      </c>
      <c r="D1458" s="1" t="s">
        <v>5020</v>
      </c>
      <c r="E1458">
        <v>3.2</v>
      </c>
      <c r="F1458" s="1" t="s">
        <v>2352</v>
      </c>
      <c r="G1458" t="s">
        <v>2171</v>
      </c>
      <c r="H1458" t="s">
        <v>5021</v>
      </c>
      <c r="I1458" t="s">
        <v>24</v>
      </c>
      <c r="J1458">
        <v>1995</v>
      </c>
      <c r="K1458" t="s">
        <v>30</v>
      </c>
      <c r="L1458" t="s">
        <v>1307</v>
      </c>
      <c r="M1458" t="s">
        <v>1308</v>
      </c>
      <c r="N1458" t="s">
        <v>3307</v>
      </c>
      <c r="O1458">
        <v>-1</v>
      </c>
      <c r="P1458">
        <v>-1</v>
      </c>
      <c r="Q1458">
        <f t="shared" si="264"/>
        <v>44000</v>
      </c>
      <c r="R1458">
        <f t="shared" si="265"/>
        <v>78000</v>
      </c>
      <c r="S1458">
        <f t="shared" si="266"/>
        <v>61000</v>
      </c>
      <c r="T1458" t="str">
        <f t="shared" si="267"/>
        <v>FirstAmerica</v>
      </c>
      <c r="U1458" t="str">
        <f t="shared" si="268"/>
        <v>Arlington</v>
      </c>
      <c r="V1458" t="str">
        <f t="shared" si="269"/>
        <v>TX</v>
      </c>
      <c r="W1458">
        <f t="shared" si="270"/>
        <v>1</v>
      </c>
      <c r="X1458">
        <f t="shared" si="271"/>
        <v>1</v>
      </c>
      <c r="Y1458">
        <f t="shared" si="272"/>
        <v>1</v>
      </c>
      <c r="Z1458">
        <f t="shared" si="273"/>
        <v>1</v>
      </c>
      <c r="AA1458">
        <f t="shared" si="274"/>
        <v>1</v>
      </c>
      <c r="AB1458">
        <f t="shared" si="275"/>
        <v>1</v>
      </c>
    </row>
    <row r="1459" spans="1:28" ht="409.6" x14ac:dyDescent="0.2">
      <c r="A1459">
        <v>1457</v>
      </c>
      <c r="B1459" t="s">
        <v>473</v>
      </c>
      <c r="C1459" t="s">
        <v>5019</v>
      </c>
      <c r="D1459" s="1" t="s">
        <v>5022</v>
      </c>
      <c r="E1459">
        <v>3.6</v>
      </c>
      <c r="F1459" s="1" t="s">
        <v>2353</v>
      </c>
      <c r="G1459" t="s">
        <v>794</v>
      </c>
      <c r="H1459" t="s">
        <v>2354</v>
      </c>
      <c r="I1459" t="s">
        <v>24</v>
      </c>
      <c r="J1459">
        <v>1923</v>
      </c>
      <c r="K1459" t="s">
        <v>56</v>
      </c>
      <c r="L1459" t="s">
        <v>1355</v>
      </c>
      <c r="M1459" t="s">
        <v>1308</v>
      </c>
      <c r="N1459" t="s">
        <v>3304</v>
      </c>
      <c r="O1459">
        <v>-1</v>
      </c>
      <c r="P1459">
        <v>-1</v>
      </c>
      <c r="Q1459">
        <f t="shared" si="264"/>
        <v>44000</v>
      </c>
      <c r="R1459">
        <f t="shared" si="265"/>
        <v>78000</v>
      </c>
      <c r="S1459">
        <f t="shared" si="266"/>
        <v>61000</v>
      </c>
      <c r="T1459" t="str">
        <f t="shared" si="267"/>
        <v>ArcBest</v>
      </c>
      <c r="U1459" t="str">
        <f t="shared" si="268"/>
        <v>Plano</v>
      </c>
      <c r="V1459" t="str">
        <f t="shared" si="269"/>
        <v>TX</v>
      </c>
      <c r="W1459">
        <f t="shared" si="270"/>
        <v>0</v>
      </c>
      <c r="X1459">
        <f t="shared" si="271"/>
        <v>1</v>
      </c>
      <c r="Y1459">
        <f t="shared" si="272"/>
        <v>0</v>
      </c>
      <c r="Z1459">
        <f t="shared" si="273"/>
        <v>1</v>
      </c>
      <c r="AA1459">
        <f t="shared" si="274"/>
        <v>0</v>
      </c>
      <c r="AB1459">
        <f t="shared" si="275"/>
        <v>1</v>
      </c>
    </row>
    <row r="1460" spans="1:28" ht="272" x14ac:dyDescent="0.2">
      <c r="A1460">
        <v>1458</v>
      </c>
      <c r="B1460" t="s">
        <v>2355</v>
      </c>
      <c r="C1460" t="s">
        <v>5019</v>
      </c>
      <c r="D1460" s="1" t="s">
        <v>5023</v>
      </c>
      <c r="E1460">
        <v>4</v>
      </c>
      <c r="F1460" s="1" t="s">
        <v>237</v>
      </c>
      <c r="G1460" t="s">
        <v>2180</v>
      </c>
      <c r="H1460" t="s">
        <v>238</v>
      </c>
      <c r="I1460" t="s">
        <v>68</v>
      </c>
      <c r="J1460">
        <v>-1</v>
      </c>
      <c r="K1460" t="s">
        <v>30</v>
      </c>
      <c r="L1460" t="s">
        <v>239</v>
      </c>
      <c r="M1460" t="s">
        <v>181</v>
      </c>
      <c r="N1460" t="s">
        <v>3311</v>
      </c>
      <c r="O1460">
        <v>-1</v>
      </c>
      <c r="P1460">
        <v>-1</v>
      </c>
      <c r="Q1460">
        <f t="shared" si="264"/>
        <v>44000</v>
      </c>
      <c r="R1460">
        <f t="shared" si="265"/>
        <v>78000</v>
      </c>
      <c r="S1460">
        <f t="shared" si="266"/>
        <v>61000</v>
      </c>
      <c r="T1460" t="str">
        <f t="shared" si="267"/>
        <v>Lorven Technologies Inc</v>
      </c>
      <c r="U1460" t="str">
        <f t="shared" si="268"/>
        <v>Richardson</v>
      </c>
      <c r="V1460" t="str">
        <f t="shared" si="269"/>
        <v>TX</v>
      </c>
      <c r="W1460">
        <f t="shared" si="270"/>
        <v>0</v>
      </c>
      <c r="X1460">
        <f t="shared" si="271"/>
        <v>0</v>
      </c>
      <c r="Y1460">
        <f t="shared" si="272"/>
        <v>1</v>
      </c>
      <c r="Z1460">
        <f t="shared" si="273"/>
        <v>0</v>
      </c>
      <c r="AA1460">
        <f t="shared" si="274"/>
        <v>0</v>
      </c>
      <c r="AB1460">
        <f t="shared" si="275"/>
        <v>1</v>
      </c>
    </row>
    <row r="1461" spans="1:28" x14ac:dyDescent="0.2">
      <c r="A1461">
        <v>1459</v>
      </c>
      <c r="B1461" t="s">
        <v>2356</v>
      </c>
      <c r="C1461" t="s">
        <v>5019</v>
      </c>
      <c r="D1461" t="s">
        <v>5024</v>
      </c>
      <c r="E1461">
        <v>-1</v>
      </c>
      <c r="F1461" t="s">
        <v>3945</v>
      </c>
      <c r="G1461" t="s">
        <v>794</v>
      </c>
      <c r="H1461">
        <v>-1</v>
      </c>
      <c r="I1461">
        <v>-1</v>
      </c>
      <c r="J1461">
        <v>-1</v>
      </c>
      <c r="K1461">
        <v>-1</v>
      </c>
      <c r="L1461">
        <v>-1</v>
      </c>
      <c r="M1461">
        <v>-1</v>
      </c>
      <c r="N1461">
        <v>-1</v>
      </c>
      <c r="O1461">
        <v>-1</v>
      </c>
      <c r="P1461">
        <v>-1</v>
      </c>
      <c r="Q1461">
        <f t="shared" si="264"/>
        <v>44000</v>
      </c>
      <c r="R1461">
        <f t="shared" si="265"/>
        <v>78000</v>
      </c>
      <c r="S1461">
        <f t="shared" si="266"/>
        <v>61000</v>
      </c>
      <c r="T1461" t="str">
        <f t="shared" si="267"/>
        <v>force Technology Staffing</v>
      </c>
      <c r="U1461" t="str">
        <f t="shared" si="268"/>
        <v>Plano</v>
      </c>
      <c r="V1461" t="str">
        <f t="shared" si="269"/>
        <v>TX</v>
      </c>
      <c r="W1461">
        <f t="shared" si="270"/>
        <v>0</v>
      </c>
      <c r="X1461">
        <f t="shared" si="271"/>
        <v>1</v>
      </c>
      <c r="Y1461">
        <f t="shared" si="272"/>
        <v>0</v>
      </c>
      <c r="Z1461">
        <f t="shared" si="273"/>
        <v>1</v>
      </c>
      <c r="AA1461">
        <f t="shared" si="274"/>
        <v>0</v>
      </c>
      <c r="AB1461">
        <f t="shared" si="275"/>
        <v>1</v>
      </c>
    </row>
    <row r="1462" spans="1:28" ht="409.6" x14ac:dyDescent="0.2">
      <c r="A1462">
        <v>1460</v>
      </c>
      <c r="B1462" t="s">
        <v>5025</v>
      </c>
      <c r="C1462" t="s">
        <v>5019</v>
      </c>
      <c r="D1462" s="1" t="s">
        <v>5026</v>
      </c>
      <c r="E1462">
        <v>3.9</v>
      </c>
      <c r="F1462" s="1" t="s">
        <v>2357</v>
      </c>
      <c r="G1462" t="s">
        <v>794</v>
      </c>
      <c r="H1462" t="s">
        <v>257</v>
      </c>
      <c r="I1462" t="s">
        <v>68</v>
      </c>
      <c r="J1462">
        <v>2001</v>
      </c>
      <c r="K1462" t="s">
        <v>30</v>
      </c>
      <c r="L1462" t="s">
        <v>147</v>
      </c>
      <c r="M1462" t="s">
        <v>61</v>
      </c>
      <c r="N1462" t="s">
        <v>3312</v>
      </c>
      <c r="O1462">
        <v>-1</v>
      </c>
      <c r="P1462">
        <v>-1</v>
      </c>
      <c r="Q1462">
        <f t="shared" si="264"/>
        <v>44000</v>
      </c>
      <c r="R1462">
        <f t="shared" si="265"/>
        <v>78000</v>
      </c>
      <c r="S1462">
        <f t="shared" si="266"/>
        <v>61000</v>
      </c>
      <c r="T1462" t="str">
        <f t="shared" si="267"/>
        <v>Peyton Resource Group (PRG)</v>
      </c>
      <c r="U1462" t="str">
        <f t="shared" si="268"/>
        <v>Plano</v>
      </c>
      <c r="V1462" t="str">
        <f t="shared" si="269"/>
        <v>TX</v>
      </c>
      <c r="W1462">
        <f t="shared" si="270"/>
        <v>0</v>
      </c>
      <c r="X1462">
        <f t="shared" si="271"/>
        <v>1</v>
      </c>
      <c r="Y1462">
        <f t="shared" si="272"/>
        <v>0</v>
      </c>
      <c r="Z1462">
        <f t="shared" si="273"/>
        <v>1</v>
      </c>
      <c r="AA1462">
        <f t="shared" si="274"/>
        <v>0</v>
      </c>
      <c r="AB1462">
        <f t="shared" si="275"/>
        <v>1</v>
      </c>
    </row>
    <row r="1463" spans="1:28" ht="409.6" x14ac:dyDescent="0.2">
      <c r="A1463">
        <v>1461</v>
      </c>
      <c r="B1463" t="s">
        <v>2358</v>
      </c>
      <c r="C1463" t="s">
        <v>5019</v>
      </c>
      <c r="D1463" s="1" t="s">
        <v>5027</v>
      </c>
      <c r="E1463">
        <v>-1</v>
      </c>
      <c r="F1463" t="s">
        <v>5028</v>
      </c>
      <c r="G1463" t="s">
        <v>802</v>
      </c>
      <c r="H1463">
        <v>-1</v>
      </c>
      <c r="I1463">
        <v>-1</v>
      </c>
      <c r="J1463">
        <v>-1</v>
      </c>
      <c r="K1463">
        <v>-1</v>
      </c>
      <c r="L1463">
        <v>-1</v>
      </c>
      <c r="M1463">
        <v>-1</v>
      </c>
      <c r="N1463">
        <v>-1</v>
      </c>
      <c r="O1463">
        <v>-1</v>
      </c>
      <c r="P1463">
        <v>-1</v>
      </c>
      <c r="Q1463">
        <f t="shared" si="264"/>
        <v>44000</v>
      </c>
      <c r="R1463">
        <f t="shared" si="265"/>
        <v>78000</v>
      </c>
      <c r="S1463">
        <f t="shared" si="266"/>
        <v>61000</v>
      </c>
      <c r="T1463" t="str">
        <f t="shared" si="267"/>
        <v>Searchlight Professional Networs</v>
      </c>
      <c r="U1463" t="str">
        <f t="shared" si="268"/>
        <v>Dallas</v>
      </c>
      <c r="V1463" t="str">
        <f t="shared" si="269"/>
        <v>TX</v>
      </c>
      <c r="W1463">
        <f t="shared" si="270"/>
        <v>0</v>
      </c>
      <c r="X1463">
        <f t="shared" si="271"/>
        <v>0</v>
      </c>
      <c r="Y1463">
        <f t="shared" si="272"/>
        <v>1</v>
      </c>
      <c r="Z1463">
        <f t="shared" si="273"/>
        <v>0</v>
      </c>
      <c r="AA1463">
        <f t="shared" si="274"/>
        <v>0</v>
      </c>
      <c r="AB1463">
        <f t="shared" si="275"/>
        <v>1</v>
      </c>
    </row>
    <row r="1464" spans="1:28" ht="409.6" x14ac:dyDescent="0.2">
      <c r="A1464">
        <v>1462</v>
      </c>
      <c r="B1464" t="s">
        <v>2359</v>
      </c>
      <c r="C1464" t="s">
        <v>5019</v>
      </c>
      <c r="D1464" s="1" t="s">
        <v>5029</v>
      </c>
      <c r="E1464">
        <v>3.8</v>
      </c>
      <c r="F1464" s="1" t="s">
        <v>258</v>
      </c>
      <c r="G1464" t="s">
        <v>794</v>
      </c>
      <c r="H1464" t="s">
        <v>259</v>
      </c>
      <c r="I1464" t="s">
        <v>29</v>
      </c>
      <c r="J1464">
        <v>1995</v>
      </c>
      <c r="K1464" t="s">
        <v>37</v>
      </c>
      <c r="L1464" t="s">
        <v>147</v>
      </c>
      <c r="M1464" t="s">
        <v>61</v>
      </c>
      <c r="N1464" t="s">
        <v>3304</v>
      </c>
      <c r="O1464" t="s">
        <v>3411</v>
      </c>
      <c r="P1464" t="b">
        <v>1</v>
      </c>
      <c r="Q1464">
        <f t="shared" si="264"/>
        <v>44000</v>
      </c>
      <c r="R1464">
        <f t="shared" si="265"/>
        <v>78000</v>
      </c>
      <c r="S1464">
        <f t="shared" si="266"/>
        <v>61000</v>
      </c>
      <c r="T1464" t="str">
        <f t="shared" si="267"/>
        <v>Apex Systems</v>
      </c>
      <c r="U1464" t="str">
        <f t="shared" si="268"/>
        <v>Plano</v>
      </c>
      <c r="V1464" t="str">
        <f t="shared" si="269"/>
        <v>TX</v>
      </c>
      <c r="W1464">
        <f t="shared" si="270"/>
        <v>1</v>
      </c>
      <c r="X1464">
        <f t="shared" si="271"/>
        <v>1</v>
      </c>
      <c r="Y1464">
        <f t="shared" si="272"/>
        <v>0</v>
      </c>
      <c r="Z1464">
        <f t="shared" si="273"/>
        <v>1</v>
      </c>
      <c r="AA1464">
        <f t="shared" si="274"/>
        <v>0</v>
      </c>
      <c r="AB1464">
        <f t="shared" si="275"/>
        <v>1</v>
      </c>
    </row>
    <row r="1465" spans="1:28" ht="409.6" x14ac:dyDescent="0.2">
      <c r="A1465">
        <v>1463</v>
      </c>
      <c r="B1465" t="s">
        <v>2356</v>
      </c>
      <c r="C1465" t="s">
        <v>5019</v>
      </c>
      <c r="D1465" s="1" t="s">
        <v>5030</v>
      </c>
      <c r="E1465">
        <v>4.0999999999999996</v>
      </c>
      <c r="F1465" s="1" t="s">
        <v>3385</v>
      </c>
      <c r="G1465" t="s">
        <v>794</v>
      </c>
      <c r="H1465" t="s">
        <v>194</v>
      </c>
      <c r="I1465" t="s">
        <v>24</v>
      </c>
      <c r="J1465">
        <v>1966</v>
      </c>
      <c r="K1465" t="s">
        <v>56</v>
      </c>
      <c r="L1465" t="s">
        <v>147</v>
      </c>
      <c r="M1465" t="s">
        <v>61</v>
      </c>
      <c r="N1465" t="s">
        <v>3306</v>
      </c>
      <c r="O1465">
        <v>-1</v>
      </c>
      <c r="P1465">
        <v>-1</v>
      </c>
      <c r="Q1465">
        <f t="shared" si="264"/>
        <v>44000</v>
      </c>
      <c r="R1465">
        <f t="shared" si="265"/>
        <v>78000</v>
      </c>
      <c r="S1465">
        <f t="shared" si="266"/>
        <v>61000</v>
      </c>
      <c r="T1465" t="str">
        <f t="shared" si="267"/>
        <v>force</v>
      </c>
      <c r="U1465" t="str">
        <f t="shared" si="268"/>
        <v>Plano</v>
      </c>
      <c r="V1465" t="str">
        <f t="shared" si="269"/>
        <v>TX</v>
      </c>
      <c r="W1465">
        <f t="shared" si="270"/>
        <v>0</v>
      </c>
      <c r="X1465">
        <f t="shared" si="271"/>
        <v>1</v>
      </c>
      <c r="Y1465">
        <f t="shared" si="272"/>
        <v>0</v>
      </c>
      <c r="Z1465">
        <f t="shared" si="273"/>
        <v>1</v>
      </c>
      <c r="AA1465">
        <f t="shared" si="274"/>
        <v>0</v>
      </c>
      <c r="AB1465">
        <f t="shared" si="275"/>
        <v>1</v>
      </c>
    </row>
    <row r="1466" spans="1:28" ht="409.6" x14ac:dyDescent="0.2">
      <c r="A1466">
        <v>1464</v>
      </c>
      <c r="B1466" t="s">
        <v>5031</v>
      </c>
      <c r="C1466" t="s">
        <v>5019</v>
      </c>
      <c r="D1466" s="1" t="s">
        <v>5032</v>
      </c>
      <c r="E1466">
        <v>4.5</v>
      </c>
      <c r="F1466" s="1" t="s">
        <v>2360</v>
      </c>
      <c r="G1466" t="s">
        <v>257</v>
      </c>
      <c r="H1466" t="s">
        <v>257</v>
      </c>
      <c r="I1466" t="s">
        <v>68</v>
      </c>
      <c r="J1466">
        <v>2013</v>
      </c>
      <c r="K1466" t="s">
        <v>30</v>
      </c>
      <c r="L1466" t="s">
        <v>3350</v>
      </c>
      <c r="M1466" t="s">
        <v>32</v>
      </c>
      <c r="N1466" t="s">
        <v>3308</v>
      </c>
      <c r="O1466">
        <v>-1</v>
      </c>
      <c r="P1466">
        <v>-1</v>
      </c>
      <c r="Q1466">
        <f t="shared" si="264"/>
        <v>44000</v>
      </c>
      <c r="R1466">
        <f t="shared" si="265"/>
        <v>78000</v>
      </c>
      <c r="S1466">
        <f t="shared" si="266"/>
        <v>61000</v>
      </c>
      <c r="T1466" t="str">
        <f t="shared" si="267"/>
        <v>Frontend Arts</v>
      </c>
      <c r="U1466" t="str">
        <f t="shared" si="268"/>
        <v>Irving</v>
      </c>
      <c r="V1466" t="str">
        <f t="shared" si="269"/>
        <v>TX</v>
      </c>
      <c r="W1466">
        <f t="shared" si="270"/>
        <v>1</v>
      </c>
      <c r="X1466">
        <f t="shared" si="271"/>
        <v>0</v>
      </c>
      <c r="Y1466">
        <f t="shared" si="272"/>
        <v>1</v>
      </c>
      <c r="Z1466">
        <f t="shared" si="273"/>
        <v>0</v>
      </c>
      <c r="AA1466">
        <f t="shared" si="274"/>
        <v>0</v>
      </c>
      <c r="AB1466">
        <f t="shared" si="275"/>
        <v>1</v>
      </c>
    </row>
    <row r="1467" spans="1:28" ht="409.6" x14ac:dyDescent="0.2">
      <c r="A1467">
        <v>1465</v>
      </c>
      <c r="B1467" t="s">
        <v>2361</v>
      </c>
      <c r="C1467" t="s">
        <v>5019</v>
      </c>
      <c r="D1467" s="1" t="s">
        <v>5033</v>
      </c>
      <c r="E1467">
        <v>-1</v>
      </c>
      <c r="F1467" t="s">
        <v>2362</v>
      </c>
      <c r="G1467" t="s">
        <v>802</v>
      </c>
      <c r="H1467">
        <v>-1</v>
      </c>
      <c r="I1467">
        <v>-1</v>
      </c>
      <c r="J1467">
        <v>-1</v>
      </c>
      <c r="K1467">
        <v>-1</v>
      </c>
      <c r="L1467">
        <v>-1</v>
      </c>
      <c r="M1467">
        <v>-1</v>
      </c>
      <c r="N1467">
        <v>-1</v>
      </c>
      <c r="O1467">
        <v>-1</v>
      </c>
      <c r="P1467">
        <v>-1</v>
      </c>
      <c r="Q1467">
        <f t="shared" si="264"/>
        <v>44000</v>
      </c>
      <c r="R1467">
        <f t="shared" si="265"/>
        <v>78000</v>
      </c>
      <c r="S1467">
        <f t="shared" si="266"/>
        <v>61000</v>
      </c>
      <c r="T1467" t="str">
        <f t="shared" si="267"/>
        <v>Laboratory Validation Specialists, Inc</v>
      </c>
      <c r="U1467" t="str">
        <f t="shared" si="268"/>
        <v>Dallas</v>
      </c>
      <c r="V1467" t="str">
        <f t="shared" si="269"/>
        <v>TX</v>
      </c>
      <c r="W1467">
        <f t="shared" si="270"/>
        <v>0</v>
      </c>
      <c r="X1467">
        <f t="shared" si="271"/>
        <v>0</v>
      </c>
      <c r="Y1467">
        <f t="shared" si="272"/>
        <v>0</v>
      </c>
      <c r="Z1467">
        <f t="shared" si="273"/>
        <v>0</v>
      </c>
      <c r="AA1467">
        <f t="shared" si="274"/>
        <v>0</v>
      </c>
      <c r="AB1467">
        <f t="shared" si="275"/>
        <v>1</v>
      </c>
    </row>
    <row r="1468" spans="1:28" ht="409.6" x14ac:dyDescent="0.2">
      <c r="A1468">
        <v>1466</v>
      </c>
      <c r="B1468" t="s">
        <v>2363</v>
      </c>
      <c r="C1468" t="s">
        <v>5019</v>
      </c>
      <c r="D1468" s="1" t="s">
        <v>5034</v>
      </c>
      <c r="E1468">
        <v>2.9</v>
      </c>
      <c r="F1468" s="1" t="s">
        <v>2364</v>
      </c>
      <c r="G1468" t="s">
        <v>257</v>
      </c>
      <c r="H1468" t="s">
        <v>344</v>
      </c>
      <c r="I1468" t="s">
        <v>24</v>
      </c>
      <c r="J1468">
        <v>1912</v>
      </c>
      <c r="K1468" t="s">
        <v>56</v>
      </c>
      <c r="L1468" t="s">
        <v>125</v>
      </c>
      <c r="M1468" t="s">
        <v>46</v>
      </c>
      <c r="N1468" t="s">
        <v>3319</v>
      </c>
      <c r="O1468" t="s">
        <v>2365</v>
      </c>
      <c r="P1468">
        <v>-1</v>
      </c>
      <c r="Q1468">
        <f t="shared" si="264"/>
        <v>44000</v>
      </c>
      <c r="R1468">
        <f t="shared" si="265"/>
        <v>78000</v>
      </c>
      <c r="S1468">
        <f t="shared" si="266"/>
        <v>61000</v>
      </c>
      <c r="T1468" t="str">
        <f t="shared" si="267"/>
        <v>OneMain Financial</v>
      </c>
      <c r="U1468" t="str">
        <f t="shared" si="268"/>
        <v>Irving</v>
      </c>
      <c r="V1468" t="str">
        <f t="shared" si="269"/>
        <v>TX</v>
      </c>
      <c r="W1468">
        <f t="shared" si="270"/>
        <v>0</v>
      </c>
      <c r="X1468">
        <f t="shared" si="271"/>
        <v>0</v>
      </c>
      <c r="Y1468">
        <f t="shared" si="272"/>
        <v>1</v>
      </c>
      <c r="Z1468">
        <f t="shared" si="273"/>
        <v>0</v>
      </c>
      <c r="AA1468">
        <f t="shared" si="274"/>
        <v>0</v>
      </c>
      <c r="AB1468">
        <f t="shared" si="275"/>
        <v>1</v>
      </c>
    </row>
    <row r="1469" spans="1:28" ht="409.6" x14ac:dyDescent="0.2">
      <c r="A1469">
        <v>1467</v>
      </c>
      <c r="B1469" t="s">
        <v>2366</v>
      </c>
      <c r="C1469" t="s">
        <v>5019</v>
      </c>
      <c r="D1469" s="1" t="s">
        <v>5035</v>
      </c>
      <c r="E1469">
        <v>4.0999999999999996</v>
      </c>
      <c r="F1469" s="1" t="s">
        <v>465</v>
      </c>
      <c r="G1469" t="s">
        <v>2167</v>
      </c>
      <c r="H1469" t="s">
        <v>3530</v>
      </c>
      <c r="I1469" t="s">
        <v>84</v>
      </c>
      <c r="J1469">
        <v>-1</v>
      </c>
      <c r="K1469" t="s">
        <v>30</v>
      </c>
      <c r="L1469" t="s">
        <v>134</v>
      </c>
      <c r="M1469" t="s">
        <v>32</v>
      </c>
      <c r="N1469" t="s">
        <v>3309</v>
      </c>
      <c r="O1469">
        <v>-1</v>
      </c>
      <c r="P1469">
        <v>-1</v>
      </c>
      <c r="Q1469">
        <f t="shared" si="264"/>
        <v>44000</v>
      </c>
      <c r="R1469">
        <f t="shared" si="265"/>
        <v>78000</v>
      </c>
      <c r="S1469">
        <f t="shared" si="266"/>
        <v>61000</v>
      </c>
      <c r="T1469" t="str">
        <f t="shared" si="267"/>
        <v>APN Software Services Inc.</v>
      </c>
      <c r="U1469" t="str">
        <f t="shared" si="268"/>
        <v>Allen</v>
      </c>
      <c r="V1469" t="str">
        <f t="shared" si="269"/>
        <v>TX</v>
      </c>
      <c r="W1469">
        <f t="shared" si="270"/>
        <v>0</v>
      </c>
      <c r="X1469">
        <f t="shared" si="271"/>
        <v>0</v>
      </c>
      <c r="Y1469">
        <f t="shared" si="272"/>
        <v>0</v>
      </c>
      <c r="Z1469">
        <f t="shared" si="273"/>
        <v>0</v>
      </c>
      <c r="AA1469">
        <f t="shared" si="274"/>
        <v>0</v>
      </c>
      <c r="AB1469">
        <f t="shared" si="275"/>
        <v>1</v>
      </c>
    </row>
    <row r="1470" spans="1:28" ht="289" x14ac:dyDescent="0.2">
      <c r="A1470">
        <v>1468</v>
      </c>
      <c r="B1470" t="s">
        <v>34</v>
      </c>
      <c r="C1470" t="s">
        <v>5036</v>
      </c>
      <c r="D1470" s="1" t="s">
        <v>5037</v>
      </c>
      <c r="E1470">
        <v>4.5</v>
      </c>
      <c r="F1470" s="1" t="s">
        <v>2367</v>
      </c>
      <c r="G1470" t="s">
        <v>3530</v>
      </c>
      <c r="H1470" t="s">
        <v>2368</v>
      </c>
      <c r="I1470" t="s">
        <v>84</v>
      </c>
      <c r="J1470">
        <v>2010</v>
      </c>
      <c r="K1470" t="s">
        <v>30</v>
      </c>
      <c r="L1470" t="s">
        <v>147</v>
      </c>
      <c r="M1470" t="s">
        <v>61</v>
      </c>
      <c r="N1470" t="s">
        <v>3309</v>
      </c>
      <c r="O1470">
        <v>-1</v>
      </c>
      <c r="P1470" t="b">
        <v>1</v>
      </c>
      <c r="Q1470">
        <f t="shared" si="264"/>
        <v>110000</v>
      </c>
      <c r="R1470">
        <f t="shared" si="265"/>
        <v>190000</v>
      </c>
      <c r="S1470">
        <f t="shared" si="266"/>
        <v>150000</v>
      </c>
      <c r="T1470" t="str">
        <f t="shared" si="267"/>
        <v>OSI Engineering</v>
      </c>
      <c r="U1470" t="str">
        <f t="shared" si="268"/>
        <v>Newar</v>
      </c>
      <c r="V1470" t="str">
        <f t="shared" si="269"/>
        <v>CA</v>
      </c>
      <c r="W1470">
        <f t="shared" si="270"/>
        <v>1</v>
      </c>
      <c r="X1470">
        <f t="shared" si="271"/>
        <v>0</v>
      </c>
      <c r="Y1470">
        <f t="shared" si="272"/>
        <v>1</v>
      </c>
      <c r="Z1470">
        <f t="shared" si="273"/>
        <v>0</v>
      </c>
      <c r="AA1470">
        <f t="shared" si="274"/>
        <v>0</v>
      </c>
      <c r="AB1470">
        <f t="shared" si="275"/>
        <v>1</v>
      </c>
    </row>
    <row r="1471" spans="1:28" ht="409.6" x14ac:dyDescent="0.2">
      <c r="A1471">
        <v>1469</v>
      </c>
      <c r="B1471" t="s">
        <v>2369</v>
      </c>
      <c r="C1471" t="s">
        <v>5036</v>
      </c>
      <c r="D1471" s="1" t="s">
        <v>5038</v>
      </c>
      <c r="E1471">
        <v>4.5999999999999996</v>
      </c>
      <c r="F1471" s="1" t="s">
        <v>2370</v>
      </c>
      <c r="G1471" t="s">
        <v>586</v>
      </c>
      <c r="H1471" t="s">
        <v>586</v>
      </c>
      <c r="I1471" t="s">
        <v>24</v>
      </c>
      <c r="J1471">
        <v>1993</v>
      </c>
      <c r="K1471" t="s">
        <v>56</v>
      </c>
      <c r="L1471" t="s">
        <v>134</v>
      </c>
      <c r="M1471" t="s">
        <v>32</v>
      </c>
      <c r="N1471" t="s">
        <v>3307</v>
      </c>
      <c r="O1471">
        <v>-1</v>
      </c>
      <c r="P1471">
        <v>-1</v>
      </c>
      <c r="Q1471">
        <f t="shared" si="264"/>
        <v>110000</v>
      </c>
      <c r="R1471">
        <f t="shared" si="265"/>
        <v>190000</v>
      </c>
      <c r="S1471">
        <f t="shared" si="266"/>
        <v>150000</v>
      </c>
      <c r="T1471" t="str">
        <f t="shared" si="267"/>
        <v>NVIDIA</v>
      </c>
      <c r="U1471" t="str">
        <f t="shared" si="268"/>
        <v>Santa Clara</v>
      </c>
      <c r="V1471" t="str">
        <f t="shared" si="269"/>
        <v>CA</v>
      </c>
      <c r="W1471">
        <f t="shared" si="270"/>
        <v>1</v>
      </c>
      <c r="X1471">
        <f t="shared" si="271"/>
        <v>0</v>
      </c>
      <c r="Y1471">
        <f t="shared" si="272"/>
        <v>1</v>
      </c>
      <c r="Z1471">
        <f t="shared" si="273"/>
        <v>1</v>
      </c>
      <c r="AA1471">
        <f t="shared" si="274"/>
        <v>0</v>
      </c>
      <c r="AB1471">
        <f t="shared" si="275"/>
        <v>1</v>
      </c>
    </row>
    <row r="1472" spans="1:28" ht="409.6" x14ac:dyDescent="0.2">
      <c r="A1472">
        <v>1470</v>
      </c>
      <c r="B1472" t="s">
        <v>2371</v>
      </c>
      <c r="C1472" t="s">
        <v>5036</v>
      </c>
      <c r="D1472" s="1" t="s">
        <v>5039</v>
      </c>
      <c r="E1472">
        <v>3.9</v>
      </c>
      <c r="F1472" s="1" t="s">
        <v>5040</v>
      </c>
      <c r="G1472" t="s">
        <v>3530</v>
      </c>
      <c r="H1472" t="s">
        <v>3530</v>
      </c>
      <c r="I1472" t="s">
        <v>29</v>
      </c>
      <c r="J1472">
        <v>1989</v>
      </c>
      <c r="K1472" t="s">
        <v>30</v>
      </c>
      <c r="L1472" t="s">
        <v>3350</v>
      </c>
      <c r="M1472" t="s">
        <v>32</v>
      </c>
      <c r="N1472" t="s">
        <v>3303</v>
      </c>
      <c r="O1472" t="s">
        <v>5041</v>
      </c>
      <c r="P1472">
        <v>-1</v>
      </c>
      <c r="Q1472">
        <f t="shared" si="264"/>
        <v>110000</v>
      </c>
      <c r="R1472">
        <f t="shared" si="265"/>
        <v>190000</v>
      </c>
      <c r="S1472">
        <f t="shared" si="266"/>
        <v>150000</v>
      </c>
      <c r="T1472" t="str">
        <f t="shared" si="267"/>
        <v>Ris Management Solutions (RMS)</v>
      </c>
      <c r="U1472" t="str">
        <f t="shared" si="268"/>
        <v>Newar</v>
      </c>
      <c r="V1472" t="str">
        <f t="shared" si="269"/>
        <v>CA</v>
      </c>
      <c r="W1472">
        <f t="shared" si="270"/>
        <v>1</v>
      </c>
      <c r="X1472">
        <f t="shared" si="271"/>
        <v>1</v>
      </c>
      <c r="Y1472">
        <f t="shared" si="272"/>
        <v>1</v>
      </c>
      <c r="Z1472">
        <f t="shared" si="273"/>
        <v>1</v>
      </c>
      <c r="AA1472">
        <f t="shared" si="274"/>
        <v>1</v>
      </c>
      <c r="AB1472">
        <f t="shared" si="275"/>
        <v>1</v>
      </c>
    </row>
    <row r="1473" spans="1:28" ht="409.6" x14ac:dyDescent="0.2">
      <c r="A1473">
        <v>1471</v>
      </c>
      <c r="B1473" t="s">
        <v>34</v>
      </c>
      <c r="C1473" t="s">
        <v>5036</v>
      </c>
      <c r="D1473" s="1" t="s">
        <v>5042</v>
      </c>
      <c r="E1473">
        <v>4</v>
      </c>
      <c r="F1473" s="1" t="s">
        <v>2372</v>
      </c>
      <c r="G1473" t="s">
        <v>586</v>
      </c>
      <c r="H1473" t="s">
        <v>169</v>
      </c>
      <c r="I1473" t="s">
        <v>84</v>
      </c>
      <c r="J1473">
        <v>2012</v>
      </c>
      <c r="K1473" t="s">
        <v>30</v>
      </c>
      <c r="L1473" t="s">
        <v>3350</v>
      </c>
      <c r="M1473" t="s">
        <v>32</v>
      </c>
      <c r="N1473" t="s">
        <v>3312</v>
      </c>
      <c r="O1473">
        <v>-1</v>
      </c>
      <c r="P1473">
        <v>-1</v>
      </c>
      <c r="Q1473">
        <f t="shared" si="264"/>
        <v>110000</v>
      </c>
      <c r="R1473">
        <f t="shared" si="265"/>
        <v>190000</v>
      </c>
      <c r="S1473">
        <f t="shared" si="266"/>
        <v>150000</v>
      </c>
      <c r="T1473" t="str">
        <f t="shared" si="267"/>
        <v>LeanData</v>
      </c>
      <c r="U1473" t="str">
        <f t="shared" si="268"/>
        <v>Santa Clara</v>
      </c>
      <c r="V1473" t="str">
        <f t="shared" si="269"/>
        <v>CA</v>
      </c>
      <c r="W1473">
        <f t="shared" si="270"/>
        <v>0</v>
      </c>
      <c r="X1473">
        <f t="shared" si="271"/>
        <v>0</v>
      </c>
      <c r="Y1473">
        <f t="shared" si="272"/>
        <v>1</v>
      </c>
      <c r="Z1473">
        <f t="shared" si="273"/>
        <v>0</v>
      </c>
      <c r="AA1473">
        <f t="shared" si="274"/>
        <v>0</v>
      </c>
      <c r="AB1473">
        <f t="shared" si="275"/>
        <v>1</v>
      </c>
    </row>
    <row r="1474" spans="1:28" ht="409.6" x14ac:dyDescent="0.2">
      <c r="A1474">
        <v>1472</v>
      </c>
      <c r="B1474" t="s">
        <v>2373</v>
      </c>
      <c r="C1474" t="s">
        <v>5036</v>
      </c>
      <c r="D1474" s="1" t="s">
        <v>5043</v>
      </c>
      <c r="E1474">
        <v>3.3</v>
      </c>
      <c r="F1474" s="1" t="s">
        <v>2374</v>
      </c>
      <c r="G1474" t="s">
        <v>596</v>
      </c>
      <c r="H1474" t="s">
        <v>254</v>
      </c>
      <c r="I1474" t="s">
        <v>29</v>
      </c>
      <c r="J1474">
        <v>1997</v>
      </c>
      <c r="K1474" t="s">
        <v>56</v>
      </c>
      <c r="L1474" t="s">
        <v>3350</v>
      </c>
      <c r="M1474" t="s">
        <v>32</v>
      </c>
      <c r="N1474" t="s">
        <v>3303</v>
      </c>
      <c r="O1474">
        <v>-1</v>
      </c>
      <c r="P1474">
        <v>-1</v>
      </c>
      <c r="Q1474">
        <f t="shared" si="264"/>
        <v>110000</v>
      </c>
      <c r="R1474">
        <f t="shared" si="265"/>
        <v>190000</v>
      </c>
      <c r="S1474">
        <f t="shared" si="266"/>
        <v>150000</v>
      </c>
      <c r="T1474" t="str">
        <f t="shared" si="267"/>
        <v>Alteryx</v>
      </c>
      <c r="U1474" t="str">
        <f t="shared" si="268"/>
        <v>Redwood City</v>
      </c>
      <c r="V1474" t="str">
        <f t="shared" si="269"/>
        <v>CA</v>
      </c>
      <c r="W1474">
        <f t="shared" si="270"/>
        <v>0</v>
      </c>
      <c r="X1474">
        <f t="shared" si="271"/>
        <v>1</v>
      </c>
      <c r="Y1474">
        <f t="shared" si="272"/>
        <v>1</v>
      </c>
      <c r="Z1474">
        <f t="shared" si="273"/>
        <v>1</v>
      </c>
      <c r="AA1474">
        <f t="shared" si="274"/>
        <v>0</v>
      </c>
      <c r="AB1474">
        <f t="shared" si="275"/>
        <v>1</v>
      </c>
    </row>
    <row r="1475" spans="1:28" ht="409.6" x14ac:dyDescent="0.2">
      <c r="A1475">
        <v>1473</v>
      </c>
      <c r="B1475" t="s">
        <v>72</v>
      </c>
      <c r="C1475" t="s">
        <v>5036</v>
      </c>
      <c r="D1475" s="1" t="s">
        <v>5044</v>
      </c>
      <c r="E1475">
        <v>3.1</v>
      </c>
      <c r="F1475" s="1" t="s">
        <v>2375</v>
      </c>
      <c r="G1475" t="s">
        <v>586</v>
      </c>
      <c r="H1475" t="s">
        <v>586</v>
      </c>
      <c r="I1475" t="s">
        <v>84</v>
      </c>
      <c r="J1475">
        <v>1990</v>
      </c>
      <c r="K1475" t="s">
        <v>37</v>
      </c>
      <c r="L1475" t="s">
        <v>42</v>
      </c>
      <c r="M1475" t="s">
        <v>43</v>
      </c>
      <c r="N1475" t="s">
        <v>3303</v>
      </c>
      <c r="O1475">
        <v>-1</v>
      </c>
      <c r="P1475" t="b">
        <v>1</v>
      </c>
      <c r="Q1475">
        <f t="shared" ref="Q1475:Q1538" si="276">LEFT(C1475,FIND("-",C1475)-1)*1000</f>
        <v>110000</v>
      </c>
      <c r="R1475">
        <f t="shared" ref="R1475:R1538" si="277">MID(C1475,FIND("-",C1475)+1,LEN(C1475))*1000</f>
        <v>190000</v>
      </c>
      <c r="S1475">
        <f t="shared" ref="S1475:S1538" si="278">(Q1475+R1475)/2</f>
        <v>150000</v>
      </c>
      <c r="T1475" t="str">
        <f t="shared" ref="T1475:T1538" si="279">TRIM(LEFT(F1475, FIND(CHAR(10), F1475&amp;CHAR(10))-1))</f>
        <v>Bandai Namco Entertainment America</v>
      </c>
      <c r="U1475" t="str">
        <f t="shared" ref="U1475:U1538" si="280">TRIM(LEFT(G1475, FIND(",",G1475)-1))</f>
        <v>Santa Clara</v>
      </c>
      <c r="V1475" t="str">
        <f t="shared" ref="V1475:V1538" si="281">TRIM(MID(G1475,FIND(",",G1475)+1,LEN((G1475))))</f>
        <v>CA</v>
      </c>
      <c r="W1475">
        <f t="shared" ref="W1475:W1538" si="282">IF(ISNUMBER(SEARCH("python",D1475)),1,0)</f>
        <v>1</v>
      </c>
      <c r="X1475">
        <f t="shared" ref="X1475:X1538" si="283">IF(ISNUMBER(SEARCH("sql",D1475)),1,0)</f>
        <v>1</v>
      </c>
      <c r="Y1475">
        <f t="shared" ref="Y1475:Y1538" si="284">IF(ISNUMBER(SEARCH("excel",D1475)),1,0)</f>
        <v>0</v>
      </c>
      <c r="Z1475">
        <f t="shared" ref="Z1475:Z1538" si="285">IF(ISNUMBER(SEARCH("tableau",D1475)),1,0)</f>
        <v>1</v>
      </c>
      <c r="AA1475">
        <f t="shared" ref="AA1475:AA1538" si="286">IF(ISNUMBER(SEARCH("power bi",D1475)),1,0)</f>
        <v>0</v>
      </c>
      <c r="AB1475">
        <f t="shared" ref="AB1475:AB1538" si="287">IF(ISNUMBER(SEARCH("r",D1475)),1,0)</f>
        <v>1</v>
      </c>
    </row>
    <row r="1476" spans="1:28" ht="409.6" x14ac:dyDescent="0.2">
      <c r="A1476">
        <v>1474</v>
      </c>
      <c r="B1476" t="s">
        <v>2376</v>
      </c>
      <c r="C1476" t="s">
        <v>5036</v>
      </c>
      <c r="D1476" s="1" t="s">
        <v>5045</v>
      </c>
      <c r="E1476">
        <v>3.4</v>
      </c>
      <c r="F1476" s="1" t="s">
        <v>4130</v>
      </c>
      <c r="G1476" t="s">
        <v>1176</v>
      </c>
      <c r="H1476" t="s">
        <v>275</v>
      </c>
      <c r="I1476" t="s">
        <v>55</v>
      </c>
      <c r="J1476">
        <v>1946</v>
      </c>
      <c r="K1476" t="s">
        <v>56</v>
      </c>
      <c r="L1476" t="s">
        <v>147</v>
      </c>
      <c r="M1476" t="s">
        <v>61</v>
      </c>
      <c r="N1476" t="s">
        <v>3307</v>
      </c>
      <c r="O1476" t="s">
        <v>1298</v>
      </c>
      <c r="P1476">
        <v>-1</v>
      </c>
      <c r="Q1476">
        <f t="shared" si="276"/>
        <v>110000</v>
      </c>
      <c r="R1476">
        <f t="shared" si="277"/>
        <v>190000</v>
      </c>
      <c r="S1476">
        <f t="shared" si="278"/>
        <v>150000</v>
      </c>
      <c r="T1476" t="str">
        <f t="shared" si="279"/>
        <v>elly</v>
      </c>
      <c r="U1476" t="str">
        <f t="shared" si="280"/>
        <v>Cupertino</v>
      </c>
      <c r="V1476" t="str">
        <f t="shared" si="281"/>
        <v>CA</v>
      </c>
      <c r="W1476">
        <f t="shared" si="282"/>
        <v>1</v>
      </c>
      <c r="X1476">
        <f t="shared" si="283"/>
        <v>0</v>
      </c>
      <c r="Y1476">
        <f t="shared" si="284"/>
        <v>1</v>
      </c>
      <c r="Z1476">
        <f t="shared" si="285"/>
        <v>1</v>
      </c>
      <c r="AA1476">
        <f t="shared" si="286"/>
        <v>0</v>
      </c>
      <c r="AB1476">
        <f t="shared" si="287"/>
        <v>1</v>
      </c>
    </row>
    <row r="1477" spans="1:28" ht="289" x14ac:dyDescent="0.2">
      <c r="A1477">
        <v>1475</v>
      </c>
      <c r="B1477" t="s">
        <v>34</v>
      </c>
      <c r="C1477" t="s">
        <v>5036</v>
      </c>
      <c r="D1477" s="1" t="s">
        <v>5046</v>
      </c>
      <c r="E1477">
        <v>3.4</v>
      </c>
      <c r="F1477" s="1" t="s">
        <v>2377</v>
      </c>
      <c r="G1477" t="s">
        <v>228</v>
      </c>
      <c r="H1477" t="s">
        <v>2378</v>
      </c>
      <c r="I1477" t="s">
        <v>24</v>
      </c>
      <c r="J1477">
        <v>2003</v>
      </c>
      <c r="K1477" t="s">
        <v>56</v>
      </c>
      <c r="L1477" t="s">
        <v>2223</v>
      </c>
      <c r="M1477" t="s">
        <v>764</v>
      </c>
      <c r="N1477" t="s">
        <v>3304</v>
      </c>
      <c r="O1477" t="s">
        <v>2379</v>
      </c>
      <c r="P1477">
        <v>-1</v>
      </c>
      <c r="Q1477">
        <f t="shared" si="276"/>
        <v>110000</v>
      </c>
      <c r="R1477">
        <f t="shared" si="277"/>
        <v>190000</v>
      </c>
      <c r="S1477">
        <f t="shared" si="278"/>
        <v>150000</v>
      </c>
      <c r="T1477" t="str">
        <f t="shared" si="279"/>
        <v>Tesla Motors</v>
      </c>
      <c r="U1477" t="str">
        <f t="shared" si="280"/>
        <v>Fremont</v>
      </c>
      <c r="V1477" t="str">
        <f t="shared" si="281"/>
        <v>CA</v>
      </c>
      <c r="W1477">
        <f t="shared" si="282"/>
        <v>1</v>
      </c>
      <c r="X1477">
        <f t="shared" si="283"/>
        <v>1</v>
      </c>
      <c r="Y1477">
        <f t="shared" si="284"/>
        <v>1</v>
      </c>
      <c r="Z1477">
        <f t="shared" si="285"/>
        <v>1</v>
      </c>
      <c r="AA1477">
        <f t="shared" si="286"/>
        <v>0</v>
      </c>
      <c r="AB1477">
        <f t="shared" si="287"/>
        <v>1</v>
      </c>
    </row>
    <row r="1478" spans="1:28" ht="34" x14ac:dyDescent="0.2">
      <c r="A1478">
        <v>1476</v>
      </c>
      <c r="B1478" t="s">
        <v>34</v>
      </c>
      <c r="C1478" t="s">
        <v>5036</v>
      </c>
      <c r="D1478" t="s">
        <v>5047</v>
      </c>
      <c r="E1478">
        <v>3.5</v>
      </c>
      <c r="F1478" s="1" t="s">
        <v>2226</v>
      </c>
      <c r="G1478" t="s">
        <v>157</v>
      </c>
      <c r="H1478" t="s">
        <v>361</v>
      </c>
      <c r="I1478" t="s">
        <v>24</v>
      </c>
      <c r="J1478">
        <v>1997</v>
      </c>
      <c r="K1478" t="s">
        <v>56</v>
      </c>
      <c r="L1478" t="s">
        <v>38</v>
      </c>
      <c r="M1478" t="s">
        <v>32</v>
      </c>
      <c r="N1478" t="s">
        <v>3319</v>
      </c>
      <c r="O1478" t="s">
        <v>2227</v>
      </c>
      <c r="P1478">
        <v>-1</v>
      </c>
      <c r="Q1478">
        <f t="shared" si="276"/>
        <v>110000</v>
      </c>
      <c r="R1478">
        <f t="shared" si="277"/>
        <v>190000</v>
      </c>
      <c r="S1478">
        <f t="shared" si="278"/>
        <v>150000</v>
      </c>
      <c r="T1478" t="str">
        <f t="shared" si="279"/>
        <v>L&amp;T Infotech</v>
      </c>
      <c r="U1478" t="str">
        <f t="shared" si="280"/>
        <v>San Jose</v>
      </c>
      <c r="V1478" t="str">
        <f t="shared" si="281"/>
        <v>CA</v>
      </c>
      <c r="W1478">
        <f t="shared" si="282"/>
        <v>0</v>
      </c>
      <c r="X1478">
        <f t="shared" si="283"/>
        <v>1</v>
      </c>
      <c r="Y1478">
        <f t="shared" si="284"/>
        <v>0</v>
      </c>
      <c r="Z1478">
        <f t="shared" si="285"/>
        <v>0</v>
      </c>
      <c r="AA1478">
        <f t="shared" si="286"/>
        <v>0</v>
      </c>
      <c r="AB1478">
        <f t="shared" si="287"/>
        <v>1</v>
      </c>
    </row>
    <row r="1479" spans="1:28" ht="409.6" x14ac:dyDescent="0.2">
      <c r="A1479">
        <v>1477</v>
      </c>
      <c r="B1479" t="s">
        <v>34</v>
      </c>
      <c r="C1479" t="s">
        <v>5036</v>
      </c>
      <c r="D1479" s="1" t="s">
        <v>5048</v>
      </c>
      <c r="E1479">
        <v>3.8</v>
      </c>
      <c r="F1479" s="1" t="s">
        <v>1703</v>
      </c>
      <c r="G1479" t="s">
        <v>3427</v>
      </c>
      <c r="H1479" t="s">
        <v>1704</v>
      </c>
      <c r="I1479" t="s">
        <v>41</v>
      </c>
      <c r="J1479">
        <v>2002</v>
      </c>
      <c r="K1479" t="s">
        <v>30</v>
      </c>
      <c r="L1479" t="s">
        <v>38</v>
      </c>
      <c r="M1479" t="s">
        <v>32</v>
      </c>
      <c r="N1479" t="s">
        <v>3305</v>
      </c>
      <c r="O1479">
        <v>-1</v>
      </c>
      <c r="P1479">
        <v>-1</v>
      </c>
      <c r="Q1479">
        <f t="shared" si="276"/>
        <v>110000</v>
      </c>
      <c r="R1479">
        <f t="shared" si="277"/>
        <v>190000</v>
      </c>
      <c r="S1479">
        <f t="shared" si="278"/>
        <v>150000</v>
      </c>
      <c r="T1479" t="str">
        <f t="shared" si="279"/>
        <v>IntraEdge</v>
      </c>
      <c r="U1479" t="str">
        <f t="shared" si="280"/>
        <v>Menlo Par</v>
      </c>
      <c r="V1479" t="str">
        <f t="shared" si="281"/>
        <v>CA</v>
      </c>
      <c r="W1479">
        <f t="shared" si="282"/>
        <v>1</v>
      </c>
      <c r="X1479">
        <f t="shared" si="283"/>
        <v>1</v>
      </c>
      <c r="Y1479">
        <f t="shared" si="284"/>
        <v>0</v>
      </c>
      <c r="Z1479">
        <f t="shared" si="285"/>
        <v>0</v>
      </c>
      <c r="AA1479">
        <f t="shared" si="286"/>
        <v>0</v>
      </c>
      <c r="AB1479">
        <f t="shared" si="287"/>
        <v>1</v>
      </c>
    </row>
    <row r="1480" spans="1:28" ht="372" x14ac:dyDescent="0.2">
      <c r="A1480">
        <v>1478</v>
      </c>
      <c r="B1480" t="s">
        <v>34</v>
      </c>
      <c r="C1480" t="s">
        <v>5036</v>
      </c>
      <c r="D1480" s="1" t="s">
        <v>6141</v>
      </c>
      <c r="E1480">
        <v>4</v>
      </c>
      <c r="F1480" s="1" t="s">
        <v>847</v>
      </c>
      <c r="G1480" t="s">
        <v>586</v>
      </c>
      <c r="H1480" t="s">
        <v>586</v>
      </c>
      <c r="I1480" t="s">
        <v>18</v>
      </c>
      <c r="J1480">
        <v>2006</v>
      </c>
      <c r="K1480" t="s">
        <v>30</v>
      </c>
      <c r="L1480" t="s">
        <v>239</v>
      </c>
      <c r="M1480" t="s">
        <v>181</v>
      </c>
      <c r="N1480" t="s">
        <v>3309</v>
      </c>
      <c r="O1480">
        <v>-1</v>
      </c>
      <c r="P1480">
        <v>-1</v>
      </c>
      <c r="Q1480">
        <f t="shared" si="276"/>
        <v>110000</v>
      </c>
      <c r="R1480">
        <f t="shared" si="277"/>
        <v>190000</v>
      </c>
      <c r="S1480">
        <f t="shared" si="278"/>
        <v>150000</v>
      </c>
      <c r="T1480" t="str">
        <f t="shared" si="279"/>
        <v>Connor Group</v>
      </c>
      <c r="U1480" t="str">
        <f t="shared" si="280"/>
        <v>Santa Clara</v>
      </c>
      <c r="V1480" t="str">
        <f t="shared" si="281"/>
        <v>CA</v>
      </c>
      <c r="W1480">
        <f t="shared" si="282"/>
        <v>0</v>
      </c>
      <c r="X1480">
        <f t="shared" si="283"/>
        <v>0</v>
      </c>
      <c r="Y1480">
        <f t="shared" si="284"/>
        <v>0</v>
      </c>
      <c r="Z1480">
        <f t="shared" si="285"/>
        <v>0</v>
      </c>
      <c r="AA1480">
        <f t="shared" si="286"/>
        <v>0</v>
      </c>
      <c r="AB1480">
        <f t="shared" si="287"/>
        <v>1</v>
      </c>
    </row>
    <row r="1481" spans="1:28" x14ac:dyDescent="0.2">
      <c r="A1481">
        <v>1479</v>
      </c>
      <c r="B1481" t="s">
        <v>34</v>
      </c>
      <c r="C1481" t="s">
        <v>5036</v>
      </c>
      <c r="D1481" t="s">
        <v>5049</v>
      </c>
      <c r="E1481">
        <v>-1</v>
      </c>
      <c r="F1481" t="s">
        <v>2380</v>
      </c>
      <c r="G1481" t="s">
        <v>157</v>
      </c>
      <c r="H1481">
        <v>-1</v>
      </c>
      <c r="I1481">
        <v>-1</v>
      </c>
      <c r="J1481">
        <v>-1</v>
      </c>
      <c r="K1481">
        <v>-1</v>
      </c>
      <c r="L1481">
        <v>-1</v>
      </c>
      <c r="M1481">
        <v>-1</v>
      </c>
      <c r="N1481">
        <v>-1</v>
      </c>
      <c r="O1481">
        <v>-1</v>
      </c>
      <c r="P1481">
        <v>-1</v>
      </c>
      <c r="Q1481">
        <f t="shared" si="276"/>
        <v>110000</v>
      </c>
      <c r="R1481">
        <f t="shared" si="277"/>
        <v>190000</v>
      </c>
      <c r="S1481">
        <f t="shared" si="278"/>
        <v>150000</v>
      </c>
      <c r="T1481" t="str">
        <f t="shared" si="279"/>
        <v>Xcutives.com Inc</v>
      </c>
      <c r="U1481" t="str">
        <f t="shared" si="280"/>
        <v>San Jose</v>
      </c>
      <c r="V1481" t="str">
        <f t="shared" si="281"/>
        <v>CA</v>
      </c>
      <c r="W1481">
        <f t="shared" si="282"/>
        <v>0</v>
      </c>
      <c r="X1481">
        <f t="shared" si="283"/>
        <v>1</v>
      </c>
      <c r="Y1481">
        <f t="shared" si="284"/>
        <v>1</v>
      </c>
      <c r="Z1481">
        <f t="shared" si="285"/>
        <v>0</v>
      </c>
      <c r="AA1481">
        <f t="shared" si="286"/>
        <v>0</v>
      </c>
      <c r="AB1481">
        <f t="shared" si="287"/>
        <v>1</v>
      </c>
    </row>
    <row r="1482" spans="1:28" ht="409.6" x14ac:dyDescent="0.2">
      <c r="A1482">
        <v>1480</v>
      </c>
      <c r="B1482" t="s">
        <v>3392</v>
      </c>
      <c r="C1482" t="s">
        <v>5036</v>
      </c>
      <c r="D1482" s="1" t="s">
        <v>5050</v>
      </c>
      <c r="E1482">
        <v>3.9</v>
      </c>
      <c r="F1482" s="1" t="s">
        <v>2381</v>
      </c>
      <c r="G1482" t="s">
        <v>157</v>
      </c>
      <c r="H1482" t="s">
        <v>169</v>
      </c>
      <c r="I1482" t="s">
        <v>84</v>
      </c>
      <c r="J1482">
        <v>2009</v>
      </c>
      <c r="K1482" t="s">
        <v>30</v>
      </c>
      <c r="L1482" t="s">
        <v>38</v>
      </c>
      <c r="M1482" t="s">
        <v>32</v>
      </c>
      <c r="N1482" t="s">
        <v>3319</v>
      </c>
      <c r="O1482">
        <v>-1</v>
      </c>
      <c r="P1482">
        <v>-1</v>
      </c>
      <c r="Q1482">
        <f t="shared" si="276"/>
        <v>110000</v>
      </c>
      <c r="R1482">
        <f t="shared" si="277"/>
        <v>190000</v>
      </c>
      <c r="S1482">
        <f t="shared" si="278"/>
        <v>150000</v>
      </c>
      <c r="T1482" t="str">
        <f t="shared" si="279"/>
        <v>Joomag, Inc.</v>
      </c>
      <c r="U1482" t="str">
        <f t="shared" si="280"/>
        <v>San Jose</v>
      </c>
      <c r="V1482" t="str">
        <f t="shared" si="281"/>
        <v>CA</v>
      </c>
      <c r="W1482">
        <f t="shared" si="282"/>
        <v>0</v>
      </c>
      <c r="X1482">
        <f t="shared" si="283"/>
        <v>1</v>
      </c>
      <c r="Y1482">
        <f t="shared" si="284"/>
        <v>1</v>
      </c>
      <c r="Z1482">
        <f t="shared" si="285"/>
        <v>0</v>
      </c>
      <c r="AA1482">
        <f t="shared" si="286"/>
        <v>0</v>
      </c>
      <c r="AB1482">
        <f t="shared" si="287"/>
        <v>1</v>
      </c>
    </row>
    <row r="1483" spans="1:28" ht="289" x14ac:dyDescent="0.2">
      <c r="A1483">
        <v>1481</v>
      </c>
      <c r="B1483" t="s">
        <v>2382</v>
      </c>
      <c r="C1483" t="s">
        <v>5036</v>
      </c>
      <c r="D1483" s="1" t="s">
        <v>5051</v>
      </c>
      <c r="E1483">
        <v>4</v>
      </c>
      <c r="F1483" s="1" t="s">
        <v>2383</v>
      </c>
      <c r="G1483" t="s">
        <v>2378</v>
      </c>
      <c r="H1483" t="s">
        <v>2378</v>
      </c>
      <c r="I1483" t="s">
        <v>68</v>
      </c>
      <c r="J1483">
        <v>-1</v>
      </c>
      <c r="K1483" t="s">
        <v>30</v>
      </c>
      <c r="L1483" t="s">
        <v>25</v>
      </c>
      <c r="M1483" t="s">
        <v>26</v>
      </c>
      <c r="N1483" t="s">
        <v>3319</v>
      </c>
      <c r="O1483">
        <v>-1</v>
      </c>
      <c r="P1483">
        <v>-1</v>
      </c>
      <c r="Q1483">
        <f t="shared" si="276"/>
        <v>110000</v>
      </c>
      <c r="R1483">
        <f t="shared" si="277"/>
        <v>190000</v>
      </c>
      <c r="S1483">
        <f t="shared" si="278"/>
        <v>150000</v>
      </c>
      <c r="T1483" t="str">
        <f t="shared" si="279"/>
        <v>Cognoa</v>
      </c>
      <c r="U1483" t="str">
        <f t="shared" si="280"/>
        <v>Palo Alto</v>
      </c>
      <c r="V1483" t="str">
        <f t="shared" si="281"/>
        <v>CA</v>
      </c>
      <c r="W1483">
        <f t="shared" si="282"/>
        <v>1</v>
      </c>
      <c r="X1483">
        <f t="shared" si="283"/>
        <v>0</v>
      </c>
      <c r="Y1483">
        <f t="shared" si="284"/>
        <v>1</v>
      </c>
      <c r="Z1483">
        <f t="shared" si="285"/>
        <v>1</v>
      </c>
      <c r="AA1483">
        <f t="shared" si="286"/>
        <v>0</v>
      </c>
      <c r="AB1483">
        <f t="shared" si="287"/>
        <v>1</v>
      </c>
    </row>
    <row r="1484" spans="1:28" ht="409.6" x14ac:dyDescent="0.2">
      <c r="A1484">
        <v>1482</v>
      </c>
      <c r="B1484" t="s">
        <v>1067</v>
      </c>
      <c r="C1484" t="s">
        <v>5036</v>
      </c>
      <c r="D1484" s="1" t="s">
        <v>5052</v>
      </c>
      <c r="E1484">
        <v>3.6</v>
      </c>
      <c r="F1484" s="1" t="s">
        <v>981</v>
      </c>
      <c r="G1484" t="s">
        <v>1176</v>
      </c>
      <c r="H1484" t="s">
        <v>275</v>
      </c>
      <c r="I1484" t="s">
        <v>29</v>
      </c>
      <c r="J1484">
        <v>2000</v>
      </c>
      <c r="K1484" t="s">
        <v>30</v>
      </c>
      <c r="L1484" t="s">
        <v>147</v>
      </c>
      <c r="M1484" t="s">
        <v>61</v>
      </c>
      <c r="N1484" t="s">
        <v>3303</v>
      </c>
      <c r="O1484" t="s">
        <v>982</v>
      </c>
      <c r="P1484">
        <v>-1</v>
      </c>
      <c r="Q1484">
        <f t="shared" si="276"/>
        <v>110000</v>
      </c>
      <c r="R1484">
        <f t="shared" si="277"/>
        <v>190000</v>
      </c>
      <c r="S1484">
        <f t="shared" si="278"/>
        <v>150000</v>
      </c>
      <c r="T1484" t="str">
        <f t="shared" si="279"/>
        <v>ICONMA</v>
      </c>
      <c r="U1484" t="str">
        <f t="shared" si="280"/>
        <v>Cupertino</v>
      </c>
      <c r="V1484" t="str">
        <f t="shared" si="281"/>
        <v>CA</v>
      </c>
      <c r="W1484">
        <f t="shared" si="282"/>
        <v>0</v>
      </c>
      <c r="X1484">
        <f t="shared" si="283"/>
        <v>0</v>
      </c>
      <c r="Y1484">
        <f t="shared" si="284"/>
        <v>1</v>
      </c>
      <c r="Z1484">
        <f t="shared" si="285"/>
        <v>0</v>
      </c>
      <c r="AA1484">
        <f t="shared" si="286"/>
        <v>0</v>
      </c>
      <c r="AB1484">
        <f t="shared" si="287"/>
        <v>1</v>
      </c>
    </row>
    <row r="1485" spans="1:28" ht="409.6" x14ac:dyDescent="0.2">
      <c r="A1485">
        <v>1483</v>
      </c>
      <c r="B1485" t="s">
        <v>34</v>
      </c>
      <c r="C1485" t="s">
        <v>5036</v>
      </c>
      <c r="D1485" s="1" t="s">
        <v>5053</v>
      </c>
      <c r="E1485">
        <v>3.8</v>
      </c>
      <c r="F1485" s="1" t="s">
        <v>2384</v>
      </c>
      <c r="G1485" t="s">
        <v>2378</v>
      </c>
      <c r="H1485" t="s">
        <v>2385</v>
      </c>
      <c r="I1485" t="s">
        <v>41</v>
      </c>
      <c r="J1485">
        <v>1996</v>
      </c>
      <c r="K1485" t="s">
        <v>30</v>
      </c>
      <c r="L1485">
        <v>-1</v>
      </c>
      <c r="M1485">
        <v>-1</v>
      </c>
      <c r="N1485" t="s">
        <v>3319</v>
      </c>
      <c r="O1485">
        <v>-1</v>
      </c>
      <c r="P1485">
        <v>-1</v>
      </c>
      <c r="Q1485">
        <f t="shared" si="276"/>
        <v>110000</v>
      </c>
      <c r="R1485">
        <f t="shared" si="277"/>
        <v>190000</v>
      </c>
      <c r="S1485">
        <f t="shared" si="278"/>
        <v>150000</v>
      </c>
      <c r="T1485" t="str">
        <f t="shared" si="279"/>
        <v>Enjoy</v>
      </c>
      <c r="U1485" t="str">
        <f t="shared" si="280"/>
        <v>Palo Alto</v>
      </c>
      <c r="V1485" t="str">
        <f t="shared" si="281"/>
        <v>CA</v>
      </c>
      <c r="W1485">
        <f t="shared" si="282"/>
        <v>1</v>
      </c>
      <c r="X1485">
        <f t="shared" si="283"/>
        <v>1</v>
      </c>
      <c r="Y1485">
        <f t="shared" si="284"/>
        <v>1</v>
      </c>
      <c r="Z1485">
        <f t="shared" si="285"/>
        <v>0</v>
      </c>
      <c r="AA1485">
        <f t="shared" si="286"/>
        <v>0</v>
      </c>
      <c r="AB1485">
        <f t="shared" si="287"/>
        <v>1</v>
      </c>
    </row>
    <row r="1486" spans="1:28" ht="409.6" x14ac:dyDescent="0.2">
      <c r="A1486">
        <v>1484</v>
      </c>
      <c r="B1486" t="s">
        <v>2386</v>
      </c>
      <c r="C1486" t="s">
        <v>5036</v>
      </c>
      <c r="D1486" s="1" t="s">
        <v>5054</v>
      </c>
      <c r="E1486">
        <v>5</v>
      </c>
      <c r="F1486" s="1" t="s">
        <v>5055</v>
      </c>
      <c r="G1486" t="s">
        <v>92</v>
      </c>
      <c r="H1486" t="s">
        <v>92</v>
      </c>
      <c r="I1486" t="s">
        <v>84</v>
      </c>
      <c r="J1486">
        <v>2016</v>
      </c>
      <c r="K1486" t="s">
        <v>30</v>
      </c>
      <c r="L1486" t="s">
        <v>3350</v>
      </c>
      <c r="M1486" t="s">
        <v>32</v>
      </c>
      <c r="N1486" t="s">
        <v>3319</v>
      </c>
      <c r="O1486">
        <v>-1</v>
      </c>
      <c r="P1486" t="b">
        <v>1</v>
      </c>
      <c r="Q1486">
        <f t="shared" si="276"/>
        <v>110000</v>
      </c>
      <c r="R1486">
        <f t="shared" si="277"/>
        <v>190000</v>
      </c>
      <c r="S1486">
        <f t="shared" si="278"/>
        <v>150000</v>
      </c>
      <c r="T1486" t="str">
        <f t="shared" si="279"/>
        <v>Movewors</v>
      </c>
      <c r="U1486" t="str">
        <f t="shared" si="280"/>
        <v>Mountain View</v>
      </c>
      <c r="V1486" t="str">
        <f t="shared" si="281"/>
        <v>CA</v>
      </c>
      <c r="W1486">
        <f t="shared" si="282"/>
        <v>1</v>
      </c>
      <c r="X1486">
        <f t="shared" si="283"/>
        <v>1</v>
      </c>
      <c r="Y1486">
        <f t="shared" si="284"/>
        <v>0</v>
      </c>
      <c r="Z1486">
        <f t="shared" si="285"/>
        <v>1</v>
      </c>
      <c r="AA1486">
        <f t="shared" si="286"/>
        <v>0</v>
      </c>
      <c r="AB1486">
        <f t="shared" si="287"/>
        <v>1</v>
      </c>
    </row>
    <row r="1487" spans="1:28" ht="409.6" x14ac:dyDescent="0.2">
      <c r="A1487">
        <v>1485</v>
      </c>
      <c r="B1487" t="s">
        <v>2387</v>
      </c>
      <c r="C1487" t="s">
        <v>5036</v>
      </c>
      <c r="D1487" s="1" t="s">
        <v>5056</v>
      </c>
      <c r="E1487">
        <v>4.4000000000000004</v>
      </c>
      <c r="F1487" s="1" t="s">
        <v>2388</v>
      </c>
      <c r="G1487" t="s">
        <v>3427</v>
      </c>
      <c r="H1487" t="s">
        <v>1720</v>
      </c>
      <c r="I1487" t="s">
        <v>68</v>
      </c>
      <c r="J1487">
        <v>-1</v>
      </c>
      <c r="K1487" t="s">
        <v>30</v>
      </c>
      <c r="L1487" t="s">
        <v>38</v>
      </c>
      <c r="M1487" t="s">
        <v>32</v>
      </c>
      <c r="N1487" t="s">
        <v>3319</v>
      </c>
      <c r="O1487" t="s">
        <v>5057</v>
      </c>
      <c r="P1487">
        <v>-1</v>
      </c>
      <c r="Q1487">
        <f t="shared" si="276"/>
        <v>110000</v>
      </c>
      <c r="R1487">
        <f t="shared" si="277"/>
        <v>190000</v>
      </c>
      <c r="S1487">
        <f t="shared" si="278"/>
        <v>150000</v>
      </c>
      <c r="T1487" t="str">
        <f t="shared" si="279"/>
        <v>Ursus</v>
      </c>
      <c r="U1487" t="str">
        <f t="shared" si="280"/>
        <v>Menlo Par</v>
      </c>
      <c r="V1487" t="str">
        <f t="shared" si="281"/>
        <v>CA</v>
      </c>
      <c r="W1487">
        <f t="shared" si="282"/>
        <v>1</v>
      </c>
      <c r="X1487">
        <f t="shared" si="283"/>
        <v>1</v>
      </c>
      <c r="Y1487">
        <f t="shared" si="284"/>
        <v>0</v>
      </c>
      <c r="Z1487">
        <f t="shared" si="285"/>
        <v>1</v>
      </c>
      <c r="AA1487">
        <f t="shared" si="286"/>
        <v>0</v>
      </c>
      <c r="AB1487">
        <f t="shared" si="287"/>
        <v>1</v>
      </c>
    </row>
    <row r="1488" spans="1:28" ht="409.6" x14ac:dyDescent="0.2">
      <c r="A1488">
        <v>1486</v>
      </c>
      <c r="B1488" t="s">
        <v>2389</v>
      </c>
      <c r="C1488" t="s">
        <v>5036</v>
      </c>
      <c r="D1488" s="1" t="s">
        <v>5058</v>
      </c>
      <c r="E1488">
        <v>4.4000000000000004</v>
      </c>
      <c r="F1488" s="1" t="s">
        <v>2390</v>
      </c>
      <c r="G1488" t="s">
        <v>92</v>
      </c>
      <c r="H1488" t="s">
        <v>92</v>
      </c>
      <c r="I1488" t="s">
        <v>18</v>
      </c>
      <c r="J1488">
        <v>2016</v>
      </c>
      <c r="K1488" t="s">
        <v>30</v>
      </c>
      <c r="L1488" t="s">
        <v>134</v>
      </c>
      <c r="M1488" t="s">
        <v>32</v>
      </c>
      <c r="N1488" t="s">
        <v>3319</v>
      </c>
      <c r="O1488">
        <v>-1</v>
      </c>
      <c r="P1488">
        <v>-1</v>
      </c>
      <c r="Q1488">
        <f t="shared" si="276"/>
        <v>110000</v>
      </c>
      <c r="R1488">
        <f t="shared" si="277"/>
        <v>190000</v>
      </c>
      <c r="S1488">
        <f t="shared" si="278"/>
        <v>150000</v>
      </c>
      <c r="T1488" t="str">
        <f t="shared" si="279"/>
        <v>Nuro</v>
      </c>
      <c r="U1488" t="str">
        <f t="shared" si="280"/>
        <v>Mountain View</v>
      </c>
      <c r="V1488" t="str">
        <f t="shared" si="281"/>
        <v>CA</v>
      </c>
      <c r="W1488">
        <f t="shared" si="282"/>
        <v>1</v>
      </c>
      <c r="X1488">
        <f t="shared" si="283"/>
        <v>1</v>
      </c>
      <c r="Y1488">
        <f t="shared" si="284"/>
        <v>1</v>
      </c>
      <c r="Z1488">
        <f t="shared" si="285"/>
        <v>1</v>
      </c>
      <c r="AA1488">
        <f t="shared" si="286"/>
        <v>0</v>
      </c>
      <c r="AB1488">
        <f t="shared" si="287"/>
        <v>1</v>
      </c>
    </row>
    <row r="1489" spans="1:28" ht="404" x14ac:dyDescent="0.2">
      <c r="A1489">
        <v>1487</v>
      </c>
      <c r="B1489" t="s">
        <v>1067</v>
      </c>
      <c r="C1489" t="s">
        <v>5036</v>
      </c>
      <c r="D1489" s="1" t="s">
        <v>5059</v>
      </c>
      <c r="E1489">
        <v>3.9</v>
      </c>
      <c r="F1489" s="1" t="s">
        <v>2391</v>
      </c>
      <c r="G1489" t="s">
        <v>1176</v>
      </c>
      <c r="H1489" t="s">
        <v>5060</v>
      </c>
      <c r="I1489" t="s">
        <v>41</v>
      </c>
      <c r="J1489">
        <v>2002</v>
      </c>
      <c r="K1489" t="s">
        <v>30</v>
      </c>
      <c r="L1489" t="s">
        <v>38</v>
      </c>
      <c r="M1489" t="s">
        <v>32</v>
      </c>
      <c r="N1489" t="s">
        <v>3305</v>
      </c>
      <c r="O1489" t="s">
        <v>5061</v>
      </c>
      <c r="P1489">
        <v>-1</v>
      </c>
      <c r="Q1489">
        <f t="shared" si="276"/>
        <v>110000</v>
      </c>
      <c r="R1489">
        <f t="shared" si="277"/>
        <v>190000</v>
      </c>
      <c r="S1489">
        <f t="shared" si="278"/>
        <v>150000</v>
      </c>
      <c r="T1489" t="str">
        <f t="shared" si="279"/>
        <v>TalentBurst, Inc.</v>
      </c>
      <c r="U1489" t="str">
        <f t="shared" si="280"/>
        <v>Cupertino</v>
      </c>
      <c r="V1489" t="str">
        <f t="shared" si="281"/>
        <v>CA</v>
      </c>
      <c r="W1489">
        <f t="shared" si="282"/>
        <v>0</v>
      </c>
      <c r="X1489">
        <f t="shared" si="283"/>
        <v>0</v>
      </c>
      <c r="Y1489">
        <f t="shared" si="284"/>
        <v>1</v>
      </c>
      <c r="Z1489">
        <f t="shared" si="285"/>
        <v>0</v>
      </c>
      <c r="AA1489">
        <f t="shared" si="286"/>
        <v>0</v>
      </c>
      <c r="AB1489">
        <f t="shared" si="287"/>
        <v>1</v>
      </c>
    </row>
    <row r="1490" spans="1:28" ht="34" x14ac:dyDescent="0.2">
      <c r="A1490">
        <v>1488</v>
      </c>
      <c r="B1490" t="s">
        <v>34</v>
      </c>
      <c r="C1490" t="s">
        <v>5036</v>
      </c>
      <c r="D1490" t="s">
        <v>5062</v>
      </c>
      <c r="E1490">
        <v>3.7</v>
      </c>
      <c r="F1490" s="1" t="s">
        <v>222</v>
      </c>
      <c r="G1490" t="s">
        <v>169</v>
      </c>
      <c r="H1490" t="s">
        <v>223</v>
      </c>
      <c r="I1490" t="s">
        <v>29</v>
      </c>
      <c r="J1490">
        <v>-1</v>
      </c>
      <c r="K1490" t="s">
        <v>37</v>
      </c>
      <c r="L1490" t="s">
        <v>147</v>
      </c>
      <c r="M1490" t="s">
        <v>61</v>
      </c>
      <c r="N1490" t="s">
        <v>3319</v>
      </c>
      <c r="O1490">
        <v>-1</v>
      </c>
      <c r="P1490">
        <v>-1</v>
      </c>
      <c r="Q1490">
        <f t="shared" si="276"/>
        <v>110000</v>
      </c>
      <c r="R1490">
        <f t="shared" si="277"/>
        <v>190000</v>
      </c>
      <c r="S1490">
        <f t="shared" si="278"/>
        <v>150000</v>
      </c>
      <c r="T1490" t="str">
        <f t="shared" si="279"/>
        <v>Randstad</v>
      </c>
      <c r="U1490" t="str">
        <f t="shared" si="280"/>
        <v>Sunnyvale</v>
      </c>
      <c r="V1490" t="str">
        <f t="shared" si="281"/>
        <v>CA</v>
      </c>
      <c r="W1490">
        <f t="shared" si="282"/>
        <v>0</v>
      </c>
      <c r="X1490">
        <f t="shared" si="283"/>
        <v>0</v>
      </c>
      <c r="Y1490">
        <f t="shared" si="284"/>
        <v>0</v>
      </c>
      <c r="Z1490">
        <f t="shared" si="285"/>
        <v>0</v>
      </c>
      <c r="AA1490">
        <f t="shared" si="286"/>
        <v>0</v>
      </c>
      <c r="AB1490">
        <f t="shared" si="287"/>
        <v>1</v>
      </c>
    </row>
    <row r="1491" spans="1:28" ht="34" x14ac:dyDescent="0.2">
      <c r="A1491">
        <v>1489</v>
      </c>
      <c r="B1491" t="s">
        <v>34</v>
      </c>
      <c r="C1491" t="s">
        <v>5036</v>
      </c>
      <c r="D1491" t="s">
        <v>5063</v>
      </c>
      <c r="E1491">
        <v>4.0999999999999996</v>
      </c>
      <c r="F1491" s="1" t="s">
        <v>2392</v>
      </c>
      <c r="G1491" t="s">
        <v>169</v>
      </c>
      <c r="H1491" t="s">
        <v>2393</v>
      </c>
      <c r="I1491" t="s">
        <v>29</v>
      </c>
      <c r="J1491">
        <v>-1</v>
      </c>
      <c r="K1491" t="s">
        <v>30</v>
      </c>
      <c r="L1491" t="s">
        <v>38</v>
      </c>
      <c r="M1491" t="s">
        <v>32</v>
      </c>
      <c r="N1491" t="s">
        <v>3314</v>
      </c>
      <c r="O1491">
        <v>-1</v>
      </c>
      <c r="P1491">
        <v>-1</v>
      </c>
      <c r="Q1491">
        <f t="shared" si="276"/>
        <v>110000</v>
      </c>
      <c r="R1491">
        <f t="shared" si="277"/>
        <v>190000</v>
      </c>
      <c r="S1491">
        <f t="shared" si="278"/>
        <v>150000</v>
      </c>
      <c r="T1491" t="str">
        <f t="shared" si="279"/>
        <v>BayOne Solutions</v>
      </c>
      <c r="U1491" t="str">
        <f t="shared" si="280"/>
        <v>Sunnyvale</v>
      </c>
      <c r="V1491" t="str">
        <f t="shared" si="281"/>
        <v>CA</v>
      </c>
      <c r="W1491">
        <f t="shared" si="282"/>
        <v>0</v>
      </c>
      <c r="X1491">
        <f t="shared" si="283"/>
        <v>0</v>
      </c>
      <c r="Y1491">
        <f t="shared" si="284"/>
        <v>0</v>
      </c>
      <c r="Z1491">
        <f t="shared" si="285"/>
        <v>0</v>
      </c>
      <c r="AA1491">
        <f t="shared" si="286"/>
        <v>0</v>
      </c>
      <c r="AB1491">
        <f t="shared" si="287"/>
        <v>1</v>
      </c>
    </row>
    <row r="1492" spans="1:28" ht="136" x14ac:dyDescent="0.2">
      <c r="A1492">
        <v>1490</v>
      </c>
      <c r="B1492" t="s">
        <v>34</v>
      </c>
      <c r="C1492" t="s">
        <v>5036</v>
      </c>
      <c r="D1492" s="1" t="s">
        <v>5064</v>
      </c>
      <c r="E1492">
        <v>4</v>
      </c>
      <c r="F1492" s="1" t="s">
        <v>2394</v>
      </c>
      <c r="G1492" t="s">
        <v>157</v>
      </c>
      <c r="H1492" t="s">
        <v>106</v>
      </c>
      <c r="I1492" t="s">
        <v>84</v>
      </c>
      <c r="J1492">
        <v>2011</v>
      </c>
      <c r="K1492" t="s">
        <v>30</v>
      </c>
      <c r="L1492" t="s">
        <v>25</v>
      </c>
      <c r="M1492" t="s">
        <v>26</v>
      </c>
      <c r="N1492" t="s">
        <v>3314</v>
      </c>
      <c r="O1492">
        <v>-1</v>
      </c>
      <c r="P1492">
        <v>-1</v>
      </c>
      <c r="Q1492">
        <f t="shared" si="276"/>
        <v>110000</v>
      </c>
      <c r="R1492">
        <f t="shared" si="277"/>
        <v>190000</v>
      </c>
      <c r="S1492">
        <f t="shared" si="278"/>
        <v>150000</v>
      </c>
      <c r="T1492" t="str">
        <f t="shared" si="279"/>
        <v>Zipongo</v>
      </c>
      <c r="U1492" t="str">
        <f t="shared" si="280"/>
        <v>San Jose</v>
      </c>
      <c r="V1492" t="str">
        <f t="shared" si="281"/>
        <v>CA</v>
      </c>
      <c r="W1492">
        <f t="shared" si="282"/>
        <v>0</v>
      </c>
      <c r="X1492">
        <f t="shared" si="283"/>
        <v>0</v>
      </c>
      <c r="Y1492">
        <f t="shared" si="284"/>
        <v>0</v>
      </c>
      <c r="Z1492">
        <f t="shared" si="285"/>
        <v>0</v>
      </c>
      <c r="AA1492">
        <f t="shared" si="286"/>
        <v>0</v>
      </c>
      <c r="AB1492">
        <f t="shared" si="287"/>
        <v>1</v>
      </c>
    </row>
    <row r="1493" spans="1:28" ht="409.6" x14ac:dyDescent="0.2">
      <c r="A1493">
        <v>1491</v>
      </c>
      <c r="B1493" t="s">
        <v>34</v>
      </c>
      <c r="C1493" t="s">
        <v>5036</v>
      </c>
      <c r="D1493" s="1" t="s">
        <v>5065</v>
      </c>
      <c r="E1493">
        <v>3.1</v>
      </c>
      <c r="F1493" s="1" t="s">
        <v>2395</v>
      </c>
      <c r="G1493" t="s">
        <v>157</v>
      </c>
      <c r="H1493" t="s">
        <v>205</v>
      </c>
      <c r="I1493" t="s">
        <v>18</v>
      </c>
      <c r="J1493">
        <v>-1</v>
      </c>
      <c r="K1493" t="s">
        <v>30</v>
      </c>
      <c r="L1493" t="s">
        <v>38</v>
      </c>
      <c r="M1493" t="s">
        <v>32</v>
      </c>
      <c r="N1493" t="s">
        <v>3309</v>
      </c>
      <c r="O1493">
        <v>-1</v>
      </c>
      <c r="P1493">
        <v>-1</v>
      </c>
      <c r="Q1493">
        <f t="shared" si="276"/>
        <v>110000</v>
      </c>
      <c r="R1493">
        <f t="shared" si="277"/>
        <v>190000</v>
      </c>
      <c r="S1493">
        <f t="shared" si="278"/>
        <v>150000</v>
      </c>
      <c r="T1493" t="str">
        <f t="shared" si="279"/>
        <v>Logic Planet</v>
      </c>
      <c r="U1493" t="str">
        <f t="shared" si="280"/>
        <v>San Jose</v>
      </c>
      <c r="V1493" t="str">
        <f t="shared" si="281"/>
        <v>CA</v>
      </c>
      <c r="W1493">
        <f t="shared" si="282"/>
        <v>0</v>
      </c>
      <c r="X1493">
        <f t="shared" si="283"/>
        <v>1</v>
      </c>
      <c r="Y1493">
        <f t="shared" si="284"/>
        <v>0</v>
      </c>
      <c r="Z1493">
        <f t="shared" si="285"/>
        <v>1</v>
      </c>
      <c r="AA1493">
        <f t="shared" si="286"/>
        <v>1</v>
      </c>
      <c r="AB1493">
        <f t="shared" si="287"/>
        <v>1</v>
      </c>
    </row>
    <row r="1494" spans="1:28" ht="409.6" x14ac:dyDescent="0.2">
      <c r="A1494">
        <v>1492</v>
      </c>
      <c r="B1494" t="s">
        <v>2396</v>
      </c>
      <c r="C1494" t="s">
        <v>5036</v>
      </c>
      <c r="D1494" s="1" t="s">
        <v>5066</v>
      </c>
      <c r="E1494">
        <v>3.9</v>
      </c>
      <c r="F1494" s="1" t="s">
        <v>2397</v>
      </c>
      <c r="G1494" t="s">
        <v>1076</v>
      </c>
      <c r="H1494" t="s">
        <v>1076</v>
      </c>
      <c r="I1494" t="s">
        <v>29</v>
      </c>
      <c r="J1494">
        <v>1997</v>
      </c>
      <c r="K1494" t="s">
        <v>56</v>
      </c>
      <c r="L1494" t="s">
        <v>31</v>
      </c>
      <c r="M1494" t="s">
        <v>32</v>
      </c>
      <c r="N1494" t="s">
        <v>3307</v>
      </c>
      <c r="O1494">
        <v>-1</v>
      </c>
      <c r="P1494">
        <v>-1</v>
      </c>
      <c r="Q1494">
        <f t="shared" si="276"/>
        <v>110000</v>
      </c>
      <c r="R1494">
        <f t="shared" si="277"/>
        <v>190000</v>
      </c>
      <c r="S1494">
        <f t="shared" si="278"/>
        <v>150000</v>
      </c>
      <c r="T1494" t="str">
        <f t="shared" si="279"/>
        <v>Netflix</v>
      </c>
      <c r="U1494" t="str">
        <f t="shared" si="280"/>
        <v>Los Gatos</v>
      </c>
      <c r="V1494" t="str">
        <f t="shared" si="281"/>
        <v>CA</v>
      </c>
      <c r="W1494">
        <f t="shared" si="282"/>
        <v>1</v>
      </c>
      <c r="X1494">
        <f t="shared" si="283"/>
        <v>1</v>
      </c>
      <c r="Y1494">
        <f t="shared" si="284"/>
        <v>1</v>
      </c>
      <c r="Z1494">
        <f t="shared" si="285"/>
        <v>1</v>
      </c>
      <c r="AA1494">
        <f t="shared" si="286"/>
        <v>0</v>
      </c>
      <c r="AB1494">
        <f t="shared" si="287"/>
        <v>1</v>
      </c>
    </row>
    <row r="1495" spans="1:28" x14ac:dyDescent="0.2">
      <c r="A1495">
        <v>1493</v>
      </c>
      <c r="B1495" t="s">
        <v>2398</v>
      </c>
      <c r="C1495" t="s">
        <v>5036</v>
      </c>
      <c r="D1495" t="s">
        <v>5067</v>
      </c>
      <c r="E1495">
        <v>-1</v>
      </c>
      <c r="F1495" t="s">
        <v>2380</v>
      </c>
      <c r="G1495" t="s">
        <v>157</v>
      </c>
      <c r="H1495">
        <v>-1</v>
      </c>
      <c r="I1495">
        <v>-1</v>
      </c>
      <c r="J1495">
        <v>-1</v>
      </c>
      <c r="K1495">
        <v>-1</v>
      </c>
      <c r="L1495">
        <v>-1</v>
      </c>
      <c r="M1495">
        <v>-1</v>
      </c>
      <c r="N1495">
        <v>-1</v>
      </c>
      <c r="O1495">
        <v>-1</v>
      </c>
      <c r="P1495">
        <v>-1</v>
      </c>
      <c r="Q1495">
        <f t="shared" si="276"/>
        <v>110000</v>
      </c>
      <c r="R1495">
        <f t="shared" si="277"/>
        <v>190000</v>
      </c>
      <c r="S1495">
        <f t="shared" si="278"/>
        <v>150000</v>
      </c>
      <c r="T1495" t="str">
        <f t="shared" si="279"/>
        <v>Xcutives.com Inc</v>
      </c>
      <c r="U1495" t="str">
        <f t="shared" si="280"/>
        <v>San Jose</v>
      </c>
      <c r="V1495" t="str">
        <f t="shared" si="281"/>
        <v>CA</v>
      </c>
      <c r="W1495">
        <f t="shared" si="282"/>
        <v>0</v>
      </c>
      <c r="X1495">
        <f t="shared" si="283"/>
        <v>1</v>
      </c>
      <c r="Y1495">
        <f t="shared" si="284"/>
        <v>0</v>
      </c>
      <c r="Z1495">
        <f t="shared" si="285"/>
        <v>0</v>
      </c>
      <c r="AA1495">
        <f t="shared" si="286"/>
        <v>0</v>
      </c>
      <c r="AB1495">
        <f t="shared" si="287"/>
        <v>1</v>
      </c>
    </row>
    <row r="1496" spans="1:28" ht="388" x14ac:dyDescent="0.2">
      <c r="A1496">
        <v>1494</v>
      </c>
      <c r="B1496" t="s">
        <v>34</v>
      </c>
      <c r="C1496" t="s">
        <v>5036</v>
      </c>
      <c r="D1496" s="1" t="s">
        <v>5068</v>
      </c>
      <c r="E1496">
        <v>3.9</v>
      </c>
      <c r="F1496" s="1" t="s">
        <v>4478</v>
      </c>
      <c r="G1496" t="s">
        <v>157</v>
      </c>
      <c r="H1496" t="s">
        <v>254</v>
      </c>
      <c r="I1496" t="s">
        <v>68</v>
      </c>
      <c r="J1496">
        <v>-1</v>
      </c>
      <c r="K1496" t="s">
        <v>30</v>
      </c>
      <c r="L1496" t="s">
        <v>85</v>
      </c>
      <c r="M1496" t="s">
        <v>61</v>
      </c>
      <c r="N1496" t="s">
        <v>3308</v>
      </c>
      <c r="O1496">
        <v>-1</v>
      </c>
      <c r="P1496">
        <v>-1</v>
      </c>
      <c r="Q1496">
        <f t="shared" si="276"/>
        <v>110000</v>
      </c>
      <c r="R1496">
        <f t="shared" si="277"/>
        <v>190000</v>
      </c>
      <c r="S1496">
        <f t="shared" si="278"/>
        <v>150000</v>
      </c>
      <c r="T1496" t="str">
        <f t="shared" si="279"/>
        <v>aygen Inc.</v>
      </c>
      <c r="U1496" t="str">
        <f t="shared" si="280"/>
        <v>San Jose</v>
      </c>
      <c r="V1496" t="str">
        <f t="shared" si="281"/>
        <v>CA</v>
      </c>
      <c r="W1496">
        <f t="shared" si="282"/>
        <v>0</v>
      </c>
      <c r="X1496">
        <f t="shared" si="283"/>
        <v>1</v>
      </c>
      <c r="Y1496">
        <f t="shared" si="284"/>
        <v>0</v>
      </c>
      <c r="Z1496">
        <f t="shared" si="285"/>
        <v>1</v>
      </c>
      <c r="AA1496">
        <f t="shared" si="286"/>
        <v>1</v>
      </c>
      <c r="AB1496">
        <f t="shared" si="287"/>
        <v>1</v>
      </c>
    </row>
    <row r="1497" spans="1:28" ht="34" x14ac:dyDescent="0.2">
      <c r="A1497">
        <v>1495</v>
      </c>
      <c r="B1497" t="s">
        <v>34</v>
      </c>
      <c r="C1497" t="s">
        <v>5036</v>
      </c>
      <c r="D1497" t="s">
        <v>5069</v>
      </c>
      <c r="E1497">
        <v>3.6</v>
      </c>
      <c r="F1497" s="1" t="s">
        <v>2399</v>
      </c>
      <c r="G1497" t="s">
        <v>169</v>
      </c>
      <c r="H1497" t="s">
        <v>275</v>
      </c>
      <c r="I1497" t="s">
        <v>29</v>
      </c>
      <c r="J1497">
        <v>2000</v>
      </c>
      <c r="K1497" t="s">
        <v>30</v>
      </c>
      <c r="L1497" t="s">
        <v>147</v>
      </c>
      <c r="M1497" t="s">
        <v>61</v>
      </c>
      <c r="N1497" t="s">
        <v>3303</v>
      </c>
      <c r="O1497" t="s">
        <v>982</v>
      </c>
      <c r="P1497">
        <v>-1</v>
      </c>
      <c r="Q1497">
        <f t="shared" si="276"/>
        <v>110000</v>
      </c>
      <c r="R1497">
        <f t="shared" si="277"/>
        <v>190000</v>
      </c>
      <c r="S1497">
        <f t="shared" si="278"/>
        <v>150000</v>
      </c>
      <c r="T1497" t="str">
        <f t="shared" si="279"/>
        <v>Iconma, L.L.C.</v>
      </c>
      <c r="U1497" t="str">
        <f t="shared" si="280"/>
        <v>Sunnyvale</v>
      </c>
      <c r="V1497" t="str">
        <f t="shared" si="281"/>
        <v>CA</v>
      </c>
      <c r="W1497">
        <f t="shared" si="282"/>
        <v>0</v>
      </c>
      <c r="X1497">
        <f t="shared" si="283"/>
        <v>1</v>
      </c>
      <c r="Y1497">
        <f t="shared" si="284"/>
        <v>0</v>
      </c>
      <c r="Z1497">
        <f t="shared" si="285"/>
        <v>0</v>
      </c>
      <c r="AA1497">
        <f t="shared" si="286"/>
        <v>0</v>
      </c>
      <c r="AB1497">
        <f t="shared" si="287"/>
        <v>1</v>
      </c>
    </row>
    <row r="1498" spans="1:28" ht="409.6" x14ac:dyDescent="0.2">
      <c r="A1498">
        <v>1496</v>
      </c>
      <c r="B1498" t="s">
        <v>34</v>
      </c>
      <c r="C1498" t="s">
        <v>5036</v>
      </c>
      <c r="D1498" s="1" t="s">
        <v>5070</v>
      </c>
      <c r="E1498">
        <v>3.9</v>
      </c>
      <c r="F1498" s="1" t="s">
        <v>204</v>
      </c>
      <c r="G1498" t="s">
        <v>157</v>
      </c>
      <c r="H1498" t="s">
        <v>205</v>
      </c>
      <c r="I1498" t="s">
        <v>41</v>
      </c>
      <c r="J1498">
        <v>2002</v>
      </c>
      <c r="K1498" t="s">
        <v>30</v>
      </c>
      <c r="L1498" t="s">
        <v>38</v>
      </c>
      <c r="M1498" t="s">
        <v>32</v>
      </c>
      <c r="N1498" t="s">
        <v>3303</v>
      </c>
      <c r="O1498">
        <v>-1</v>
      </c>
      <c r="P1498">
        <v>-1</v>
      </c>
      <c r="Q1498">
        <f t="shared" si="276"/>
        <v>110000</v>
      </c>
      <c r="R1498">
        <f t="shared" si="277"/>
        <v>190000</v>
      </c>
      <c r="S1498">
        <f t="shared" si="278"/>
        <v>150000</v>
      </c>
      <c r="T1498" t="str">
        <f t="shared" si="279"/>
        <v>Diverse Lynx</v>
      </c>
      <c r="U1498" t="str">
        <f t="shared" si="280"/>
        <v>San Jose</v>
      </c>
      <c r="V1498" t="str">
        <f t="shared" si="281"/>
        <v>CA</v>
      </c>
      <c r="W1498">
        <f t="shared" si="282"/>
        <v>0</v>
      </c>
      <c r="X1498">
        <f t="shared" si="283"/>
        <v>1</v>
      </c>
      <c r="Y1498">
        <f t="shared" si="284"/>
        <v>0</v>
      </c>
      <c r="Z1498">
        <f t="shared" si="285"/>
        <v>1</v>
      </c>
      <c r="AA1498">
        <f t="shared" si="286"/>
        <v>1</v>
      </c>
      <c r="AB1498">
        <f t="shared" si="287"/>
        <v>1</v>
      </c>
    </row>
    <row r="1499" spans="1:28" ht="340" x14ac:dyDescent="0.2">
      <c r="A1499">
        <v>1497</v>
      </c>
      <c r="B1499" t="s">
        <v>34</v>
      </c>
      <c r="C1499" t="s">
        <v>5071</v>
      </c>
      <c r="D1499" s="1" t="s">
        <v>5072</v>
      </c>
      <c r="E1499">
        <v>4.4000000000000004</v>
      </c>
      <c r="F1499" s="1" t="s">
        <v>2400</v>
      </c>
      <c r="G1499" t="s">
        <v>586</v>
      </c>
      <c r="H1499" t="s">
        <v>1054</v>
      </c>
      <c r="I1499" t="s">
        <v>84</v>
      </c>
      <c r="J1499">
        <v>2015</v>
      </c>
      <c r="K1499" t="s">
        <v>30</v>
      </c>
      <c r="L1499" t="s">
        <v>38</v>
      </c>
      <c r="M1499" t="s">
        <v>32</v>
      </c>
      <c r="N1499" t="s">
        <v>3319</v>
      </c>
      <c r="O1499">
        <v>-1</v>
      </c>
      <c r="P1499">
        <v>-1</v>
      </c>
      <c r="Q1499">
        <f t="shared" si="276"/>
        <v>89000</v>
      </c>
      <c r="R1499">
        <f t="shared" si="277"/>
        <v>151000</v>
      </c>
      <c r="S1499">
        <f t="shared" si="278"/>
        <v>120000</v>
      </c>
      <c r="T1499" t="str">
        <f t="shared" si="279"/>
        <v>Adwait Algorithm</v>
      </c>
      <c r="U1499" t="str">
        <f t="shared" si="280"/>
        <v>Santa Clara</v>
      </c>
      <c r="V1499" t="str">
        <f t="shared" si="281"/>
        <v>CA</v>
      </c>
      <c r="W1499">
        <f t="shared" si="282"/>
        <v>0</v>
      </c>
      <c r="X1499">
        <f t="shared" si="283"/>
        <v>1</v>
      </c>
      <c r="Y1499">
        <f t="shared" si="284"/>
        <v>0</v>
      </c>
      <c r="Z1499">
        <f t="shared" si="285"/>
        <v>0</v>
      </c>
      <c r="AA1499">
        <f t="shared" si="286"/>
        <v>0</v>
      </c>
      <c r="AB1499">
        <f t="shared" si="287"/>
        <v>1</v>
      </c>
    </row>
    <row r="1500" spans="1:28" ht="34" x14ac:dyDescent="0.2">
      <c r="A1500">
        <v>1498</v>
      </c>
      <c r="B1500" t="s">
        <v>2401</v>
      </c>
      <c r="C1500" t="s">
        <v>5071</v>
      </c>
      <c r="D1500" t="s">
        <v>5073</v>
      </c>
      <c r="E1500">
        <v>3.9</v>
      </c>
      <c r="F1500" s="1" t="s">
        <v>1075</v>
      </c>
      <c r="G1500" t="s">
        <v>1076</v>
      </c>
      <c r="H1500" t="s">
        <v>1076</v>
      </c>
      <c r="I1500" t="s">
        <v>29</v>
      </c>
      <c r="J1500">
        <v>1997</v>
      </c>
      <c r="K1500" t="s">
        <v>56</v>
      </c>
      <c r="L1500" t="s">
        <v>31</v>
      </c>
      <c r="M1500" t="s">
        <v>32</v>
      </c>
      <c r="N1500" t="s">
        <v>3307</v>
      </c>
      <c r="O1500">
        <v>-1</v>
      </c>
      <c r="P1500">
        <v>-1</v>
      </c>
      <c r="Q1500">
        <f t="shared" si="276"/>
        <v>89000</v>
      </c>
      <c r="R1500">
        <f t="shared" si="277"/>
        <v>151000</v>
      </c>
      <c r="S1500">
        <f t="shared" si="278"/>
        <v>120000</v>
      </c>
      <c r="T1500" t="str">
        <f t="shared" si="279"/>
        <v>Netflix, Inc.</v>
      </c>
      <c r="U1500" t="str">
        <f t="shared" si="280"/>
        <v>Los Gatos</v>
      </c>
      <c r="V1500" t="str">
        <f t="shared" si="281"/>
        <v>CA</v>
      </c>
      <c r="W1500">
        <f t="shared" si="282"/>
        <v>0</v>
      </c>
      <c r="X1500">
        <f t="shared" si="283"/>
        <v>0</v>
      </c>
      <c r="Y1500">
        <f t="shared" si="284"/>
        <v>0</v>
      </c>
      <c r="Z1500">
        <f t="shared" si="285"/>
        <v>0</v>
      </c>
      <c r="AA1500">
        <f t="shared" si="286"/>
        <v>0</v>
      </c>
      <c r="AB1500">
        <f t="shared" si="287"/>
        <v>1</v>
      </c>
    </row>
    <row r="1501" spans="1:28" ht="409.6" x14ac:dyDescent="0.2">
      <c r="A1501">
        <v>1499</v>
      </c>
      <c r="B1501" t="s">
        <v>34</v>
      </c>
      <c r="C1501" t="s">
        <v>5071</v>
      </c>
      <c r="D1501" s="1" t="s">
        <v>5074</v>
      </c>
      <c r="E1501">
        <v>5</v>
      </c>
      <c r="F1501" s="1" t="s">
        <v>2402</v>
      </c>
      <c r="G1501" t="s">
        <v>157</v>
      </c>
      <c r="H1501" t="s">
        <v>651</v>
      </c>
      <c r="I1501" t="s">
        <v>68</v>
      </c>
      <c r="J1501">
        <v>-1</v>
      </c>
      <c r="K1501" t="s">
        <v>30</v>
      </c>
      <c r="L1501" t="s">
        <v>147</v>
      </c>
      <c r="M1501" t="s">
        <v>61</v>
      </c>
      <c r="N1501" t="s">
        <v>3308</v>
      </c>
      <c r="O1501">
        <v>-1</v>
      </c>
      <c r="P1501">
        <v>-1</v>
      </c>
      <c r="Q1501">
        <f t="shared" si="276"/>
        <v>89000</v>
      </c>
      <c r="R1501">
        <f t="shared" si="277"/>
        <v>151000</v>
      </c>
      <c r="S1501">
        <f t="shared" si="278"/>
        <v>120000</v>
      </c>
      <c r="T1501" t="str">
        <f t="shared" si="279"/>
        <v>TechNet Inc.</v>
      </c>
      <c r="U1501" t="str">
        <f t="shared" si="280"/>
        <v>San Jose</v>
      </c>
      <c r="V1501" t="str">
        <f t="shared" si="281"/>
        <v>CA</v>
      </c>
      <c r="W1501">
        <f t="shared" si="282"/>
        <v>1</v>
      </c>
      <c r="X1501">
        <f t="shared" si="283"/>
        <v>1</v>
      </c>
      <c r="Y1501">
        <f t="shared" si="284"/>
        <v>0</v>
      </c>
      <c r="Z1501">
        <f t="shared" si="285"/>
        <v>0</v>
      </c>
      <c r="AA1501">
        <f t="shared" si="286"/>
        <v>0</v>
      </c>
      <c r="AB1501">
        <f t="shared" si="287"/>
        <v>1</v>
      </c>
    </row>
    <row r="1502" spans="1:28" ht="409.6" x14ac:dyDescent="0.2">
      <c r="A1502">
        <v>1500</v>
      </c>
      <c r="B1502" t="s">
        <v>2403</v>
      </c>
      <c r="C1502" t="s">
        <v>5071</v>
      </c>
      <c r="D1502" s="1" t="s">
        <v>5075</v>
      </c>
      <c r="E1502">
        <v>4.0999999999999996</v>
      </c>
      <c r="F1502" s="1" t="s">
        <v>1175</v>
      </c>
      <c r="G1502" t="s">
        <v>586</v>
      </c>
      <c r="H1502" t="s">
        <v>1176</v>
      </c>
      <c r="I1502" t="s">
        <v>24</v>
      </c>
      <c r="J1502">
        <v>1976</v>
      </c>
      <c r="K1502" t="s">
        <v>56</v>
      </c>
      <c r="L1502" t="s">
        <v>134</v>
      </c>
      <c r="M1502" t="s">
        <v>32</v>
      </c>
      <c r="N1502" t="s">
        <v>3310</v>
      </c>
      <c r="O1502" t="s">
        <v>1177</v>
      </c>
      <c r="P1502">
        <v>-1</v>
      </c>
      <c r="Q1502">
        <f t="shared" si="276"/>
        <v>89000</v>
      </c>
      <c r="R1502">
        <f t="shared" si="277"/>
        <v>151000</v>
      </c>
      <c r="S1502">
        <f t="shared" si="278"/>
        <v>120000</v>
      </c>
      <c r="T1502" t="str">
        <f t="shared" si="279"/>
        <v>Apple</v>
      </c>
      <c r="U1502" t="str">
        <f t="shared" si="280"/>
        <v>Santa Clara</v>
      </c>
      <c r="V1502" t="str">
        <f t="shared" si="281"/>
        <v>CA</v>
      </c>
      <c r="W1502">
        <f t="shared" si="282"/>
        <v>1</v>
      </c>
      <c r="X1502">
        <f t="shared" si="283"/>
        <v>1</v>
      </c>
      <c r="Y1502">
        <f t="shared" si="284"/>
        <v>1</v>
      </c>
      <c r="Z1502">
        <f t="shared" si="285"/>
        <v>1</v>
      </c>
      <c r="AA1502">
        <f t="shared" si="286"/>
        <v>0</v>
      </c>
      <c r="AB1502">
        <f t="shared" si="287"/>
        <v>1</v>
      </c>
    </row>
    <row r="1503" spans="1:28" ht="409.6" x14ac:dyDescent="0.2">
      <c r="A1503">
        <v>1501</v>
      </c>
      <c r="B1503" t="s">
        <v>34</v>
      </c>
      <c r="C1503" t="s">
        <v>5071</v>
      </c>
      <c r="D1503" s="1" t="s">
        <v>5076</v>
      </c>
      <c r="E1503">
        <v>3.8</v>
      </c>
      <c r="F1503" s="1" t="s">
        <v>2404</v>
      </c>
      <c r="G1503" t="s">
        <v>1176</v>
      </c>
      <c r="H1503" t="s">
        <v>257</v>
      </c>
      <c r="I1503" t="s">
        <v>55</v>
      </c>
      <c r="J1503">
        <v>1977</v>
      </c>
      <c r="K1503" t="s">
        <v>30</v>
      </c>
      <c r="L1503" t="s">
        <v>147</v>
      </c>
      <c r="M1503" t="s">
        <v>61</v>
      </c>
      <c r="N1503" t="s">
        <v>3303</v>
      </c>
      <c r="O1503">
        <v>-1</v>
      </c>
      <c r="P1503">
        <v>-1</v>
      </c>
      <c r="Q1503">
        <f t="shared" si="276"/>
        <v>89000</v>
      </c>
      <c r="R1503">
        <f t="shared" si="277"/>
        <v>151000</v>
      </c>
      <c r="S1503">
        <f t="shared" si="278"/>
        <v>120000</v>
      </c>
      <c r="T1503" t="str">
        <f t="shared" si="279"/>
        <v>PDS Tech, Inc.</v>
      </c>
      <c r="U1503" t="str">
        <f t="shared" si="280"/>
        <v>Cupertino</v>
      </c>
      <c r="V1503" t="str">
        <f t="shared" si="281"/>
        <v>CA</v>
      </c>
      <c r="W1503">
        <f t="shared" si="282"/>
        <v>0</v>
      </c>
      <c r="X1503">
        <f t="shared" si="283"/>
        <v>0</v>
      </c>
      <c r="Y1503">
        <f t="shared" si="284"/>
        <v>1</v>
      </c>
      <c r="Z1503">
        <f t="shared" si="285"/>
        <v>0</v>
      </c>
      <c r="AA1503">
        <f t="shared" si="286"/>
        <v>0</v>
      </c>
      <c r="AB1503">
        <f t="shared" si="287"/>
        <v>1</v>
      </c>
    </row>
    <row r="1504" spans="1:28" ht="372" x14ac:dyDescent="0.2">
      <c r="A1504">
        <v>1502</v>
      </c>
      <c r="B1504" t="s">
        <v>34</v>
      </c>
      <c r="C1504" t="s">
        <v>5071</v>
      </c>
      <c r="D1504" s="1" t="s">
        <v>5077</v>
      </c>
      <c r="E1504">
        <v>3.8</v>
      </c>
      <c r="F1504" s="1" t="s">
        <v>2405</v>
      </c>
      <c r="G1504" t="s">
        <v>157</v>
      </c>
      <c r="H1504" t="s">
        <v>157</v>
      </c>
      <c r="I1504" t="s">
        <v>41</v>
      </c>
      <c r="J1504">
        <v>1988</v>
      </c>
      <c r="K1504" t="s">
        <v>56</v>
      </c>
      <c r="L1504" t="s">
        <v>799</v>
      </c>
      <c r="M1504" t="s">
        <v>764</v>
      </c>
      <c r="N1504" t="s">
        <v>3303</v>
      </c>
      <c r="O1504" t="s">
        <v>2406</v>
      </c>
      <c r="P1504">
        <v>-1</v>
      </c>
      <c r="Q1504">
        <f t="shared" si="276"/>
        <v>89000</v>
      </c>
      <c r="R1504">
        <f t="shared" si="277"/>
        <v>151000</v>
      </c>
      <c r="S1504">
        <f t="shared" si="278"/>
        <v>120000</v>
      </c>
      <c r="T1504" t="str">
        <f t="shared" si="279"/>
        <v>Power Integrations</v>
      </c>
      <c r="U1504" t="str">
        <f t="shared" si="280"/>
        <v>San Jose</v>
      </c>
      <c r="V1504" t="str">
        <f t="shared" si="281"/>
        <v>CA</v>
      </c>
      <c r="W1504">
        <f t="shared" si="282"/>
        <v>1</v>
      </c>
      <c r="X1504">
        <f t="shared" si="283"/>
        <v>0</v>
      </c>
      <c r="Y1504">
        <f t="shared" si="284"/>
        <v>0</v>
      </c>
      <c r="Z1504">
        <f t="shared" si="285"/>
        <v>0</v>
      </c>
      <c r="AA1504">
        <f t="shared" si="286"/>
        <v>0</v>
      </c>
      <c r="AB1504">
        <f t="shared" si="287"/>
        <v>1</v>
      </c>
    </row>
    <row r="1505" spans="1:28" ht="409.6" x14ac:dyDescent="0.2">
      <c r="A1505">
        <v>1503</v>
      </c>
      <c r="B1505" t="s">
        <v>167</v>
      </c>
      <c r="C1505" t="s">
        <v>5071</v>
      </c>
      <c r="D1505" s="1" t="s">
        <v>5078</v>
      </c>
      <c r="E1505">
        <v>3.7</v>
      </c>
      <c r="F1505" s="1" t="s">
        <v>1710</v>
      </c>
      <c r="G1505" t="s">
        <v>157</v>
      </c>
      <c r="H1505" t="s">
        <v>1711</v>
      </c>
      <c r="I1505" t="s">
        <v>84</v>
      </c>
      <c r="J1505">
        <v>2004</v>
      </c>
      <c r="K1505" t="s">
        <v>30</v>
      </c>
      <c r="L1505" t="s">
        <v>3331</v>
      </c>
      <c r="M1505" t="s">
        <v>61</v>
      </c>
      <c r="N1505" t="s">
        <v>3308</v>
      </c>
      <c r="O1505">
        <v>-1</v>
      </c>
      <c r="P1505">
        <v>-1</v>
      </c>
      <c r="Q1505">
        <f t="shared" si="276"/>
        <v>89000</v>
      </c>
      <c r="R1505">
        <f t="shared" si="277"/>
        <v>151000</v>
      </c>
      <c r="S1505">
        <f t="shared" si="278"/>
        <v>120000</v>
      </c>
      <c r="T1505" t="str">
        <f t="shared" si="279"/>
        <v>Infotree Service Inc</v>
      </c>
      <c r="U1505" t="str">
        <f t="shared" si="280"/>
        <v>San Jose</v>
      </c>
      <c r="V1505" t="str">
        <f t="shared" si="281"/>
        <v>CA</v>
      </c>
      <c r="W1505">
        <f t="shared" si="282"/>
        <v>1</v>
      </c>
      <c r="X1505">
        <f t="shared" si="283"/>
        <v>1</v>
      </c>
      <c r="Y1505">
        <f t="shared" si="284"/>
        <v>1</v>
      </c>
      <c r="Z1505">
        <f t="shared" si="285"/>
        <v>0</v>
      </c>
      <c r="AA1505">
        <f t="shared" si="286"/>
        <v>0</v>
      </c>
      <c r="AB1505">
        <f t="shared" si="287"/>
        <v>1</v>
      </c>
    </row>
    <row r="1506" spans="1:28" ht="409.6" x14ac:dyDescent="0.2">
      <c r="A1506">
        <v>1504</v>
      </c>
      <c r="B1506" t="s">
        <v>34</v>
      </c>
      <c r="C1506" t="s">
        <v>5071</v>
      </c>
      <c r="D1506" s="1" t="s">
        <v>5079</v>
      </c>
      <c r="E1506">
        <v>4</v>
      </c>
      <c r="F1506" s="1" t="s">
        <v>2407</v>
      </c>
      <c r="G1506" t="s">
        <v>157</v>
      </c>
      <c r="H1506" t="s">
        <v>3863</v>
      </c>
      <c r="I1506" t="s">
        <v>41</v>
      </c>
      <c r="J1506">
        <v>1994</v>
      </c>
      <c r="K1506" t="s">
        <v>56</v>
      </c>
      <c r="L1506" t="s">
        <v>147</v>
      </c>
      <c r="M1506" t="s">
        <v>61</v>
      </c>
      <c r="N1506" t="s">
        <v>3312</v>
      </c>
      <c r="O1506">
        <v>-1</v>
      </c>
      <c r="P1506">
        <v>-1</v>
      </c>
      <c r="Q1506">
        <f t="shared" si="276"/>
        <v>89000</v>
      </c>
      <c r="R1506">
        <f t="shared" si="277"/>
        <v>151000</v>
      </c>
      <c r="S1506">
        <f t="shared" si="278"/>
        <v>120000</v>
      </c>
      <c r="T1506" t="str">
        <f t="shared" si="279"/>
        <v>Accounting Principals</v>
      </c>
      <c r="U1506" t="str">
        <f t="shared" si="280"/>
        <v>San Jose</v>
      </c>
      <c r="V1506" t="str">
        <f t="shared" si="281"/>
        <v>CA</v>
      </c>
      <c r="W1506">
        <f t="shared" si="282"/>
        <v>0</v>
      </c>
      <c r="X1506">
        <f t="shared" si="283"/>
        <v>0</v>
      </c>
      <c r="Y1506">
        <f t="shared" si="284"/>
        <v>1</v>
      </c>
      <c r="Z1506">
        <f t="shared" si="285"/>
        <v>0</v>
      </c>
      <c r="AA1506">
        <f t="shared" si="286"/>
        <v>0</v>
      </c>
      <c r="AB1506">
        <f t="shared" si="287"/>
        <v>1</v>
      </c>
    </row>
    <row r="1507" spans="1:28" ht="340" x14ac:dyDescent="0.2">
      <c r="A1507">
        <v>1505</v>
      </c>
      <c r="B1507" t="s">
        <v>34</v>
      </c>
      <c r="C1507" t="s">
        <v>5071</v>
      </c>
      <c r="D1507" s="1" t="s">
        <v>5080</v>
      </c>
      <c r="E1507">
        <v>4.0999999999999996</v>
      </c>
      <c r="F1507" s="1" t="s">
        <v>1844</v>
      </c>
      <c r="G1507" t="s">
        <v>169</v>
      </c>
      <c r="H1507" t="s">
        <v>4563</v>
      </c>
      <c r="I1507" t="s">
        <v>24</v>
      </c>
      <c r="J1507">
        <v>1991</v>
      </c>
      <c r="K1507" t="s">
        <v>30</v>
      </c>
      <c r="L1507" t="s">
        <v>38</v>
      </c>
      <c r="M1507" t="s">
        <v>32</v>
      </c>
      <c r="N1507" t="s">
        <v>3313</v>
      </c>
      <c r="O1507" t="s">
        <v>4564</v>
      </c>
      <c r="P1507">
        <v>-1</v>
      </c>
      <c r="Q1507">
        <f t="shared" si="276"/>
        <v>89000</v>
      </c>
      <c r="R1507">
        <f t="shared" si="277"/>
        <v>151000</v>
      </c>
      <c r="S1507">
        <f t="shared" si="278"/>
        <v>120000</v>
      </c>
      <c r="T1507" t="str">
        <f t="shared" si="279"/>
        <v>Collabera</v>
      </c>
      <c r="U1507" t="str">
        <f t="shared" si="280"/>
        <v>Sunnyvale</v>
      </c>
      <c r="V1507" t="str">
        <f t="shared" si="281"/>
        <v>CA</v>
      </c>
      <c r="W1507">
        <f t="shared" si="282"/>
        <v>0</v>
      </c>
      <c r="X1507">
        <f t="shared" si="283"/>
        <v>1</v>
      </c>
      <c r="Y1507">
        <f t="shared" si="284"/>
        <v>0</v>
      </c>
      <c r="Z1507">
        <f t="shared" si="285"/>
        <v>0</v>
      </c>
      <c r="AA1507">
        <f t="shared" si="286"/>
        <v>0</v>
      </c>
      <c r="AB1507">
        <f t="shared" si="287"/>
        <v>1</v>
      </c>
    </row>
    <row r="1508" spans="1:28" ht="102" x14ac:dyDescent="0.2">
      <c r="A1508">
        <v>1506</v>
      </c>
      <c r="B1508" t="s">
        <v>34</v>
      </c>
      <c r="C1508" t="s">
        <v>5071</v>
      </c>
      <c r="D1508" s="1" t="s">
        <v>5081</v>
      </c>
      <c r="E1508">
        <v>4</v>
      </c>
      <c r="F1508" s="1" t="s">
        <v>237</v>
      </c>
      <c r="G1508" t="s">
        <v>157</v>
      </c>
      <c r="H1508" t="s">
        <v>238</v>
      </c>
      <c r="I1508" t="s">
        <v>68</v>
      </c>
      <c r="J1508">
        <v>-1</v>
      </c>
      <c r="K1508" t="s">
        <v>30</v>
      </c>
      <c r="L1508" t="s">
        <v>239</v>
      </c>
      <c r="M1508" t="s">
        <v>181</v>
      </c>
      <c r="N1508" t="s">
        <v>3311</v>
      </c>
      <c r="O1508">
        <v>-1</v>
      </c>
      <c r="P1508">
        <v>-1</v>
      </c>
      <c r="Q1508">
        <f t="shared" si="276"/>
        <v>89000</v>
      </c>
      <c r="R1508">
        <f t="shared" si="277"/>
        <v>151000</v>
      </c>
      <c r="S1508">
        <f t="shared" si="278"/>
        <v>120000</v>
      </c>
      <c r="T1508" t="str">
        <f t="shared" si="279"/>
        <v>Lorven Technologies Inc</v>
      </c>
      <c r="U1508" t="str">
        <f t="shared" si="280"/>
        <v>San Jose</v>
      </c>
      <c r="V1508" t="str">
        <f t="shared" si="281"/>
        <v>CA</v>
      </c>
      <c r="W1508">
        <f t="shared" si="282"/>
        <v>0</v>
      </c>
      <c r="X1508">
        <f t="shared" si="283"/>
        <v>0</v>
      </c>
      <c r="Y1508">
        <f t="shared" si="284"/>
        <v>0</v>
      </c>
      <c r="Z1508">
        <f t="shared" si="285"/>
        <v>1</v>
      </c>
      <c r="AA1508">
        <f t="shared" si="286"/>
        <v>0</v>
      </c>
      <c r="AB1508">
        <f t="shared" si="287"/>
        <v>1</v>
      </c>
    </row>
    <row r="1509" spans="1:28" ht="388" x14ac:dyDescent="0.2">
      <c r="A1509">
        <v>1507</v>
      </c>
      <c r="B1509" t="s">
        <v>178</v>
      </c>
      <c r="C1509" t="s">
        <v>5071</v>
      </c>
      <c r="D1509" s="1" t="s">
        <v>5082</v>
      </c>
      <c r="E1509">
        <v>3.9</v>
      </c>
      <c r="F1509" s="1" t="s">
        <v>2408</v>
      </c>
      <c r="G1509" t="s">
        <v>3427</v>
      </c>
      <c r="H1509" t="s">
        <v>165</v>
      </c>
      <c r="I1509" t="s">
        <v>84</v>
      </c>
      <c r="J1509">
        <v>2006</v>
      </c>
      <c r="K1509" t="s">
        <v>30</v>
      </c>
      <c r="L1509" t="s">
        <v>38</v>
      </c>
      <c r="M1509" t="s">
        <v>32</v>
      </c>
      <c r="N1509" t="s">
        <v>3309</v>
      </c>
      <c r="O1509" t="s">
        <v>2409</v>
      </c>
      <c r="P1509">
        <v>-1</v>
      </c>
      <c r="Q1509">
        <f t="shared" si="276"/>
        <v>89000</v>
      </c>
      <c r="R1509">
        <f t="shared" si="277"/>
        <v>151000</v>
      </c>
      <c r="S1509">
        <f t="shared" si="278"/>
        <v>120000</v>
      </c>
      <c r="T1509" t="str">
        <f t="shared" si="279"/>
        <v>Crystal Equation</v>
      </c>
      <c r="U1509" t="str">
        <f t="shared" si="280"/>
        <v>Menlo Par</v>
      </c>
      <c r="V1509" t="str">
        <f t="shared" si="281"/>
        <v>CA</v>
      </c>
      <c r="W1509">
        <f t="shared" si="282"/>
        <v>1</v>
      </c>
      <c r="X1509">
        <f t="shared" si="283"/>
        <v>1</v>
      </c>
      <c r="Y1509">
        <f t="shared" si="284"/>
        <v>0</v>
      </c>
      <c r="Z1509">
        <f t="shared" si="285"/>
        <v>1</v>
      </c>
      <c r="AA1509">
        <f t="shared" si="286"/>
        <v>0</v>
      </c>
      <c r="AB1509">
        <f t="shared" si="287"/>
        <v>1</v>
      </c>
    </row>
    <row r="1510" spans="1:28" ht="409.6" x14ac:dyDescent="0.2">
      <c r="A1510">
        <v>1508</v>
      </c>
      <c r="B1510" t="s">
        <v>34</v>
      </c>
      <c r="C1510" t="s">
        <v>5071</v>
      </c>
      <c r="D1510" s="1" t="s">
        <v>5083</v>
      </c>
      <c r="E1510">
        <v>4.5</v>
      </c>
      <c r="F1510" s="1" t="s">
        <v>2360</v>
      </c>
      <c r="G1510" t="s">
        <v>157</v>
      </c>
      <c r="H1510" t="s">
        <v>257</v>
      </c>
      <c r="I1510" t="s">
        <v>68</v>
      </c>
      <c r="J1510">
        <v>2013</v>
      </c>
      <c r="K1510" t="s">
        <v>30</v>
      </c>
      <c r="L1510" t="s">
        <v>3350</v>
      </c>
      <c r="M1510" t="s">
        <v>32</v>
      </c>
      <c r="N1510" t="s">
        <v>3308</v>
      </c>
      <c r="O1510">
        <v>-1</v>
      </c>
      <c r="P1510">
        <v>-1</v>
      </c>
      <c r="Q1510">
        <f t="shared" si="276"/>
        <v>89000</v>
      </c>
      <c r="R1510">
        <f t="shared" si="277"/>
        <v>151000</v>
      </c>
      <c r="S1510">
        <f t="shared" si="278"/>
        <v>120000</v>
      </c>
      <c r="T1510" t="str">
        <f t="shared" si="279"/>
        <v>Frontend Arts</v>
      </c>
      <c r="U1510" t="str">
        <f t="shared" si="280"/>
        <v>San Jose</v>
      </c>
      <c r="V1510" t="str">
        <f t="shared" si="281"/>
        <v>CA</v>
      </c>
      <c r="W1510">
        <f t="shared" si="282"/>
        <v>1</v>
      </c>
      <c r="X1510">
        <f t="shared" si="283"/>
        <v>0</v>
      </c>
      <c r="Y1510">
        <f t="shared" si="284"/>
        <v>1</v>
      </c>
      <c r="Z1510">
        <f t="shared" si="285"/>
        <v>0</v>
      </c>
      <c r="AA1510">
        <f t="shared" si="286"/>
        <v>0</v>
      </c>
      <c r="AB1510">
        <f t="shared" si="287"/>
        <v>1</v>
      </c>
    </row>
    <row r="1511" spans="1:28" ht="356" x14ac:dyDescent="0.2">
      <c r="A1511">
        <v>1509</v>
      </c>
      <c r="B1511" t="s">
        <v>34</v>
      </c>
      <c r="C1511" t="s">
        <v>5071</v>
      </c>
      <c r="D1511" s="1" t="s">
        <v>5084</v>
      </c>
      <c r="E1511">
        <v>2.4</v>
      </c>
      <c r="F1511" s="1" t="s">
        <v>2410</v>
      </c>
      <c r="G1511" t="s">
        <v>596</v>
      </c>
      <c r="H1511" t="s">
        <v>596</v>
      </c>
      <c r="I1511" t="s">
        <v>68</v>
      </c>
      <c r="J1511">
        <v>2015</v>
      </c>
      <c r="K1511" t="s">
        <v>30</v>
      </c>
      <c r="L1511" t="s">
        <v>272</v>
      </c>
      <c r="M1511" t="s">
        <v>273</v>
      </c>
      <c r="N1511" t="s">
        <v>3319</v>
      </c>
      <c r="O1511">
        <v>-1</v>
      </c>
      <c r="P1511">
        <v>-1</v>
      </c>
      <c r="Q1511">
        <f t="shared" si="276"/>
        <v>89000</v>
      </c>
      <c r="R1511">
        <f t="shared" si="277"/>
        <v>151000</v>
      </c>
      <c r="S1511">
        <f t="shared" si="278"/>
        <v>120000</v>
      </c>
      <c r="T1511" t="str">
        <f t="shared" si="279"/>
        <v>Wider Circle</v>
      </c>
      <c r="U1511" t="str">
        <f t="shared" si="280"/>
        <v>Redwood City</v>
      </c>
      <c r="V1511" t="str">
        <f t="shared" si="281"/>
        <v>CA</v>
      </c>
      <c r="W1511">
        <f t="shared" si="282"/>
        <v>1</v>
      </c>
      <c r="X1511">
        <f t="shared" si="283"/>
        <v>1</v>
      </c>
      <c r="Y1511">
        <f t="shared" si="284"/>
        <v>1</v>
      </c>
      <c r="Z1511">
        <f t="shared" si="285"/>
        <v>1</v>
      </c>
      <c r="AA1511">
        <f t="shared" si="286"/>
        <v>0</v>
      </c>
      <c r="AB1511">
        <f t="shared" si="287"/>
        <v>1</v>
      </c>
    </row>
    <row r="1512" spans="1:28" ht="409.6" x14ac:dyDescent="0.2">
      <c r="A1512">
        <v>1510</v>
      </c>
      <c r="B1512" t="s">
        <v>2411</v>
      </c>
      <c r="C1512" t="s">
        <v>5071</v>
      </c>
      <c r="D1512" s="1" t="s">
        <v>5085</v>
      </c>
      <c r="E1512">
        <v>4.8</v>
      </c>
      <c r="F1512" s="1" t="s">
        <v>5086</v>
      </c>
      <c r="G1512" t="s">
        <v>596</v>
      </c>
      <c r="H1512" t="s">
        <v>596</v>
      </c>
      <c r="I1512" t="s">
        <v>18</v>
      </c>
      <c r="J1512">
        <v>2011</v>
      </c>
      <c r="K1512" t="s">
        <v>30</v>
      </c>
      <c r="L1512" t="s">
        <v>31</v>
      </c>
      <c r="M1512" t="s">
        <v>32</v>
      </c>
      <c r="N1512" t="s">
        <v>3303</v>
      </c>
      <c r="O1512">
        <v>-1</v>
      </c>
      <c r="P1512">
        <v>-1</v>
      </c>
      <c r="Q1512">
        <f t="shared" si="276"/>
        <v>89000</v>
      </c>
      <c r="R1512">
        <f t="shared" si="277"/>
        <v>151000</v>
      </c>
      <c r="S1512">
        <f t="shared" si="278"/>
        <v>120000</v>
      </c>
      <c r="T1512" t="str">
        <f t="shared" si="279"/>
        <v>Poshmar</v>
      </c>
      <c r="U1512" t="str">
        <f t="shared" si="280"/>
        <v>Redwood City</v>
      </c>
      <c r="V1512" t="str">
        <f t="shared" si="281"/>
        <v>CA</v>
      </c>
      <c r="W1512">
        <f t="shared" si="282"/>
        <v>0</v>
      </c>
      <c r="X1512">
        <f t="shared" si="283"/>
        <v>1</v>
      </c>
      <c r="Y1512">
        <f t="shared" si="284"/>
        <v>1</v>
      </c>
      <c r="Z1512">
        <f t="shared" si="285"/>
        <v>0</v>
      </c>
      <c r="AA1512">
        <f t="shared" si="286"/>
        <v>0</v>
      </c>
      <c r="AB1512">
        <f t="shared" si="287"/>
        <v>1</v>
      </c>
    </row>
    <row r="1513" spans="1:28" ht="409.6" x14ac:dyDescent="0.2">
      <c r="A1513">
        <v>1511</v>
      </c>
      <c r="B1513" t="s">
        <v>34</v>
      </c>
      <c r="C1513" t="s">
        <v>5071</v>
      </c>
      <c r="D1513" s="1" t="s">
        <v>5087</v>
      </c>
      <c r="E1513">
        <v>3.9</v>
      </c>
      <c r="F1513" s="1" t="s">
        <v>2412</v>
      </c>
      <c r="G1513" t="s">
        <v>169</v>
      </c>
      <c r="H1513" t="s">
        <v>2413</v>
      </c>
      <c r="I1513" t="s">
        <v>55</v>
      </c>
      <c r="J1513">
        <v>1992</v>
      </c>
      <c r="K1513" t="s">
        <v>30</v>
      </c>
      <c r="L1513" t="s">
        <v>147</v>
      </c>
      <c r="M1513" t="s">
        <v>61</v>
      </c>
      <c r="N1513" t="s">
        <v>3313</v>
      </c>
      <c r="O1513">
        <v>-1</v>
      </c>
      <c r="P1513">
        <v>-1</v>
      </c>
      <c r="Q1513">
        <f t="shared" si="276"/>
        <v>89000</v>
      </c>
      <c r="R1513">
        <f t="shared" si="277"/>
        <v>151000</v>
      </c>
      <c r="S1513">
        <f t="shared" si="278"/>
        <v>120000</v>
      </c>
      <c r="T1513" t="str">
        <f t="shared" si="279"/>
        <v>Artech LLC</v>
      </c>
      <c r="U1513" t="str">
        <f t="shared" si="280"/>
        <v>Sunnyvale</v>
      </c>
      <c r="V1513" t="str">
        <f t="shared" si="281"/>
        <v>CA</v>
      </c>
      <c r="W1513">
        <f t="shared" si="282"/>
        <v>0</v>
      </c>
      <c r="X1513">
        <f t="shared" si="283"/>
        <v>1</v>
      </c>
      <c r="Y1513">
        <f t="shared" si="284"/>
        <v>0</v>
      </c>
      <c r="Z1513">
        <f t="shared" si="285"/>
        <v>0</v>
      </c>
      <c r="AA1513">
        <f t="shared" si="286"/>
        <v>0</v>
      </c>
      <c r="AB1513">
        <f t="shared" si="287"/>
        <v>1</v>
      </c>
    </row>
    <row r="1514" spans="1:28" ht="34" x14ac:dyDescent="0.2">
      <c r="A1514">
        <v>1512</v>
      </c>
      <c r="B1514" t="s">
        <v>167</v>
      </c>
      <c r="C1514" t="s">
        <v>5071</v>
      </c>
      <c r="D1514" t="s">
        <v>5088</v>
      </c>
      <c r="E1514">
        <v>4.0999999999999996</v>
      </c>
      <c r="F1514" s="1" t="s">
        <v>2392</v>
      </c>
      <c r="G1514" t="s">
        <v>157</v>
      </c>
      <c r="H1514" t="s">
        <v>2393</v>
      </c>
      <c r="I1514" t="s">
        <v>29</v>
      </c>
      <c r="J1514">
        <v>-1</v>
      </c>
      <c r="K1514" t="s">
        <v>30</v>
      </c>
      <c r="L1514" t="s">
        <v>38</v>
      </c>
      <c r="M1514" t="s">
        <v>32</v>
      </c>
      <c r="N1514" t="s">
        <v>3314</v>
      </c>
      <c r="O1514">
        <v>-1</v>
      </c>
      <c r="P1514">
        <v>-1</v>
      </c>
      <c r="Q1514">
        <f t="shared" si="276"/>
        <v>89000</v>
      </c>
      <c r="R1514">
        <f t="shared" si="277"/>
        <v>151000</v>
      </c>
      <c r="S1514">
        <f t="shared" si="278"/>
        <v>120000</v>
      </c>
      <c r="T1514" t="str">
        <f t="shared" si="279"/>
        <v>BayOne Solutions</v>
      </c>
      <c r="U1514" t="str">
        <f t="shared" si="280"/>
        <v>San Jose</v>
      </c>
      <c r="V1514" t="str">
        <f t="shared" si="281"/>
        <v>CA</v>
      </c>
      <c r="W1514">
        <f t="shared" si="282"/>
        <v>1</v>
      </c>
      <c r="X1514">
        <f t="shared" si="283"/>
        <v>1</v>
      </c>
      <c r="Y1514">
        <f t="shared" si="284"/>
        <v>0</v>
      </c>
      <c r="Z1514">
        <f t="shared" si="285"/>
        <v>1</v>
      </c>
      <c r="AA1514">
        <f t="shared" si="286"/>
        <v>0</v>
      </c>
      <c r="AB1514">
        <f t="shared" si="287"/>
        <v>1</v>
      </c>
    </row>
    <row r="1515" spans="1:28" ht="388" x14ac:dyDescent="0.2">
      <c r="A1515">
        <v>1513</v>
      </c>
      <c r="B1515" t="s">
        <v>34</v>
      </c>
      <c r="C1515" t="s">
        <v>5071</v>
      </c>
      <c r="D1515" s="1" t="s">
        <v>5089</v>
      </c>
      <c r="E1515">
        <v>4</v>
      </c>
      <c r="F1515" s="1" t="s">
        <v>2414</v>
      </c>
      <c r="G1515" t="s">
        <v>1176</v>
      </c>
      <c r="H1515" t="s">
        <v>563</v>
      </c>
      <c r="I1515" t="s">
        <v>18</v>
      </c>
      <c r="J1515">
        <v>1998</v>
      </c>
      <c r="K1515" t="s">
        <v>30</v>
      </c>
      <c r="L1515" t="s">
        <v>38</v>
      </c>
      <c r="M1515" t="s">
        <v>32</v>
      </c>
      <c r="N1515" t="s">
        <v>3309</v>
      </c>
      <c r="O1515">
        <v>-1</v>
      </c>
      <c r="P1515">
        <v>-1</v>
      </c>
      <c r="Q1515">
        <f t="shared" si="276"/>
        <v>89000</v>
      </c>
      <c r="R1515">
        <f t="shared" si="277"/>
        <v>151000</v>
      </c>
      <c r="S1515">
        <f t="shared" si="278"/>
        <v>120000</v>
      </c>
      <c r="T1515" t="str">
        <f t="shared" si="279"/>
        <v>Zolon Tech Solutions Inc.</v>
      </c>
      <c r="U1515" t="str">
        <f t="shared" si="280"/>
        <v>Cupertino</v>
      </c>
      <c r="V1515" t="str">
        <f t="shared" si="281"/>
        <v>CA</v>
      </c>
      <c r="W1515">
        <f t="shared" si="282"/>
        <v>0</v>
      </c>
      <c r="X1515">
        <f t="shared" si="283"/>
        <v>0</v>
      </c>
      <c r="Y1515">
        <f t="shared" si="284"/>
        <v>1</v>
      </c>
      <c r="Z1515">
        <f t="shared" si="285"/>
        <v>0</v>
      </c>
      <c r="AA1515">
        <f t="shared" si="286"/>
        <v>0</v>
      </c>
      <c r="AB1515">
        <f t="shared" si="287"/>
        <v>1</v>
      </c>
    </row>
    <row r="1516" spans="1:28" ht="323" x14ac:dyDescent="0.2">
      <c r="A1516">
        <v>1514</v>
      </c>
      <c r="B1516" t="s">
        <v>193</v>
      </c>
      <c r="C1516" t="s">
        <v>5071</v>
      </c>
      <c r="D1516" s="1" t="s">
        <v>5090</v>
      </c>
      <c r="E1516">
        <v>5</v>
      </c>
      <c r="F1516" s="1" t="s">
        <v>315</v>
      </c>
      <c r="G1516" t="s">
        <v>157</v>
      </c>
      <c r="H1516" t="s">
        <v>316</v>
      </c>
      <c r="I1516" t="s">
        <v>84</v>
      </c>
      <c r="J1516">
        <v>2008</v>
      </c>
      <c r="K1516" t="s">
        <v>30</v>
      </c>
      <c r="L1516" t="s">
        <v>38</v>
      </c>
      <c r="M1516" t="s">
        <v>32</v>
      </c>
      <c r="N1516" t="s">
        <v>3305</v>
      </c>
      <c r="O1516">
        <v>-1</v>
      </c>
      <c r="P1516">
        <v>-1</v>
      </c>
      <c r="Q1516">
        <f t="shared" si="276"/>
        <v>89000</v>
      </c>
      <c r="R1516">
        <f t="shared" si="277"/>
        <v>151000</v>
      </c>
      <c r="S1516">
        <f t="shared" si="278"/>
        <v>120000</v>
      </c>
      <c r="T1516" t="str">
        <f t="shared" si="279"/>
        <v>Staffigo Technical Services, LLC</v>
      </c>
      <c r="U1516" t="str">
        <f t="shared" si="280"/>
        <v>San Jose</v>
      </c>
      <c r="V1516" t="str">
        <f t="shared" si="281"/>
        <v>CA</v>
      </c>
      <c r="W1516">
        <f t="shared" si="282"/>
        <v>0</v>
      </c>
      <c r="X1516">
        <f t="shared" si="283"/>
        <v>1</v>
      </c>
      <c r="Y1516">
        <f t="shared" si="284"/>
        <v>1</v>
      </c>
      <c r="Z1516">
        <f t="shared" si="285"/>
        <v>0</v>
      </c>
      <c r="AA1516">
        <f t="shared" si="286"/>
        <v>0</v>
      </c>
      <c r="AB1516">
        <f t="shared" si="287"/>
        <v>1</v>
      </c>
    </row>
    <row r="1517" spans="1:28" ht="221" x14ac:dyDescent="0.2">
      <c r="A1517">
        <v>1515</v>
      </c>
      <c r="B1517" t="s">
        <v>1746</v>
      </c>
      <c r="C1517" t="s">
        <v>5071</v>
      </c>
      <c r="D1517" s="1" t="s">
        <v>5091</v>
      </c>
      <c r="E1517">
        <v>-1</v>
      </c>
      <c r="F1517" t="s">
        <v>2415</v>
      </c>
      <c r="G1517" t="s">
        <v>169</v>
      </c>
      <c r="H1517">
        <v>-1</v>
      </c>
      <c r="I1517">
        <v>-1</v>
      </c>
      <c r="J1517">
        <v>-1</v>
      </c>
      <c r="K1517">
        <v>-1</v>
      </c>
      <c r="L1517">
        <v>-1</v>
      </c>
      <c r="M1517">
        <v>-1</v>
      </c>
      <c r="N1517">
        <v>-1</v>
      </c>
      <c r="O1517">
        <v>-1</v>
      </c>
      <c r="P1517">
        <v>-1</v>
      </c>
      <c r="Q1517">
        <f t="shared" si="276"/>
        <v>89000</v>
      </c>
      <c r="R1517">
        <f t="shared" si="277"/>
        <v>151000</v>
      </c>
      <c r="S1517">
        <f t="shared" si="278"/>
        <v>120000</v>
      </c>
      <c r="T1517" t="str">
        <f t="shared" si="279"/>
        <v>EApps Tech LLC</v>
      </c>
      <c r="U1517" t="str">
        <f t="shared" si="280"/>
        <v>Sunnyvale</v>
      </c>
      <c r="V1517" t="str">
        <f t="shared" si="281"/>
        <v>CA</v>
      </c>
      <c r="W1517">
        <f t="shared" si="282"/>
        <v>0</v>
      </c>
      <c r="X1517">
        <f t="shared" si="283"/>
        <v>0</v>
      </c>
      <c r="Y1517">
        <f t="shared" si="284"/>
        <v>0</v>
      </c>
      <c r="Z1517">
        <f t="shared" si="285"/>
        <v>0</v>
      </c>
      <c r="AA1517">
        <f t="shared" si="286"/>
        <v>0</v>
      </c>
      <c r="AB1517">
        <f t="shared" si="287"/>
        <v>1</v>
      </c>
    </row>
    <row r="1518" spans="1:28" ht="238" x14ac:dyDescent="0.2">
      <c r="A1518">
        <v>1516</v>
      </c>
      <c r="B1518" t="s">
        <v>34</v>
      </c>
      <c r="C1518" t="s">
        <v>5071</v>
      </c>
      <c r="D1518" s="1" t="s">
        <v>5092</v>
      </c>
      <c r="E1518">
        <v>-1</v>
      </c>
      <c r="F1518" t="s">
        <v>2416</v>
      </c>
      <c r="G1518" t="s">
        <v>157</v>
      </c>
      <c r="H1518">
        <v>-1</v>
      </c>
      <c r="I1518">
        <v>-1</v>
      </c>
      <c r="J1518">
        <v>-1</v>
      </c>
      <c r="K1518">
        <v>-1</v>
      </c>
      <c r="L1518">
        <v>-1</v>
      </c>
      <c r="M1518">
        <v>-1</v>
      </c>
      <c r="N1518">
        <v>-1</v>
      </c>
      <c r="O1518">
        <v>-1</v>
      </c>
      <c r="P1518">
        <v>-1</v>
      </c>
      <c r="Q1518">
        <f t="shared" si="276"/>
        <v>89000</v>
      </c>
      <c r="R1518">
        <f t="shared" si="277"/>
        <v>151000</v>
      </c>
      <c r="S1518">
        <f t="shared" si="278"/>
        <v>120000</v>
      </c>
      <c r="T1518" t="str">
        <f t="shared" si="279"/>
        <v>enexusglobal</v>
      </c>
      <c r="U1518" t="str">
        <f t="shared" si="280"/>
        <v>San Jose</v>
      </c>
      <c r="V1518" t="str">
        <f t="shared" si="281"/>
        <v>CA</v>
      </c>
      <c r="W1518">
        <f t="shared" si="282"/>
        <v>1</v>
      </c>
      <c r="X1518">
        <f t="shared" si="283"/>
        <v>1</v>
      </c>
      <c r="Y1518">
        <f t="shared" si="284"/>
        <v>0</v>
      </c>
      <c r="Z1518">
        <f t="shared" si="285"/>
        <v>1</v>
      </c>
      <c r="AA1518">
        <f t="shared" si="286"/>
        <v>0</v>
      </c>
      <c r="AB1518">
        <f t="shared" si="287"/>
        <v>1</v>
      </c>
    </row>
    <row r="1519" spans="1:28" ht="409.6" x14ac:dyDescent="0.2">
      <c r="A1519">
        <v>1517</v>
      </c>
      <c r="B1519" t="s">
        <v>526</v>
      </c>
      <c r="C1519" t="s">
        <v>5071</v>
      </c>
      <c r="D1519" s="1" t="s">
        <v>5093</v>
      </c>
      <c r="E1519">
        <v>4.0999999999999996</v>
      </c>
      <c r="F1519" s="1" t="s">
        <v>1175</v>
      </c>
      <c r="G1519" t="s">
        <v>586</v>
      </c>
      <c r="H1519" t="s">
        <v>1176</v>
      </c>
      <c r="I1519" t="s">
        <v>24</v>
      </c>
      <c r="J1519">
        <v>1976</v>
      </c>
      <c r="K1519" t="s">
        <v>56</v>
      </c>
      <c r="L1519" t="s">
        <v>134</v>
      </c>
      <c r="M1519" t="s">
        <v>32</v>
      </c>
      <c r="N1519" t="s">
        <v>3310</v>
      </c>
      <c r="O1519" t="s">
        <v>1177</v>
      </c>
      <c r="P1519">
        <v>-1</v>
      </c>
      <c r="Q1519">
        <f t="shared" si="276"/>
        <v>89000</v>
      </c>
      <c r="R1519">
        <f t="shared" si="277"/>
        <v>151000</v>
      </c>
      <c r="S1519">
        <f t="shared" si="278"/>
        <v>120000</v>
      </c>
      <c r="T1519" t="str">
        <f t="shared" si="279"/>
        <v>Apple</v>
      </c>
      <c r="U1519" t="str">
        <f t="shared" si="280"/>
        <v>Santa Clara</v>
      </c>
      <c r="V1519" t="str">
        <f t="shared" si="281"/>
        <v>CA</v>
      </c>
      <c r="W1519">
        <f t="shared" si="282"/>
        <v>1</v>
      </c>
      <c r="X1519">
        <f t="shared" si="283"/>
        <v>1</v>
      </c>
      <c r="Y1519">
        <f t="shared" si="284"/>
        <v>1</v>
      </c>
      <c r="Z1519">
        <f t="shared" si="285"/>
        <v>1</v>
      </c>
      <c r="AA1519">
        <f t="shared" si="286"/>
        <v>0</v>
      </c>
      <c r="AB1519">
        <f t="shared" si="287"/>
        <v>1</v>
      </c>
    </row>
    <row r="1520" spans="1:28" ht="409.6" x14ac:dyDescent="0.2">
      <c r="A1520">
        <v>1518</v>
      </c>
      <c r="B1520" t="s">
        <v>2417</v>
      </c>
      <c r="C1520" t="s">
        <v>5071</v>
      </c>
      <c r="D1520" s="1" t="s">
        <v>5094</v>
      </c>
      <c r="E1520">
        <v>4.0999999999999996</v>
      </c>
      <c r="F1520" s="1" t="s">
        <v>1175</v>
      </c>
      <c r="G1520" t="s">
        <v>586</v>
      </c>
      <c r="H1520" t="s">
        <v>1176</v>
      </c>
      <c r="I1520" t="s">
        <v>24</v>
      </c>
      <c r="J1520">
        <v>1976</v>
      </c>
      <c r="K1520" t="s">
        <v>56</v>
      </c>
      <c r="L1520" t="s">
        <v>134</v>
      </c>
      <c r="M1520" t="s">
        <v>32</v>
      </c>
      <c r="N1520" t="s">
        <v>3310</v>
      </c>
      <c r="O1520" t="s">
        <v>1177</v>
      </c>
      <c r="P1520">
        <v>-1</v>
      </c>
      <c r="Q1520">
        <f t="shared" si="276"/>
        <v>89000</v>
      </c>
      <c r="R1520">
        <f t="shared" si="277"/>
        <v>151000</v>
      </c>
      <c r="S1520">
        <f t="shared" si="278"/>
        <v>120000</v>
      </c>
      <c r="T1520" t="str">
        <f t="shared" si="279"/>
        <v>Apple</v>
      </c>
      <c r="U1520" t="str">
        <f t="shared" si="280"/>
        <v>Santa Clara</v>
      </c>
      <c r="V1520" t="str">
        <f t="shared" si="281"/>
        <v>CA</v>
      </c>
      <c r="W1520">
        <f t="shared" si="282"/>
        <v>1</v>
      </c>
      <c r="X1520">
        <f t="shared" si="283"/>
        <v>1</v>
      </c>
      <c r="Y1520">
        <f t="shared" si="284"/>
        <v>1</v>
      </c>
      <c r="Z1520">
        <f t="shared" si="285"/>
        <v>1</v>
      </c>
      <c r="AA1520">
        <f t="shared" si="286"/>
        <v>0</v>
      </c>
      <c r="AB1520">
        <f t="shared" si="287"/>
        <v>1</v>
      </c>
    </row>
    <row r="1521" spans="1:28" ht="409.6" x14ac:dyDescent="0.2">
      <c r="A1521">
        <v>1519</v>
      </c>
      <c r="B1521" t="s">
        <v>364</v>
      </c>
      <c r="C1521" t="s">
        <v>5071</v>
      </c>
      <c r="D1521" s="1" t="s">
        <v>5095</v>
      </c>
      <c r="E1521">
        <v>4.5</v>
      </c>
      <c r="F1521" s="1" t="s">
        <v>2418</v>
      </c>
      <c r="G1521" t="s">
        <v>3427</v>
      </c>
      <c r="H1521" t="s">
        <v>2393</v>
      </c>
      <c r="I1521" t="s">
        <v>18</v>
      </c>
      <c r="J1521">
        <v>2007</v>
      </c>
      <c r="K1521" t="s">
        <v>30</v>
      </c>
      <c r="L1521" t="s">
        <v>31</v>
      </c>
      <c r="M1521" t="s">
        <v>32</v>
      </c>
      <c r="N1521" t="s">
        <v>3319</v>
      </c>
      <c r="O1521">
        <v>-1</v>
      </c>
      <c r="P1521">
        <v>-1</v>
      </c>
      <c r="Q1521">
        <f t="shared" si="276"/>
        <v>89000</v>
      </c>
      <c r="R1521">
        <f t="shared" si="277"/>
        <v>151000</v>
      </c>
      <c r="S1521">
        <f t="shared" si="278"/>
        <v>120000</v>
      </c>
      <c r="T1521" t="str">
        <f t="shared" si="279"/>
        <v>Lodestone</v>
      </c>
      <c r="U1521" t="str">
        <f t="shared" si="280"/>
        <v>Menlo Par</v>
      </c>
      <c r="V1521" t="str">
        <f t="shared" si="281"/>
        <v>CA</v>
      </c>
      <c r="W1521">
        <f t="shared" si="282"/>
        <v>0</v>
      </c>
      <c r="X1521">
        <f t="shared" si="283"/>
        <v>0</v>
      </c>
      <c r="Y1521">
        <f t="shared" si="284"/>
        <v>1</v>
      </c>
      <c r="Z1521">
        <f t="shared" si="285"/>
        <v>0</v>
      </c>
      <c r="AA1521">
        <f t="shared" si="286"/>
        <v>0</v>
      </c>
      <c r="AB1521">
        <f t="shared" si="287"/>
        <v>1</v>
      </c>
    </row>
    <row r="1522" spans="1:28" ht="409.6" x14ac:dyDescent="0.2">
      <c r="A1522">
        <v>1520</v>
      </c>
      <c r="B1522" t="s">
        <v>291</v>
      </c>
      <c r="C1522" t="s">
        <v>5071</v>
      </c>
      <c r="D1522" s="1" t="s">
        <v>5096</v>
      </c>
      <c r="E1522">
        <v>4.5999999999999996</v>
      </c>
      <c r="F1522" s="1" t="s">
        <v>2419</v>
      </c>
      <c r="G1522" t="s">
        <v>2378</v>
      </c>
      <c r="H1522" t="s">
        <v>2420</v>
      </c>
      <c r="I1522" t="s">
        <v>24</v>
      </c>
      <c r="J1522">
        <v>1972</v>
      </c>
      <c r="K1522" t="s">
        <v>56</v>
      </c>
      <c r="L1522" t="s">
        <v>134</v>
      </c>
      <c r="M1522" t="s">
        <v>32</v>
      </c>
      <c r="N1522" t="s">
        <v>3310</v>
      </c>
      <c r="O1522" t="s">
        <v>2421</v>
      </c>
      <c r="P1522">
        <v>-1</v>
      </c>
      <c r="Q1522">
        <f t="shared" si="276"/>
        <v>89000</v>
      </c>
      <c r="R1522">
        <f t="shared" si="277"/>
        <v>151000</v>
      </c>
      <c r="S1522">
        <f t="shared" si="278"/>
        <v>120000</v>
      </c>
      <c r="T1522" t="str">
        <f t="shared" si="279"/>
        <v>SAP</v>
      </c>
      <c r="U1522" t="str">
        <f t="shared" si="280"/>
        <v>Palo Alto</v>
      </c>
      <c r="V1522" t="str">
        <f t="shared" si="281"/>
        <v>CA</v>
      </c>
      <c r="W1522">
        <f t="shared" si="282"/>
        <v>0</v>
      </c>
      <c r="X1522">
        <f t="shared" si="283"/>
        <v>0</v>
      </c>
      <c r="Y1522">
        <f t="shared" si="284"/>
        <v>0</v>
      </c>
      <c r="Z1522">
        <f t="shared" si="285"/>
        <v>0</v>
      </c>
      <c r="AA1522">
        <f t="shared" si="286"/>
        <v>0</v>
      </c>
      <c r="AB1522">
        <f t="shared" si="287"/>
        <v>1</v>
      </c>
    </row>
    <row r="1523" spans="1:28" ht="136" x14ac:dyDescent="0.2">
      <c r="A1523">
        <v>1521</v>
      </c>
      <c r="B1523" t="s">
        <v>2422</v>
      </c>
      <c r="C1523" t="s">
        <v>5071</v>
      </c>
      <c r="D1523" s="1" t="s">
        <v>5097</v>
      </c>
      <c r="E1523">
        <v>3.2</v>
      </c>
      <c r="F1523" s="1" t="s">
        <v>2423</v>
      </c>
      <c r="G1523" t="s">
        <v>1176</v>
      </c>
      <c r="H1523" t="s">
        <v>1583</v>
      </c>
      <c r="I1523" t="s">
        <v>29</v>
      </c>
      <c r="J1523">
        <v>1992</v>
      </c>
      <c r="K1523" t="s">
        <v>30</v>
      </c>
      <c r="L1523" t="s">
        <v>38</v>
      </c>
      <c r="M1523" t="s">
        <v>32</v>
      </c>
      <c r="N1523" t="s">
        <v>3319</v>
      </c>
      <c r="O1523" t="s">
        <v>2424</v>
      </c>
      <c r="P1523">
        <v>-1</v>
      </c>
      <c r="Q1523">
        <f t="shared" si="276"/>
        <v>89000</v>
      </c>
      <c r="R1523">
        <f t="shared" si="277"/>
        <v>151000</v>
      </c>
      <c r="S1523">
        <f t="shared" si="278"/>
        <v>120000</v>
      </c>
      <c r="T1523" t="str">
        <f t="shared" si="279"/>
        <v>Calsoft Labs</v>
      </c>
      <c r="U1523" t="str">
        <f t="shared" si="280"/>
        <v>Cupertino</v>
      </c>
      <c r="V1523" t="str">
        <f t="shared" si="281"/>
        <v>CA</v>
      </c>
      <c r="W1523">
        <f t="shared" si="282"/>
        <v>0</v>
      </c>
      <c r="X1523">
        <f t="shared" si="283"/>
        <v>0</v>
      </c>
      <c r="Y1523">
        <f t="shared" si="284"/>
        <v>1</v>
      </c>
      <c r="Z1523">
        <f t="shared" si="285"/>
        <v>0</v>
      </c>
      <c r="AA1523">
        <f t="shared" si="286"/>
        <v>0</v>
      </c>
      <c r="AB1523">
        <f t="shared" si="287"/>
        <v>1</v>
      </c>
    </row>
    <row r="1524" spans="1:28" ht="409.6" x14ac:dyDescent="0.2">
      <c r="A1524">
        <v>1522</v>
      </c>
      <c r="B1524" t="s">
        <v>34</v>
      </c>
      <c r="C1524" t="s">
        <v>5071</v>
      </c>
      <c r="D1524" s="1" t="s">
        <v>5098</v>
      </c>
      <c r="E1524">
        <v>5</v>
      </c>
      <c r="F1524" s="1" t="s">
        <v>315</v>
      </c>
      <c r="G1524" t="s">
        <v>157</v>
      </c>
      <c r="H1524" t="s">
        <v>316</v>
      </c>
      <c r="I1524" t="s">
        <v>84</v>
      </c>
      <c r="J1524">
        <v>2008</v>
      </c>
      <c r="K1524" t="s">
        <v>30</v>
      </c>
      <c r="L1524" t="s">
        <v>38</v>
      </c>
      <c r="M1524" t="s">
        <v>32</v>
      </c>
      <c r="N1524" t="s">
        <v>3305</v>
      </c>
      <c r="O1524">
        <v>-1</v>
      </c>
      <c r="P1524">
        <v>-1</v>
      </c>
      <c r="Q1524">
        <f t="shared" si="276"/>
        <v>89000</v>
      </c>
      <c r="R1524">
        <f t="shared" si="277"/>
        <v>151000</v>
      </c>
      <c r="S1524">
        <f t="shared" si="278"/>
        <v>120000</v>
      </c>
      <c r="T1524" t="str">
        <f t="shared" si="279"/>
        <v>Staffigo Technical Services, LLC</v>
      </c>
      <c r="U1524" t="str">
        <f t="shared" si="280"/>
        <v>San Jose</v>
      </c>
      <c r="V1524" t="str">
        <f t="shared" si="281"/>
        <v>CA</v>
      </c>
      <c r="W1524">
        <f t="shared" si="282"/>
        <v>0</v>
      </c>
      <c r="X1524">
        <f t="shared" si="283"/>
        <v>1</v>
      </c>
      <c r="Y1524">
        <f t="shared" si="284"/>
        <v>1</v>
      </c>
      <c r="Z1524">
        <f t="shared" si="285"/>
        <v>0</v>
      </c>
      <c r="AA1524">
        <f t="shared" si="286"/>
        <v>0</v>
      </c>
      <c r="AB1524">
        <f t="shared" si="287"/>
        <v>1</v>
      </c>
    </row>
    <row r="1525" spans="1:28" ht="409.6" x14ac:dyDescent="0.2">
      <c r="A1525">
        <v>1523</v>
      </c>
      <c r="B1525" t="s">
        <v>34</v>
      </c>
      <c r="C1525" t="s">
        <v>5071</v>
      </c>
      <c r="D1525" s="1" t="s">
        <v>5099</v>
      </c>
      <c r="E1525">
        <v>4.0999999999999996</v>
      </c>
      <c r="F1525" s="1" t="s">
        <v>2425</v>
      </c>
      <c r="G1525" t="s">
        <v>157</v>
      </c>
      <c r="H1525" t="s">
        <v>586</v>
      </c>
      <c r="I1525" t="s">
        <v>18</v>
      </c>
      <c r="J1525">
        <v>-1</v>
      </c>
      <c r="K1525" t="s">
        <v>30</v>
      </c>
      <c r="L1525">
        <v>-1</v>
      </c>
      <c r="M1525">
        <v>-1</v>
      </c>
      <c r="N1525" t="s">
        <v>3312</v>
      </c>
      <c r="O1525">
        <v>-1</v>
      </c>
      <c r="P1525">
        <v>-1</v>
      </c>
      <c r="Q1525">
        <f t="shared" si="276"/>
        <v>89000</v>
      </c>
      <c r="R1525">
        <f t="shared" si="277"/>
        <v>151000</v>
      </c>
      <c r="S1525">
        <f t="shared" si="278"/>
        <v>120000</v>
      </c>
      <c r="T1525" t="str">
        <f t="shared" si="279"/>
        <v>IntelliPro Group Inc.</v>
      </c>
      <c r="U1525" t="str">
        <f t="shared" si="280"/>
        <v>San Jose</v>
      </c>
      <c r="V1525" t="str">
        <f t="shared" si="281"/>
        <v>CA</v>
      </c>
      <c r="W1525">
        <f t="shared" si="282"/>
        <v>1</v>
      </c>
      <c r="X1525">
        <f t="shared" si="283"/>
        <v>1</v>
      </c>
      <c r="Y1525">
        <f t="shared" si="284"/>
        <v>1</v>
      </c>
      <c r="Z1525">
        <f t="shared" si="285"/>
        <v>1</v>
      </c>
      <c r="AA1525">
        <f t="shared" si="286"/>
        <v>1</v>
      </c>
      <c r="AB1525">
        <f t="shared" si="287"/>
        <v>1</v>
      </c>
    </row>
    <row r="1526" spans="1:28" ht="409.6" x14ac:dyDescent="0.2">
      <c r="A1526">
        <v>1524</v>
      </c>
      <c r="B1526" t="s">
        <v>2426</v>
      </c>
      <c r="C1526" t="s">
        <v>5071</v>
      </c>
      <c r="D1526" s="1" t="s">
        <v>5100</v>
      </c>
      <c r="E1526">
        <v>4</v>
      </c>
      <c r="F1526" s="1" t="s">
        <v>2427</v>
      </c>
      <c r="G1526" t="s">
        <v>596</v>
      </c>
      <c r="H1526" t="s">
        <v>2292</v>
      </c>
      <c r="I1526" t="s">
        <v>29</v>
      </c>
      <c r="J1526">
        <v>1995</v>
      </c>
      <c r="K1526" t="s">
        <v>56</v>
      </c>
      <c r="L1526" t="s">
        <v>25</v>
      </c>
      <c r="M1526" t="s">
        <v>26</v>
      </c>
      <c r="N1526" t="s">
        <v>3303</v>
      </c>
      <c r="O1526">
        <v>-1</v>
      </c>
      <c r="P1526">
        <v>-1</v>
      </c>
      <c r="Q1526">
        <f t="shared" si="276"/>
        <v>89000</v>
      </c>
      <c r="R1526">
        <f t="shared" si="277"/>
        <v>151000</v>
      </c>
      <c r="S1526">
        <f t="shared" si="278"/>
        <v>120000</v>
      </c>
      <c r="T1526" t="str">
        <f t="shared" si="279"/>
        <v>Exact Sciences Corporation</v>
      </c>
      <c r="U1526" t="str">
        <f t="shared" si="280"/>
        <v>Redwood City</v>
      </c>
      <c r="V1526" t="str">
        <f t="shared" si="281"/>
        <v>CA</v>
      </c>
      <c r="W1526">
        <f t="shared" si="282"/>
        <v>1</v>
      </c>
      <c r="X1526">
        <f t="shared" si="283"/>
        <v>1</v>
      </c>
      <c r="Y1526">
        <f t="shared" si="284"/>
        <v>1</v>
      </c>
      <c r="Z1526">
        <f t="shared" si="285"/>
        <v>0</v>
      </c>
      <c r="AA1526">
        <f t="shared" si="286"/>
        <v>0</v>
      </c>
      <c r="AB1526">
        <f t="shared" si="287"/>
        <v>1</v>
      </c>
    </row>
    <row r="1527" spans="1:28" ht="409.6" x14ac:dyDescent="0.2">
      <c r="A1527">
        <v>1525</v>
      </c>
      <c r="B1527" t="s">
        <v>206</v>
      </c>
      <c r="C1527" t="s">
        <v>5101</v>
      </c>
      <c r="D1527" s="1" t="s">
        <v>5102</v>
      </c>
      <c r="E1527">
        <v>4.3</v>
      </c>
      <c r="F1527" s="1" t="s">
        <v>2428</v>
      </c>
      <c r="G1527" t="s">
        <v>2429</v>
      </c>
      <c r="H1527" t="s">
        <v>2429</v>
      </c>
      <c r="I1527" t="s">
        <v>24</v>
      </c>
      <c r="J1527">
        <v>1891</v>
      </c>
      <c r="K1527" t="s">
        <v>354</v>
      </c>
      <c r="L1527" t="s">
        <v>355</v>
      </c>
      <c r="M1527" t="s">
        <v>356</v>
      </c>
      <c r="N1527" t="s">
        <v>3310</v>
      </c>
      <c r="O1527">
        <v>-1</v>
      </c>
      <c r="P1527">
        <v>-1</v>
      </c>
      <c r="Q1527">
        <f t="shared" si="276"/>
        <v>69000</v>
      </c>
      <c r="R1527">
        <f t="shared" si="277"/>
        <v>127000</v>
      </c>
      <c r="S1527">
        <f t="shared" si="278"/>
        <v>98000</v>
      </c>
      <c r="T1527" t="str">
        <f t="shared" si="279"/>
        <v>Stanford University</v>
      </c>
      <c r="U1527" t="str">
        <f t="shared" si="280"/>
        <v>Stanford</v>
      </c>
      <c r="V1527" t="str">
        <f t="shared" si="281"/>
        <v>CA</v>
      </c>
      <c r="W1527">
        <f t="shared" si="282"/>
        <v>0</v>
      </c>
      <c r="X1527">
        <f t="shared" si="283"/>
        <v>0</v>
      </c>
      <c r="Y1527">
        <f t="shared" si="284"/>
        <v>1</v>
      </c>
      <c r="Z1527">
        <f t="shared" si="285"/>
        <v>0</v>
      </c>
      <c r="AA1527">
        <f t="shared" si="286"/>
        <v>0</v>
      </c>
      <c r="AB1527">
        <f t="shared" si="287"/>
        <v>1</v>
      </c>
    </row>
    <row r="1528" spans="1:28" ht="409.6" x14ac:dyDescent="0.2">
      <c r="A1528">
        <v>1526</v>
      </c>
      <c r="B1528" t="s">
        <v>270</v>
      </c>
      <c r="C1528" t="s">
        <v>5101</v>
      </c>
      <c r="D1528" s="1" t="s">
        <v>5103</v>
      </c>
      <c r="E1528">
        <v>4.4000000000000004</v>
      </c>
      <c r="F1528" s="1" t="s">
        <v>402</v>
      </c>
      <c r="G1528" t="s">
        <v>157</v>
      </c>
      <c r="H1528" t="s">
        <v>205</v>
      </c>
      <c r="I1528" t="s">
        <v>68</v>
      </c>
      <c r="J1528">
        <v>-1</v>
      </c>
      <c r="K1528" t="s">
        <v>30</v>
      </c>
      <c r="L1528" t="s">
        <v>38</v>
      </c>
      <c r="M1528" t="s">
        <v>32</v>
      </c>
      <c r="N1528" t="s">
        <v>3308</v>
      </c>
      <c r="O1528">
        <v>-1</v>
      </c>
      <c r="P1528">
        <v>-1</v>
      </c>
      <c r="Q1528">
        <f t="shared" si="276"/>
        <v>69000</v>
      </c>
      <c r="R1528">
        <f t="shared" si="277"/>
        <v>127000</v>
      </c>
      <c r="S1528">
        <f t="shared" si="278"/>
        <v>98000</v>
      </c>
      <c r="T1528" t="str">
        <f t="shared" si="279"/>
        <v>Softcom Systems</v>
      </c>
      <c r="U1528" t="str">
        <f t="shared" si="280"/>
        <v>San Jose</v>
      </c>
      <c r="V1528" t="str">
        <f t="shared" si="281"/>
        <v>CA</v>
      </c>
      <c r="W1528">
        <f t="shared" si="282"/>
        <v>0</v>
      </c>
      <c r="X1528">
        <f t="shared" si="283"/>
        <v>0</v>
      </c>
      <c r="Y1528">
        <f t="shared" si="284"/>
        <v>0</v>
      </c>
      <c r="Z1528">
        <f t="shared" si="285"/>
        <v>1</v>
      </c>
      <c r="AA1528">
        <f t="shared" si="286"/>
        <v>0</v>
      </c>
      <c r="AB1528">
        <f t="shared" si="287"/>
        <v>1</v>
      </c>
    </row>
    <row r="1529" spans="1:28" ht="34" x14ac:dyDescent="0.2">
      <c r="A1529">
        <v>1527</v>
      </c>
      <c r="B1529" t="s">
        <v>2430</v>
      </c>
      <c r="C1529" t="s">
        <v>5101</v>
      </c>
      <c r="D1529" t="s">
        <v>5104</v>
      </c>
      <c r="E1529">
        <v>3.3</v>
      </c>
      <c r="F1529" s="1" t="s">
        <v>2431</v>
      </c>
      <c r="G1529" t="s">
        <v>1076</v>
      </c>
      <c r="H1529" t="s">
        <v>3715</v>
      </c>
      <c r="I1529" t="s">
        <v>55</v>
      </c>
      <c r="J1529">
        <v>1807</v>
      </c>
      <c r="K1529" t="s">
        <v>56</v>
      </c>
      <c r="L1529" t="s">
        <v>625</v>
      </c>
      <c r="M1529" t="s">
        <v>161</v>
      </c>
      <c r="N1529" t="s">
        <v>3306</v>
      </c>
      <c r="O1529">
        <v>-1</v>
      </c>
      <c r="P1529">
        <v>-1</v>
      </c>
      <c r="Q1529">
        <f t="shared" si="276"/>
        <v>69000</v>
      </c>
      <c r="R1529">
        <f t="shared" si="277"/>
        <v>127000</v>
      </c>
      <c r="S1529">
        <f t="shared" si="278"/>
        <v>98000</v>
      </c>
      <c r="T1529" t="str">
        <f t="shared" si="279"/>
        <v>John Wiley &amp; Sons, Inc.</v>
      </c>
      <c r="U1529" t="str">
        <f t="shared" si="280"/>
        <v>Los Gatos</v>
      </c>
      <c r="V1529" t="str">
        <f t="shared" si="281"/>
        <v>CA</v>
      </c>
      <c r="W1529">
        <f t="shared" si="282"/>
        <v>0</v>
      </c>
      <c r="X1529">
        <f t="shared" si="283"/>
        <v>0</v>
      </c>
      <c r="Y1529">
        <f t="shared" si="284"/>
        <v>1</v>
      </c>
      <c r="Z1529">
        <f t="shared" si="285"/>
        <v>0</v>
      </c>
      <c r="AA1529">
        <f t="shared" si="286"/>
        <v>0</v>
      </c>
      <c r="AB1529">
        <f t="shared" si="287"/>
        <v>1</v>
      </c>
    </row>
    <row r="1530" spans="1:28" ht="409.6" x14ac:dyDescent="0.2">
      <c r="A1530">
        <v>1528</v>
      </c>
      <c r="B1530" t="s">
        <v>2432</v>
      </c>
      <c r="C1530" t="s">
        <v>5101</v>
      </c>
      <c r="D1530" s="1" t="s">
        <v>5105</v>
      </c>
      <c r="E1530">
        <v>4.0999999999999996</v>
      </c>
      <c r="F1530" s="1" t="s">
        <v>2433</v>
      </c>
      <c r="G1530" t="s">
        <v>157</v>
      </c>
      <c r="H1530" t="s">
        <v>157</v>
      </c>
      <c r="I1530" t="s">
        <v>55</v>
      </c>
      <c r="J1530">
        <v>1988</v>
      </c>
      <c r="K1530" t="s">
        <v>56</v>
      </c>
      <c r="L1530" t="s">
        <v>134</v>
      </c>
      <c r="M1530" t="s">
        <v>32</v>
      </c>
      <c r="N1530" t="s">
        <v>3306</v>
      </c>
      <c r="O1530" t="s">
        <v>2434</v>
      </c>
      <c r="P1530">
        <v>-1</v>
      </c>
      <c r="Q1530">
        <f t="shared" si="276"/>
        <v>69000</v>
      </c>
      <c r="R1530">
        <f t="shared" si="277"/>
        <v>127000</v>
      </c>
      <c r="S1530">
        <f t="shared" si="278"/>
        <v>98000</v>
      </c>
      <c r="T1530" t="str">
        <f t="shared" si="279"/>
        <v>Cadence Design Systems</v>
      </c>
      <c r="U1530" t="str">
        <f t="shared" si="280"/>
        <v>San Jose</v>
      </c>
      <c r="V1530" t="str">
        <f t="shared" si="281"/>
        <v>CA</v>
      </c>
      <c r="W1530">
        <f t="shared" si="282"/>
        <v>0</v>
      </c>
      <c r="X1530">
        <f t="shared" si="283"/>
        <v>0</v>
      </c>
      <c r="Y1530">
        <f t="shared" si="284"/>
        <v>0</v>
      </c>
      <c r="Z1530">
        <f t="shared" si="285"/>
        <v>0</v>
      </c>
      <c r="AA1530">
        <f t="shared" si="286"/>
        <v>0</v>
      </c>
      <c r="AB1530">
        <f t="shared" si="287"/>
        <v>1</v>
      </c>
    </row>
    <row r="1531" spans="1:28" ht="409.6" x14ac:dyDescent="0.2">
      <c r="A1531">
        <v>1529</v>
      </c>
      <c r="B1531" t="s">
        <v>34</v>
      </c>
      <c r="C1531" t="s">
        <v>5101</v>
      </c>
      <c r="D1531" s="1" t="s">
        <v>5106</v>
      </c>
      <c r="E1531">
        <v>4.5</v>
      </c>
      <c r="F1531" s="1" t="s">
        <v>2435</v>
      </c>
      <c r="G1531" t="s">
        <v>2378</v>
      </c>
      <c r="H1531" t="s">
        <v>586</v>
      </c>
      <c r="I1531" t="s">
        <v>84</v>
      </c>
      <c r="J1531">
        <v>2016</v>
      </c>
      <c r="K1531" t="s">
        <v>30</v>
      </c>
      <c r="L1531" t="s">
        <v>38</v>
      </c>
      <c r="M1531" t="s">
        <v>32</v>
      </c>
      <c r="N1531" t="s">
        <v>3319</v>
      </c>
      <c r="O1531">
        <v>-1</v>
      </c>
      <c r="P1531">
        <v>-1</v>
      </c>
      <c r="Q1531">
        <f t="shared" si="276"/>
        <v>69000</v>
      </c>
      <c r="R1531">
        <f t="shared" si="277"/>
        <v>127000</v>
      </c>
      <c r="S1531">
        <f t="shared" si="278"/>
        <v>98000</v>
      </c>
      <c r="T1531" t="str">
        <f t="shared" si="279"/>
        <v>Tech Firefly</v>
      </c>
      <c r="U1531" t="str">
        <f t="shared" si="280"/>
        <v>Palo Alto</v>
      </c>
      <c r="V1531" t="str">
        <f t="shared" si="281"/>
        <v>CA</v>
      </c>
      <c r="W1531">
        <f t="shared" si="282"/>
        <v>0</v>
      </c>
      <c r="X1531">
        <f t="shared" si="283"/>
        <v>0</v>
      </c>
      <c r="Y1531">
        <f t="shared" si="284"/>
        <v>1</v>
      </c>
      <c r="Z1531">
        <f t="shared" si="285"/>
        <v>0</v>
      </c>
      <c r="AA1531">
        <f t="shared" si="286"/>
        <v>0</v>
      </c>
      <c r="AB1531">
        <f t="shared" si="287"/>
        <v>1</v>
      </c>
    </row>
    <row r="1532" spans="1:28" ht="409.6" x14ac:dyDescent="0.2">
      <c r="A1532">
        <v>1530</v>
      </c>
      <c r="B1532" t="s">
        <v>2436</v>
      </c>
      <c r="C1532" t="s">
        <v>5101</v>
      </c>
      <c r="D1532" s="1" t="s">
        <v>5107</v>
      </c>
      <c r="E1532">
        <v>4.0999999999999996</v>
      </c>
      <c r="F1532" s="1" t="s">
        <v>1175</v>
      </c>
      <c r="G1532" t="s">
        <v>586</v>
      </c>
      <c r="H1532" t="s">
        <v>1176</v>
      </c>
      <c r="I1532" t="s">
        <v>24</v>
      </c>
      <c r="J1532">
        <v>1976</v>
      </c>
      <c r="K1532" t="s">
        <v>56</v>
      </c>
      <c r="L1532" t="s">
        <v>134</v>
      </c>
      <c r="M1532" t="s">
        <v>32</v>
      </c>
      <c r="N1532" t="s">
        <v>3310</v>
      </c>
      <c r="O1532" t="s">
        <v>1177</v>
      </c>
      <c r="P1532">
        <v>-1</v>
      </c>
      <c r="Q1532">
        <f t="shared" si="276"/>
        <v>69000</v>
      </c>
      <c r="R1532">
        <f t="shared" si="277"/>
        <v>127000</v>
      </c>
      <c r="S1532">
        <f t="shared" si="278"/>
        <v>98000</v>
      </c>
      <c r="T1532" t="str">
        <f t="shared" si="279"/>
        <v>Apple</v>
      </c>
      <c r="U1532" t="str">
        <f t="shared" si="280"/>
        <v>Santa Clara</v>
      </c>
      <c r="V1532" t="str">
        <f t="shared" si="281"/>
        <v>CA</v>
      </c>
      <c r="W1532">
        <f t="shared" si="282"/>
        <v>1</v>
      </c>
      <c r="X1532">
        <f t="shared" si="283"/>
        <v>0</v>
      </c>
      <c r="Y1532">
        <f t="shared" si="284"/>
        <v>0</v>
      </c>
      <c r="Z1532">
        <f t="shared" si="285"/>
        <v>0</v>
      </c>
      <c r="AA1532">
        <f t="shared" si="286"/>
        <v>0</v>
      </c>
      <c r="AB1532">
        <f t="shared" si="287"/>
        <v>1</v>
      </c>
    </row>
    <row r="1533" spans="1:28" ht="388" x14ac:dyDescent="0.2">
      <c r="A1533">
        <v>1531</v>
      </c>
      <c r="B1533" t="s">
        <v>34</v>
      </c>
      <c r="C1533" t="s">
        <v>5101</v>
      </c>
      <c r="D1533" s="1" t="s">
        <v>5108</v>
      </c>
      <c r="E1533">
        <v>-1</v>
      </c>
      <c r="F1533" t="s">
        <v>5109</v>
      </c>
      <c r="G1533" t="s">
        <v>3427</v>
      </c>
      <c r="H1533">
        <v>-1</v>
      </c>
      <c r="I1533">
        <v>-1</v>
      </c>
      <c r="J1533">
        <v>-1</v>
      </c>
      <c r="K1533">
        <v>-1</v>
      </c>
      <c r="L1533">
        <v>-1</v>
      </c>
      <c r="M1533">
        <v>-1</v>
      </c>
      <c r="N1533">
        <v>-1</v>
      </c>
      <c r="O1533">
        <v>-1</v>
      </c>
      <c r="P1533">
        <v>-1</v>
      </c>
      <c r="Q1533">
        <f t="shared" si="276"/>
        <v>69000</v>
      </c>
      <c r="R1533">
        <f t="shared" si="277"/>
        <v>127000</v>
      </c>
      <c r="S1533">
        <f t="shared" si="278"/>
        <v>98000</v>
      </c>
      <c r="T1533" t="str">
        <f t="shared" si="279"/>
        <v>PRO Unlimited @ Faceboo</v>
      </c>
      <c r="U1533" t="str">
        <f t="shared" si="280"/>
        <v>Menlo Par</v>
      </c>
      <c r="V1533" t="str">
        <f t="shared" si="281"/>
        <v>CA</v>
      </c>
      <c r="W1533">
        <f t="shared" si="282"/>
        <v>1</v>
      </c>
      <c r="X1533">
        <f t="shared" si="283"/>
        <v>1</v>
      </c>
      <c r="Y1533">
        <f t="shared" si="284"/>
        <v>0</v>
      </c>
      <c r="Z1533">
        <f t="shared" si="285"/>
        <v>1</v>
      </c>
      <c r="AA1533">
        <f t="shared" si="286"/>
        <v>0</v>
      </c>
      <c r="AB1533">
        <f t="shared" si="287"/>
        <v>1</v>
      </c>
    </row>
    <row r="1534" spans="1:28" ht="409.6" x14ac:dyDescent="0.2">
      <c r="A1534">
        <v>1532</v>
      </c>
      <c r="B1534" t="s">
        <v>526</v>
      </c>
      <c r="C1534" t="s">
        <v>5101</v>
      </c>
      <c r="D1534" s="1" t="s">
        <v>5110</v>
      </c>
      <c r="E1534">
        <v>4.7</v>
      </c>
      <c r="F1534" s="1" t="s">
        <v>2437</v>
      </c>
      <c r="G1534" t="s">
        <v>3427</v>
      </c>
      <c r="H1534" t="s">
        <v>3427</v>
      </c>
      <c r="I1534" t="s">
        <v>41</v>
      </c>
      <c r="J1534">
        <v>2013</v>
      </c>
      <c r="K1534" t="s">
        <v>30</v>
      </c>
      <c r="L1534" t="s">
        <v>3333</v>
      </c>
      <c r="M1534" t="s">
        <v>46</v>
      </c>
      <c r="N1534" t="s">
        <v>3319</v>
      </c>
      <c r="O1534">
        <v>-1</v>
      </c>
      <c r="P1534">
        <v>-1</v>
      </c>
      <c r="Q1534">
        <f t="shared" si="276"/>
        <v>69000</v>
      </c>
      <c r="R1534">
        <f t="shared" si="277"/>
        <v>127000</v>
      </c>
      <c r="S1534">
        <f t="shared" si="278"/>
        <v>98000</v>
      </c>
      <c r="T1534" t="str">
        <f t="shared" si="279"/>
        <v>Robinhood</v>
      </c>
      <c r="U1534" t="str">
        <f t="shared" si="280"/>
        <v>Menlo Par</v>
      </c>
      <c r="V1534" t="str">
        <f t="shared" si="281"/>
        <v>CA</v>
      </c>
      <c r="W1534">
        <f t="shared" si="282"/>
        <v>0</v>
      </c>
      <c r="X1534">
        <f t="shared" si="283"/>
        <v>1</v>
      </c>
      <c r="Y1534">
        <f t="shared" si="284"/>
        <v>0</v>
      </c>
      <c r="Z1534">
        <f t="shared" si="285"/>
        <v>0</v>
      </c>
      <c r="AA1534">
        <f t="shared" si="286"/>
        <v>0</v>
      </c>
      <c r="AB1534">
        <f t="shared" si="287"/>
        <v>1</v>
      </c>
    </row>
    <row r="1535" spans="1:28" ht="409.6" x14ac:dyDescent="0.2">
      <c r="A1535">
        <v>1533</v>
      </c>
      <c r="B1535" t="s">
        <v>2438</v>
      </c>
      <c r="C1535" t="s">
        <v>5101</v>
      </c>
      <c r="D1535" s="1" t="s">
        <v>5111</v>
      </c>
      <c r="E1535">
        <v>4.2</v>
      </c>
      <c r="F1535" s="1" t="s">
        <v>2439</v>
      </c>
      <c r="G1535" t="s">
        <v>2429</v>
      </c>
      <c r="H1535" t="s">
        <v>2429</v>
      </c>
      <c r="I1535" t="s">
        <v>55</v>
      </c>
      <c r="J1535">
        <v>-1</v>
      </c>
      <c r="K1535" t="s">
        <v>354</v>
      </c>
      <c r="L1535" t="s">
        <v>355</v>
      </c>
      <c r="M1535" t="s">
        <v>356</v>
      </c>
      <c r="N1535" t="s">
        <v>3319</v>
      </c>
      <c r="O1535">
        <v>-1</v>
      </c>
      <c r="P1535">
        <v>-1</v>
      </c>
      <c r="Q1535">
        <f t="shared" si="276"/>
        <v>69000</v>
      </c>
      <c r="R1535">
        <f t="shared" si="277"/>
        <v>127000</v>
      </c>
      <c r="S1535">
        <f t="shared" si="278"/>
        <v>98000</v>
      </c>
      <c r="T1535" t="str">
        <f t="shared" si="279"/>
        <v>Stanford School of Medicine</v>
      </c>
      <c r="U1535" t="str">
        <f t="shared" si="280"/>
        <v>Stanford</v>
      </c>
      <c r="V1535" t="str">
        <f t="shared" si="281"/>
        <v>CA</v>
      </c>
      <c r="W1535">
        <f t="shared" si="282"/>
        <v>1</v>
      </c>
      <c r="X1535">
        <f t="shared" si="283"/>
        <v>0</v>
      </c>
      <c r="Y1535">
        <f t="shared" si="284"/>
        <v>0</v>
      </c>
      <c r="Z1535">
        <f t="shared" si="285"/>
        <v>0</v>
      </c>
      <c r="AA1535">
        <f t="shared" si="286"/>
        <v>0</v>
      </c>
      <c r="AB1535">
        <f t="shared" si="287"/>
        <v>1</v>
      </c>
    </row>
    <row r="1536" spans="1:28" ht="34" x14ac:dyDescent="0.2">
      <c r="A1536">
        <v>1534</v>
      </c>
      <c r="B1536" t="s">
        <v>34</v>
      </c>
      <c r="C1536" t="s">
        <v>5101</v>
      </c>
      <c r="D1536" t="s">
        <v>5112</v>
      </c>
      <c r="E1536">
        <v>4</v>
      </c>
      <c r="F1536" s="1" t="s">
        <v>2440</v>
      </c>
      <c r="G1536" t="s">
        <v>586</v>
      </c>
      <c r="H1536" t="s">
        <v>1155</v>
      </c>
      <c r="I1536" t="s">
        <v>84</v>
      </c>
      <c r="J1536">
        <v>-1</v>
      </c>
      <c r="K1536" t="s">
        <v>30</v>
      </c>
      <c r="L1536">
        <v>-1</v>
      </c>
      <c r="M1536">
        <v>-1</v>
      </c>
      <c r="N1536" t="s">
        <v>3319</v>
      </c>
      <c r="O1536">
        <v>-1</v>
      </c>
      <c r="P1536">
        <v>-1</v>
      </c>
      <c r="Q1536">
        <f t="shared" si="276"/>
        <v>69000</v>
      </c>
      <c r="R1536">
        <f t="shared" si="277"/>
        <v>127000</v>
      </c>
      <c r="S1536">
        <f t="shared" si="278"/>
        <v>98000</v>
      </c>
      <c r="T1536" t="str">
        <f t="shared" si="279"/>
        <v>Lean Data</v>
      </c>
      <c r="U1536" t="str">
        <f t="shared" si="280"/>
        <v>Santa Clara</v>
      </c>
      <c r="V1536" t="str">
        <f t="shared" si="281"/>
        <v>CA</v>
      </c>
      <c r="W1536">
        <f t="shared" si="282"/>
        <v>0</v>
      </c>
      <c r="X1536">
        <f t="shared" si="283"/>
        <v>0</v>
      </c>
      <c r="Y1536">
        <f t="shared" si="284"/>
        <v>1</v>
      </c>
      <c r="Z1536">
        <f t="shared" si="285"/>
        <v>0</v>
      </c>
      <c r="AA1536">
        <f t="shared" si="286"/>
        <v>0</v>
      </c>
      <c r="AB1536">
        <f t="shared" si="287"/>
        <v>1</v>
      </c>
    </row>
    <row r="1537" spans="1:28" x14ac:dyDescent="0.2">
      <c r="A1537">
        <v>1535</v>
      </c>
      <c r="B1537" t="s">
        <v>34</v>
      </c>
      <c r="C1537" t="s">
        <v>5101</v>
      </c>
      <c r="D1537" t="s">
        <v>5113</v>
      </c>
      <c r="E1537">
        <v>-1</v>
      </c>
      <c r="F1537" t="s">
        <v>2441</v>
      </c>
      <c r="G1537" t="s">
        <v>157</v>
      </c>
      <c r="H1537" t="s">
        <v>228</v>
      </c>
      <c r="I1537" t="s">
        <v>84</v>
      </c>
      <c r="J1537">
        <v>-1</v>
      </c>
      <c r="K1537" t="s">
        <v>30</v>
      </c>
      <c r="L1537">
        <v>-1</v>
      </c>
      <c r="M1537">
        <v>-1</v>
      </c>
      <c r="N1537" t="s">
        <v>3319</v>
      </c>
      <c r="O1537">
        <v>-1</v>
      </c>
      <c r="P1537">
        <v>-1</v>
      </c>
      <c r="Q1537">
        <f t="shared" si="276"/>
        <v>69000</v>
      </c>
      <c r="R1537">
        <f t="shared" si="277"/>
        <v>127000</v>
      </c>
      <c r="S1537">
        <f t="shared" si="278"/>
        <v>98000</v>
      </c>
      <c r="T1537" t="str">
        <f t="shared" si="279"/>
        <v>PETADATA</v>
      </c>
      <c r="U1537" t="str">
        <f t="shared" si="280"/>
        <v>San Jose</v>
      </c>
      <c r="V1537" t="str">
        <f t="shared" si="281"/>
        <v>CA</v>
      </c>
      <c r="W1537">
        <f t="shared" si="282"/>
        <v>0</v>
      </c>
      <c r="X1537">
        <f t="shared" si="283"/>
        <v>1</v>
      </c>
      <c r="Y1537">
        <f t="shared" si="284"/>
        <v>1</v>
      </c>
      <c r="Z1537">
        <f t="shared" si="285"/>
        <v>1</v>
      </c>
      <c r="AA1537">
        <f t="shared" si="286"/>
        <v>1</v>
      </c>
      <c r="AB1537">
        <f t="shared" si="287"/>
        <v>1</v>
      </c>
    </row>
    <row r="1538" spans="1:28" ht="409.6" x14ac:dyDescent="0.2">
      <c r="A1538">
        <v>1536</v>
      </c>
      <c r="B1538" t="s">
        <v>2442</v>
      </c>
      <c r="C1538" t="s">
        <v>5101</v>
      </c>
      <c r="D1538" s="1" t="s">
        <v>5114</v>
      </c>
      <c r="E1538">
        <v>4.0999999999999996</v>
      </c>
      <c r="F1538" s="1" t="s">
        <v>1175</v>
      </c>
      <c r="G1538" t="s">
        <v>586</v>
      </c>
      <c r="H1538" t="s">
        <v>1176</v>
      </c>
      <c r="I1538" t="s">
        <v>24</v>
      </c>
      <c r="J1538">
        <v>1976</v>
      </c>
      <c r="K1538" t="s">
        <v>56</v>
      </c>
      <c r="L1538" t="s">
        <v>134</v>
      </c>
      <c r="M1538" t="s">
        <v>32</v>
      </c>
      <c r="N1538" t="s">
        <v>3310</v>
      </c>
      <c r="O1538" t="s">
        <v>1177</v>
      </c>
      <c r="P1538">
        <v>-1</v>
      </c>
      <c r="Q1538">
        <f t="shared" si="276"/>
        <v>69000</v>
      </c>
      <c r="R1538">
        <f t="shared" si="277"/>
        <v>127000</v>
      </c>
      <c r="S1538">
        <f t="shared" si="278"/>
        <v>98000</v>
      </c>
      <c r="T1538" t="str">
        <f t="shared" si="279"/>
        <v>Apple</v>
      </c>
      <c r="U1538" t="str">
        <f t="shared" si="280"/>
        <v>Santa Clara</v>
      </c>
      <c r="V1538" t="str">
        <f t="shared" si="281"/>
        <v>CA</v>
      </c>
      <c r="W1538">
        <f t="shared" si="282"/>
        <v>1</v>
      </c>
      <c r="X1538">
        <f t="shared" si="283"/>
        <v>1</v>
      </c>
      <c r="Y1538">
        <f t="shared" si="284"/>
        <v>1</v>
      </c>
      <c r="Z1538">
        <f t="shared" si="285"/>
        <v>0</v>
      </c>
      <c r="AA1538">
        <f t="shared" si="286"/>
        <v>0</v>
      </c>
      <c r="AB1538">
        <f t="shared" si="287"/>
        <v>1</v>
      </c>
    </row>
    <row r="1539" spans="1:28" ht="409.6" x14ac:dyDescent="0.2">
      <c r="A1539">
        <v>1537</v>
      </c>
      <c r="B1539" t="s">
        <v>34</v>
      </c>
      <c r="C1539" t="s">
        <v>5101</v>
      </c>
      <c r="D1539" s="1" t="s">
        <v>5115</v>
      </c>
      <c r="E1539">
        <v>4.2</v>
      </c>
      <c r="F1539" s="1" t="s">
        <v>750</v>
      </c>
      <c r="G1539" t="s">
        <v>596</v>
      </c>
      <c r="H1539" t="s">
        <v>254</v>
      </c>
      <c r="I1539" t="s">
        <v>18</v>
      </c>
      <c r="J1539">
        <v>1999</v>
      </c>
      <c r="K1539" t="s">
        <v>37</v>
      </c>
      <c r="L1539" t="s">
        <v>147</v>
      </c>
      <c r="M1539" t="s">
        <v>61</v>
      </c>
      <c r="N1539" t="s">
        <v>3303</v>
      </c>
      <c r="O1539">
        <v>-1</v>
      </c>
      <c r="P1539">
        <v>-1</v>
      </c>
      <c r="Q1539">
        <f t="shared" ref="Q1539:Q1602" si="288">LEFT(C1539,FIND("-",C1539)-1)*1000</f>
        <v>69000</v>
      </c>
      <c r="R1539">
        <f t="shared" ref="R1539:R1602" si="289">MID(C1539,FIND("-",C1539)+1,LEN(C1539))*1000</f>
        <v>127000</v>
      </c>
      <c r="S1539">
        <f t="shared" ref="S1539:S1602" si="290">(Q1539+R1539)/2</f>
        <v>98000</v>
      </c>
      <c r="T1539" t="str">
        <f t="shared" ref="T1539:T1602" si="291">TRIM(LEFT(F1539, FIND(CHAR(10), F1539&amp;CHAR(10))-1))</f>
        <v>CyberCoders</v>
      </c>
      <c r="U1539" t="str">
        <f t="shared" ref="U1539:U1602" si="292">TRIM(LEFT(G1539, FIND(",",G1539)-1))</f>
        <v>Redwood City</v>
      </c>
      <c r="V1539" t="str">
        <f t="shared" ref="V1539:V1602" si="293">TRIM(MID(G1539,FIND(",",G1539)+1,LEN((G1539))))</f>
        <v>CA</v>
      </c>
      <c r="W1539">
        <f t="shared" ref="W1539:W1602" si="294">IF(ISNUMBER(SEARCH("python",D1539)),1,0)</f>
        <v>1</v>
      </c>
      <c r="X1539">
        <f t="shared" ref="X1539:X1602" si="295">IF(ISNUMBER(SEARCH("sql",D1539)),1,0)</f>
        <v>1</v>
      </c>
      <c r="Y1539">
        <f t="shared" ref="Y1539:Y1602" si="296">IF(ISNUMBER(SEARCH("excel",D1539)),1,0)</f>
        <v>1</v>
      </c>
      <c r="Z1539">
        <f t="shared" ref="Z1539:Z1602" si="297">IF(ISNUMBER(SEARCH("tableau",D1539)),1,0)</f>
        <v>1</v>
      </c>
      <c r="AA1539">
        <f t="shared" ref="AA1539:AA1602" si="298">IF(ISNUMBER(SEARCH("power bi",D1539)),1,0)</f>
        <v>0</v>
      </c>
      <c r="AB1539">
        <f t="shared" ref="AB1539:AB1602" si="299">IF(ISNUMBER(SEARCH("r",D1539)),1,0)</f>
        <v>1</v>
      </c>
    </row>
    <row r="1540" spans="1:28" ht="409.6" x14ac:dyDescent="0.2">
      <c r="A1540">
        <v>1538</v>
      </c>
      <c r="B1540" t="s">
        <v>607</v>
      </c>
      <c r="C1540" t="s">
        <v>5101</v>
      </c>
      <c r="D1540" s="1" t="s">
        <v>5116</v>
      </c>
      <c r="E1540">
        <v>4.8</v>
      </c>
      <c r="F1540" s="1" t="s">
        <v>2443</v>
      </c>
      <c r="G1540" t="s">
        <v>1176</v>
      </c>
      <c r="H1540" t="s">
        <v>3975</v>
      </c>
      <c r="I1540" t="s">
        <v>68</v>
      </c>
      <c r="J1540">
        <v>1994</v>
      </c>
      <c r="K1540" t="s">
        <v>30</v>
      </c>
      <c r="L1540" t="s">
        <v>134</v>
      </c>
      <c r="M1540" t="s">
        <v>32</v>
      </c>
      <c r="N1540" t="s">
        <v>3319</v>
      </c>
      <c r="O1540">
        <v>-1</v>
      </c>
      <c r="P1540">
        <v>-1</v>
      </c>
      <c r="Q1540">
        <f t="shared" si="288"/>
        <v>69000</v>
      </c>
      <c r="R1540">
        <f t="shared" si="289"/>
        <v>127000</v>
      </c>
      <c r="S1540">
        <f t="shared" si="290"/>
        <v>98000</v>
      </c>
      <c r="T1540" t="str">
        <f t="shared" si="291"/>
        <v>Beezwax Datatools</v>
      </c>
      <c r="U1540" t="str">
        <f t="shared" si="292"/>
        <v>Cupertino</v>
      </c>
      <c r="V1540" t="str">
        <f t="shared" si="293"/>
        <v>CA</v>
      </c>
      <c r="W1540">
        <f t="shared" si="294"/>
        <v>1</v>
      </c>
      <c r="X1540">
        <f t="shared" si="295"/>
        <v>1</v>
      </c>
      <c r="Y1540">
        <f t="shared" si="296"/>
        <v>1</v>
      </c>
      <c r="Z1540">
        <f t="shared" si="297"/>
        <v>1</v>
      </c>
      <c r="AA1540">
        <f t="shared" si="298"/>
        <v>0</v>
      </c>
      <c r="AB1540">
        <f t="shared" si="299"/>
        <v>1</v>
      </c>
    </row>
    <row r="1541" spans="1:28" ht="221" x14ac:dyDescent="0.2">
      <c r="A1541">
        <v>1539</v>
      </c>
      <c r="B1541" t="s">
        <v>2444</v>
      </c>
      <c r="C1541" t="s">
        <v>5101</v>
      </c>
      <c r="D1541" s="1" t="s">
        <v>5117</v>
      </c>
      <c r="E1541">
        <v>4.0999999999999996</v>
      </c>
      <c r="F1541" s="1" t="s">
        <v>465</v>
      </c>
      <c r="G1541" t="s">
        <v>596</v>
      </c>
      <c r="H1541" t="s">
        <v>3530</v>
      </c>
      <c r="I1541" t="s">
        <v>84</v>
      </c>
      <c r="J1541">
        <v>-1</v>
      </c>
      <c r="K1541" t="s">
        <v>30</v>
      </c>
      <c r="L1541" t="s">
        <v>134</v>
      </c>
      <c r="M1541" t="s">
        <v>32</v>
      </c>
      <c r="N1541" t="s">
        <v>3309</v>
      </c>
      <c r="O1541">
        <v>-1</v>
      </c>
      <c r="P1541">
        <v>-1</v>
      </c>
      <c r="Q1541">
        <f t="shared" si="288"/>
        <v>69000</v>
      </c>
      <c r="R1541">
        <f t="shared" si="289"/>
        <v>127000</v>
      </c>
      <c r="S1541">
        <f t="shared" si="290"/>
        <v>98000</v>
      </c>
      <c r="T1541" t="str">
        <f t="shared" si="291"/>
        <v>APN Software Services Inc.</v>
      </c>
      <c r="U1541" t="str">
        <f t="shared" si="292"/>
        <v>Redwood City</v>
      </c>
      <c r="V1541" t="str">
        <f t="shared" si="293"/>
        <v>CA</v>
      </c>
      <c r="W1541">
        <f t="shared" si="294"/>
        <v>0</v>
      </c>
      <c r="X1541">
        <f t="shared" si="295"/>
        <v>0</v>
      </c>
      <c r="Y1541">
        <f t="shared" si="296"/>
        <v>0</v>
      </c>
      <c r="Z1541">
        <f t="shared" si="297"/>
        <v>0</v>
      </c>
      <c r="AA1541">
        <f t="shared" si="298"/>
        <v>0</v>
      </c>
      <c r="AB1541">
        <f t="shared" si="299"/>
        <v>1</v>
      </c>
    </row>
    <row r="1542" spans="1:28" ht="409.6" x14ac:dyDescent="0.2">
      <c r="A1542">
        <v>1540</v>
      </c>
      <c r="B1542" t="s">
        <v>364</v>
      </c>
      <c r="C1542" t="s">
        <v>5101</v>
      </c>
      <c r="D1542" s="1" t="s">
        <v>2445</v>
      </c>
      <c r="E1542">
        <v>3.9</v>
      </c>
      <c r="F1542" s="1" t="s">
        <v>2391</v>
      </c>
      <c r="G1542" t="s">
        <v>92</v>
      </c>
      <c r="H1542" t="s">
        <v>5060</v>
      </c>
      <c r="I1542" t="s">
        <v>41</v>
      </c>
      <c r="J1542">
        <v>2002</v>
      </c>
      <c r="K1542" t="s">
        <v>30</v>
      </c>
      <c r="L1542" t="s">
        <v>38</v>
      </c>
      <c r="M1542" t="s">
        <v>32</v>
      </c>
      <c r="N1542" t="s">
        <v>3305</v>
      </c>
      <c r="O1542" t="s">
        <v>5061</v>
      </c>
      <c r="P1542">
        <v>-1</v>
      </c>
      <c r="Q1542">
        <f t="shared" si="288"/>
        <v>69000</v>
      </c>
      <c r="R1542">
        <f t="shared" si="289"/>
        <v>127000</v>
      </c>
      <c r="S1542">
        <f t="shared" si="290"/>
        <v>98000</v>
      </c>
      <c r="T1542" t="str">
        <f t="shared" si="291"/>
        <v>TalentBurst, Inc.</v>
      </c>
      <c r="U1542" t="str">
        <f t="shared" si="292"/>
        <v>Mountain View</v>
      </c>
      <c r="V1542" t="str">
        <f t="shared" si="293"/>
        <v>CA</v>
      </c>
      <c r="W1542">
        <f t="shared" si="294"/>
        <v>0</v>
      </c>
      <c r="X1542">
        <f t="shared" si="295"/>
        <v>0</v>
      </c>
      <c r="Y1542">
        <f t="shared" si="296"/>
        <v>0</v>
      </c>
      <c r="Z1542">
        <f t="shared" si="297"/>
        <v>1</v>
      </c>
      <c r="AA1542">
        <f t="shared" si="298"/>
        <v>0</v>
      </c>
      <c r="AB1542">
        <f t="shared" si="299"/>
        <v>1</v>
      </c>
    </row>
    <row r="1543" spans="1:28" ht="404" x14ac:dyDescent="0.2">
      <c r="A1543">
        <v>1541</v>
      </c>
      <c r="B1543" t="s">
        <v>2446</v>
      </c>
      <c r="C1543" t="s">
        <v>5101</v>
      </c>
      <c r="D1543" s="1" t="s">
        <v>5118</v>
      </c>
      <c r="E1543">
        <v>-1</v>
      </c>
      <c r="F1543" t="s">
        <v>5119</v>
      </c>
      <c r="G1543" t="s">
        <v>169</v>
      </c>
      <c r="H1543">
        <v>-1</v>
      </c>
      <c r="I1543">
        <v>-1</v>
      </c>
      <c r="J1543">
        <v>-1</v>
      </c>
      <c r="K1543">
        <v>-1</v>
      </c>
      <c r="L1543">
        <v>-1</v>
      </c>
      <c r="M1543">
        <v>-1</v>
      </c>
      <c r="N1543">
        <v>-1</v>
      </c>
      <c r="O1543">
        <v>-1</v>
      </c>
      <c r="P1543">
        <v>-1</v>
      </c>
      <c r="Q1543">
        <f t="shared" si="288"/>
        <v>69000</v>
      </c>
      <c r="R1543">
        <f t="shared" si="289"/>
        <v>127000</v>
      </c>
      <c r="S1543">
        <f t="shared" si="290"/>
        <v>98000</v>
      </c>
      <c r="T1543" t="str">
        <f t="shared" si="291"/>
        <v>AORBI Language Solutions</v>
      </c>
      <c r="U1543" t="str">
        <f t="shared" si="292"/>
        <v>Sunnyvale</v>
      </c>
      <c r="V1543" t="str">
        <f t="shared" si="293"/>
        <v>CA</v>
      </c>
      <c r="W1543">
        <f t="shared" si="294"/>
        <v>0</v>
      </c>
      <c r="X1543">
        <f t="shared" si="295"/>
        <v>0</v>
      </c>
      <c r="Y1543">
        <f t="shared" si="296"/>
        <v>0</v>
      </c>
      <c r="Z1543">
        <f t="shared" si="297"/>
        <v>0</v>
      </c>
      <c r="AA1543">
        <f t="shared" si="298"/>
        <v>0</v>
      </c>
      <c r="AB1543">
        <f t="shared" si="299"/>
        <v>1</v>
      </c>
    </row>
    <row r="1544" spans="1:28" ht="409.6" x14ac:dyDescent="0.2">
      <c r="A1544">
        <v>1542</v>
      </c>
      <c r="B1544" t="s">
        <v>34</v>
      </c>
      <c r="C1544" t="s">
        <v>5101</v>
      </c>
      <c r="D1544" s="1" t="s">
        <v>5120</v>
      </c>
      <c r="E1544">
        <v>3.7</v>
      </c>
      <c r="F1544" s="1" t="s">
        <v>2447</v>
      </c>
      <c r="G1544" t="s">
        <v>169</v>
      </c>
      <c r="H1544" t="s">
        <v>539</v>
      </c>
      <c r="I1544" t="s">
        <v>29</v>
      </c>
      <c r="J1544">
        <v>2000</v>
      </c>
      <c r="K1544" t="s">
        <v>30</v>
      </c>
      <c r="L1544" t="s">
        <v>147</v>
      </c>
      <c r="M1544" t="s">
        <v>61</v>
      </c>
      <c r="N1544" t="s">
        <v>3303</v>
      </c>
      <c r="O1544" t="s">
        <v>5121</v>
      </c>
      <c r="P1544">
        <v>-1</v>
      </c>
      <c r="Q1544">
        <f t="shared" si="288"/>
        <v>69000</v>
      </c>
      <c r="R1544">
        <f t="shared" si="289"/>
        <v>127000</v>
      </c>
      <c r="S1544">
        <f t="shared" si="290"/>
        <v>98000</v>
      </c>
      <c r="T1544" t="str">
        <f t="shared" si="291"/>
        <v>US Tech Solutions, Inc</v>
      </c>
      <c r="U1544" t="str">
        <f t="shared" si="292"/>
        <v>Sunnyvale</v>
      </c>
      <c r="V1544" t="str">
        <f t="shared" si="293"/>
        <v>CA</v>
      </c>
      <c r="W1544">
        <f t="shared" si="294"/>
        <v>1</v>
      </c>
      <c r="X1544">
        <f t="shared" si="295"/>
        <v>1</v>
      </c>
      <c r="Y1544">
        <f t="shared" si="296"/>
        <v>0</v>
      </c>
      <c r="Z1544">
        <f t="shared" si="297"/>
        <v>1</v>
      </c>
      <c r="AA1544">
        <f t="shared" si="298"/>
        <v>0</v>
      </c>
      <c r="AB1544">
        <f t="shared" si="299"/>
        <v>1</v>
      </c>
    </row>
    <row r="1545" spans="1:28" ht="356" x14ac:dyDescent="0.2">
      <c r="A1545">
        <v>1543</v>
      </c>
      <c r="B1545" t="s">
        <v>2448</v>
      </c>
      <c r="C1545" t="s">
        <v>5101</v>
      </c>
      <c r="D1545" s="1" t="s">
        <v>5122</v>
      </c>
      <c r="E1545">
        <v>3.5</v>
      </c>
      <c r="F1545" s="1" t="s">
        <v>2136</v>
      </c>
      <c r="G1545" t="s">
        <v>1176</v>
      </c>
      <c r="H1545" t="s">
        <v>17</v>
      </c>
      <c r="I1545" t="s">
        <v>84</v>
      </c>
      <c r="J1545">
        <v>2010</v>
      </c>
      <c r="K1545" t="s">
        <v>37</v>
      </c>
      <c r="L1545" t="s">
        <v>147</v>
      </c>
      <c r="M1545" t="s">
        <v>61</v>
      </c>
      <c r="N1545" t="s">
        <v>3312</v>
      </c>
      <c r="O1545">
        <v>-1</v>
      </c>
      <c r="P1545">
        <v>-1</v>
      </c>
      <c r="Q1545">
        <f t="shared" si="288"/>
        <v>69000</v>
      </c>
      <c r="R1545">
        <f t="shared" si="289"/>
        <v>127000</v>
      </c>
      <c r="S1545">
        <f t="shared" si="290"/>
        <v>98000</v>
      </c>
      <c r="T1545" t="str">
        <f t="shared" si="291"/>
        <v>Russell Tobin &amp; Associates</v>
      </c>
      <c r="U1545" t="str">
        <f t="shared" si="292"/>
        <v>Cupertino</v>
      </c>
      <c r="V1545" t="str">
        <f t="shared" si="293"/>
        <v>CA</v>
      </c>
      <c r="W1545">
        <f t="shared" si="294"/>
        <v>0</v>
      </c>
      <c r="X1545">
        <f t="shared" si="295"/>
        <v>0</v>
      </c>
      <c r="Y1545">
        <f t="shared" si="296"/>
        <v>1</v>
      </c>
      <c r="Z1545">
        <f t="shared" si="297"/>
        <v>0</v>
      </c>
      <c r="AA1545">
        <f t="shared" si="298"/>
        <v>0</v>
      </c>
      <c r="AB1545">
        <f t="shared" si="299"/>
        <v>1</v>
      </c>
    </row>
    <row r="1546" spans="1:28" ht="409.6" x14ac:dyDescent="0.2">
      <c r="A1546">
        <v>1544</v>
      </c>
      <c r="B1546" t="s">
        <v>5123</v>
      </c>
      <c r="C1546" t="s">
        <v>5101</v>
      </c>
      <c r="D1546" s="1" t="s">
        <v>5124</v>
      </c>
      <c r="E1546">
        <v>4.0999999999999996</v>
      </c>
      <c r="F1546" s="1" t="s">
        <v>2425</v>
      </c>
      <c r="G1546" t="s">
        <v>92</v>
      </c>
      <c r="H1546" t="s">
        <v>586</v>
      </c>
      <c r="I1546" t="s">
        <v>18</v>
      </c>
      <c r="J1546">
        <v>-1</v>
      </c>
      <c r="K1546" t="s">
        <v>30</v>
      </c>
      <c r="L1546">
        <v>-1</v>
      </c>
      <c r="M1546">
        <v>-1</v>
      </c>
      <c r="N1546" t="s">
        <v>3312</v>
      </c>
      <c r="O1546">
        <v>-1</v>
      </c>
      <c r="P1546">
        <v>-1</v>
      </c>
      <c r="Q1546">
        <f t="shared" si="288"/>
        <v>69000</v>
      </c>
      <c r="R1546">
        <f t="shared" si="289"/>
        <v>127000</v>
      </c>
      <c r="S1546">
        <f t="shared" si="290"/>
        <v>98000</v>
      </c>
      <c r="T1546" t="str">
        <f t="shared" si="291"/>
        <v>IntelliPro Group Inc.</v>
      </c>
      <c r="U1546" t="str">
        <f t="shared" si="292"/>
        <v>Mountain View</v>
      </c>
      <c r="V1546" t="str">
        <f t="shared" si="293"/>
        <v>CA</v>
      </c>
      <c r="W1546">
        <f t="shared" si="294"/>
        <v>0</v>
      </c>
      <c r="X1546">
        <f t="shared" si="295"/>
        <v>0</v>
      </c>
      <c r="Y1546">
        <f t="shared" si="296"/>
        <v>1</v>
      </c>
      <c r="Z1546">
        <f t="shared" si="297"/>
        <v>0</v>
      </c>
      <c r="AA1546">
        <f t="shared" si="298"/>
        <v>0</v>
      </c>
      <c r="AB1546">
        <f t="shared" si="299"/>
        <v>1</v>
      </c>
    </row>
    <row r="1547" spans="1:28" ht="51" x14ac:dyDescent="0.2">
      <c r="A1547">
        <v>1545</v>
      </c>
      <c r="B1547" t="s">
        <v>2449</v>
      </c>
      <c r="C1547" t="s">
        <v>5101</v>
      </c>
      <c r="D1547" t="s">
        <v>5125</v>
      </c>
      <c r="E1547">
        <v>3.2</v>
      </c>
      <c r="F1547" s="1" t="s">
        <v>2450</v>
      </c>
      <c r="G1547" t="s">
        <v>228</v>
      </c>
      <c r="H1547" t="s">
        <v>228</v>
      </c>
      <c r="I1547" t="s">
        <v>29</v>
      </c>
      <c r="J1547">
        <v>1997</v>
      </c>
      <c r="K1547" t="s">
        <v>30</v>
      </c>
      <c r="L1547" t="s">
        <v>38</v>
      </c>
      <c r="M1547" t="s">
        <v>32</v>
      </c>
      <c r="N1547" t="s">
        <v>3303</v>
      </c>
      <c r="O1547" t="s">
        <v>2451</v>
      </c>
      <c r="P1547">
        <v>-1</v>
      </c>
      <c r="Q1547">
        <f t="shared" si="288"/>
        <v>69000</v>
      </c>
      <c r="R1547">
        <f t="shared" si="289"/>
        <v>127000</v>
      </c>
      <c r="S1547">
        <f t="shared" si="290"/>
        <v>98000</v>
      </c>
      <c r="T1547" t="str">
        <f t="shared" si="291"/>
        <v>Milestone Technologies Inc.</v>
      </c>
      <c r="U1547" t="str">
        <f t="shared" si="292"/>
        <v>Fremont</v>
      </c>
      <c r="V1547" t="str">
        <f t="shared" si="293"/>
        <v>CA</v>
      </c>
      <c r="W1547">
        <f t="shared" si="294"/>
        <v>1</v>
      </c>
      <c r="X1547">
        <f t="shared" si="295"/>
        <v>1</v>
      </c>
      <c r="Y1547">
        <f t="shared" si="296"/>
        <v>1</v>
      </c>
      <c r="Z1547">
        <f t="shared" si="297"/>
        <v>1</v>
      </c>
      <c r="AA1547">
        <f t="shared" si="298"/>
        <v>0</v>
      </c>
      <c r="AB1547">
        <f t="shared" si="299"/>
        <v>1</v>
      </c>
    </row>
    <row r="1548" spans="1:28" ht="409.6" x14ac:dyDescent="0.2">
      <c r="A1548">
        <v>1546</v>
      </c>
      <c r="B1548" t="s">
        <v>2452</v>
      </c>
      <c r="C1548" t="s">
        <v>5101</v>
      </c>
      <c r="D1548" s="1" t="s">
        <v>5126</v>
      </c>
      <c r="E1548">
        <v>4.2</v>
      </c>
      <c r="F1548" s="1" t="s">
        <v>2453</v>
      </c>
      <c r="G1548" t="s">
        <v>2429</v>
      </c>
      <c r="H1548" t="s">
        <v>2429</v>
      </c>
      <c r="I1548" t="s">
        <v>55</v>
      </c>
      <c r="J1548">
        <v>-1</v>
      </c>
      <c r="K1548" t="s">
        <v>354</v>
      </c>
      <c r="L1548" t="s">
        <v>355</v>
      </c>
      <c r="M1548" t="s">
        <v>356</v>
      </c>
      <c r="N1548" t="s">
        <v>3319</v>
      </c>
      <c r="O1548">
        <v>-1</v>
      </c>
      <c r="P1548">
        <v>-1</v>
      </c>
      <c r="Q1548">
        <f t="shared" si="288"/>
        <v>69000</v>
      </c>
      <c r="R1548">
        <f t="shared" si="289"/>
        <v>127000</v>
      </c>
      <c r="S1548">
        <f t="shared" si="290"/>
        <v>98000</v>
      </c>
      <c r="T1548" t="str">
        <f t="shared" si="291"/>
        <v>Stanford University School of Medicine</v>
      </c>
      <c r="U1548" t="str">
        <f t="shared" si="292"/>
        <v>Stanford</v>
      </c>
      <c r="V1548" t="str">
        <f t="shared" si="293"/>
        <v>CA</v>
      </c>
      <c r="W1548">
        <f t="shared" si="294"/>
        <v>1</v>
      </c>
      <c r="X1548">
        <f t="shared" si="295"/>
        <v>0</v>
      </c>
      <c r="Y1548">
        <f t="shared" si="296"/>
        <v>0</v>
      </c>
      <c r="Z1548">
        <f t="shared" si="297"/>
        <v>0</v>
      </c>
      <c r="AA1548">
        <f t="shared" si="298"/>
        <v>0</v>
      </c>
      <c r="AB1548">
        <f t="shared" si="299"/>
        <v>1</v>
      </c>
    </row>
    <row r="1549" spans="1:28" ht="409.6" x14ac:dyDescent="0.2">
      <c r="A1549">
        <v>1547</v>
      </c>
      <c r="B1549" t="s">
        <v>34</v>
      </c>
      <c r="C1549" t="s">
        <v>5101</v>
      </c>
      <c r="D1549" s="1" t="s">
        <v>5127</v>
      </c>
      <c r="E1549">
        <v>3.5</v>
      </c>
      <c r="F1549" s="1" t="s">
        <v>295</v>
      </c>
      <c r="G1549" t="s">
        <v>169</v>
      </c>
      <c r="H1549" t="s">
        <v>3427</v>
      </c>
      <c r="I1549" t="s">
        <v>24</v>
      </c>
      <c r="J1549">
        <v>1948</v>
      </c>
      <c r="K1549" t="s">
        <v>56</v>
      </c>
      <c r="L1549" t="s">
        <v>147</v>
      </c>
      <c r="M1549" t="s">
        <v>61</v>
      </c>
      <c r="N1549" t="s">
        <v>3304</v>
      </c>
      <c r="O1549" t="s">
        <v>296</v>
      </c>
      <c r="P1549">
        <v>-1</v>
      </c>
      <c r="Q1549">
        <f t="shared" si="288"/>
        <v>69000</v>
      </c>
      <c r="R1549">
        <f t="shared" si="289"/>
        <v>127000</v>
      </c>
      <c r="S1549">
        <f t="shared" si="290"/>
        <v>98000</v>
      </c>
      <c r="T1549" t="str">
        <f t="shared" si="291"/>
        <v>Robert Half</v>
      </c>
      <c r="U1549" t="str">
        <f t="shared" si="292"/>
        <v>Sunnyvale</v>
      </c>
      <c r="V1549" t="str">
        <f t="shared" si="293"/>
        <v>CA</v>
      </c>
      <c r="W1549">
        <f t="shared" si="294"/>
        <v>1</v>
      </c>
      <c r="X1549">
        <f t="shared" si="295"/>
        <v>1</v>
      </c>
      <c r="Y1549">
        <f t="shared" si="296"/>
        <v>0</v>
      </c>
      <c r="Z1549">
        <f t="shared" si="297"/>
        <v>0</v>
      </c>
      <c r="AA1549">
        <f t="shared" si="298"/>
        <v>0</v>
      </c>
      <c r="AB1549">
        <f t="shared" si="299"/>
        <v>1</v>
      </c>
    </row>
    <row r="1550" spans="1:28" ht="34" x14ac:dyDescent="0.2">
      <c r="A1550">
        <v>1548</v>
      </c>
      <c r="B1550" t="s">
        <v>2454</v>
      </c>
      <c r="C1550" t="s">
        <v>5101</v>
      </c>
      <c r="D1550" t="s">
        <v>5128</v>
      </c>
      <c r="E1550">
        <v>3.8</v>
      </c>
      <c r="F1550" s="1" t="s">
        <v>2455</v>
      </c>
      <c r="G1550" t="s">
        <v>157</v>
      </c>
      <c r="H1550" t="s">
        <v>748</v>
      </c>
      <c r="I1550" t="s">
        <v>29</v>
      </c>
      <c r="J1550">
        <v>1996</v>
      </c>
      <c r="K1550" t="s">
        <v>30</v>
      </c>
      <c r="L1550" t="s">
        <v>38</v>
      </c>
      <c r="M1550" t="s">
        <v>32</v>
      </c>
      <c r="N1550" t="s">
        <v>3303</v>
      </c>
      <c r="O1550">
        <v>-1</v>
      </c>
      <c r="P1550">
        <v>-1</v>
      </c>
      <c r="Q1550">
        <f t="shared" si="288"/>
        <v>69000</v>
      </c>
      <c r="R1550">
        <f t="shared" si="289"/>
        <v>127000</v>
      </c>
      <c r="S1550">
        <f t="shared" si="290"/>
        <v>98000</v>
      </c>
      <c r="T1550" t="str">
        <f t="shared" si="291"/>
        <v>Technosoft Corporation</v>
      </c>
      <c r="U1550" t="str">
        <f t="shared" si="292"/>
        <v>San Jose</v>
      </c>
      <c r="V1550" t="str">
        <f t="shared" si="293"/>
        <v>CA</v>
      </c>
      <c r="W1550">
        <f t="shared" si="294"/>
        <v>0</v>
      </c>
      <c r="X1550">
        <f t="shared" si="295"/>
        <v>0</v>
      </c>
      <c r="Y1550">
        <f t="shared" si="296"/>
        <v>1</v>
      </c>
      <c r="Z1550">
        <f t="shared" si="297"/>
        <v>0</v>
      </c>
      <c r="AA1550">
        <f t="shared" si="298"/>
        <v>0</v>
      </c>
      <c r="AB1550">
        <f t="shared" si="299"/>
        <v>1</v>
      </c>
    </row>
    <row r="1551" spans="1:28" ht="204" x14ac:dyDescent="0.2">
      <c r="A1551">
        <v>1549</v>
      </c>
      <c r="B1551" t="s">
        <v>2456</v>
      </c>
      <c r="C1551" t="s">
        <v>5101</v>
      </c>
      <c r="D1551" s="1" t="s">
        <v>5129</v>
      </c>
      <c r="E1551">
        <v>3.9</v>
      </c>
      <c r="F1551" s="1" t="s">
        <v>2457</v>
      </c>
      <c r="G1551" t="s">
        <v>169</v>
      </c>
      <c r="H1551" t="s">
        <v>2458</v>
      </c>
      <c r="I1551" t="s">
        <v>24</v>
      </c>
      <c r="J1551">
        <v>2013</v>
      </c>
      <c r="K1551" t="s">
        <v>56</v>
      </c>
      <c r="L1551" t="s">
        <v>304</v>
      </c>
      <c r="M1551" t="s">
        <v>304</v>
      </c>
      <c r="N1551" t="s">
        <v>3310</v>
      </c>
      <c r="O1551" t="s">
        <v>2459</v>
      </c>
      <c r="P1551">
        <v>-1</v>
      </c>
      <c r="Q1551">
        <f t="shared" si="288"/>
        <v>69000</v>
      </c>
      <c r="R1551">
        <f t="shared" si="289"/>
        <v>127000</v>
      </c>
      <c r="S1551">
        <f t="shared" si="290"/>
        <v>98000</v>
      </c>
      <c r="T1551" t="str">
        <f t="shared" si="291"/>
        <v>AbbVie</v>
      </c>
      <c r="U1551" t="str">
        <f t="shared" si="292"/>
        <v>Sunnyvale</v>
      </c>
      <c r="V1551" t="str">
        <f t="shared" si="293"/>
        <v>CA</v>
      </c>
      <c r="W1551">
        <f t="shared" si="294"/>
        <v>0</v>
      </c>
      <c r="X1551">
        <f t="shared" si="295"/>
        <v>0</v>
      </c>
      <c r="Y1551">
        <f t="shared" si="296"/>
        <v>1</v>
      </c>
      <c r="Z1551">
        <f t="shared" si="297"/>
        <v>0</v>
      </c>
      <c r="AA1551">
        <f t="shared" si="298"/>
        <v>0</v>
      </c>
      <c r="AB1551">
        <f t="shared" si="299"/>
        <v>1</v>
      </c>
    </row>
    <row r="1552" spans="1:28" ht="34" x14ac:dyDescent="0.2">
      <c r="A1552">
        <v>1550</v>
      </c>
      <c r="B1552" t="s">
        <v>793</v>
      </c>
      <c r="C1552" t="s">
        <v>5101</v>
      </c>
      <c r="D1552" t="s">
        <v>5130</v>
      </c>
      <c r="E1552">
        <v>4.7</v>
      </c>
      <c r="F1552" s="1" t="s">
        <v>2460</v>
      </c>
      <c r="G1552" t="s">
        <v>157</v>
      </c>
      <c r="H1552" t="s">
        <v>106</v>
      </c>
      <c r="I1552" t="s">
        <v>84</v>
      </c>
      <c r="J1552">
        <v>2000</v>
      </c>
      <c r="K1552" t="s">
        <v>30</v>
      </c>
      <c r="L1552" t="s">
        <v>38</v>
      </c>
      <c r="M1552" t="s">
        <v>32</v>
      </c>
      <c r="N1552" t="s">
        <v>3319</v>
      </c>
      <c r="O1552" t="s">
        <v>2461</v>
      </c>
      <c r="P1552">
        <v>-1</v>
      </c>
      <c r="Q1552">
        <f t="shared" si="288"/>
        <v>69000</v>
      </c>
      <c r="R1552">
        <f t="shared" si="289"/>
        <v>127000</v>
      </c>
      <c r="S1552">
        <f t="shared" si="290"/>
        <v>98000</v>
      </c>
      <c r="T1552" t="str">
        <f t="shared" si="291"/>
        <v>Method360</v>
      </c>
      <c r="U1552" t="str">
        <f t="shared" si="292"/>
        <v>San Jose</v>
      </c>
      <c r="V1552" t="str">
        <f t="shared" si="293"/>
        <v>CA</v>
      </c>
      <c r="W1552">
        <f t="shared" si="294"/>
        <v>0</v>
      </c>
      <c r="X1552">
        <f t="shared" si="295"/>
        <v>0</v>
      </c>
      <c r="Y1552">
        <f t="shared" si="296"/>
        <v>0</v>
      </c>
      <c r="Z1552">
        <f t="shared" si="297"/>
        <v>0</v>
      </c>
      <c r="AA1552">
        <f t="shared" si="298"/>
        <v>0</v>
      </c>
      <c r="AB1552">
        <f t="shared" si="299"/>
        <v>1</v>
      </c>
    </row>
    <row r="1553" spans="1:28" ht="409.6" x14ac:dyDescent="0.2">
      <c r="A1553">
        <v>1551</v>
      </c>
      <c r="B1553" t="s">
        <v>5131</v>
      </c>
      <c r="C1553" t="s">
        <v>5101</v>
      </c>
      <c r="D1553" s="1" t="s">
        <v>5132</v>
      </c>
      <c r="E1553">
        <v>3.3</v>
      </c>
      <c r="F1553" s="1" t="s">
        <v>2462</v>
      </c>
      <c r="G1553" t="s">
        <v>157</v>
      </c>
      <c r="H1553" t="s">
        <v>586</v>
      </c>
      <c r="I1553" t="s">
        <v>84</v>
      </c>
      <c r="J1553">
        <v>2006</v>
      </c>
      <c r="K1553" t="s">
        <v>30</v>
      </c>
      <c r="L1553" t="s">
        <v>38</v>
      </c>
      <c r="M1553" t="s">
        <v>32</v>
      </c>
      <c r="N1553" t="s">
        <v>3312</v>
      </c>
      <c r="O1553">
        <v>-1</v>
      </c>
      <c r="P1553">
        <v>-1</v>
      </c>
      <c r="Q1553">
        <f t="shared" si="288"/>
        <v>69000</v>
      </c>
      <c r="R1553">
        <f t="shared" si="289"/>
        <v>127000</v>
      </c>
      <c r="S1553">
        <f t="shared" si="290"/>
        <v>98000</v>
      </c>
      <c r="T1553" t="str">
        <f t="shared" si="291"/>
        <v>SRA OSS</v>
      </c>
      <c r="U1553" t="str">
        <f t="shared" si="292"/>
        <v>San Jose</v>
      </c>
      <c r="V1553" t="str">
        <f t="shared" si="293"/>
        <v>CA</v>
      </c>
      <c r="W1553">
        <f t="shared" si="294"/>
        <v>0</v>
      </c>
      <c r="X1553">
        <f t="shared" si="295"/>
        <v>0</v>
      </c>
      <c r="Y1553">
        <f t="shared" si="296"/>
        <v>0</v>
      </c>
      <c r="Z1553">
        <f t="shared" si="297"/>
        <v>0</v>
      </c>
      <c r="AA1553">
        <f t="shared" si="298"/>
        <v>0</v>
      </c>
      <c r="AB1553">
        <f t="shared" si="299"/>
        <v>1</v>
      </c>
    </row>
    <row r="1554" spans="1:28" ht="323" x14ac:dyDescent="0.2">
      <c r="A1554">
        <v>1552</v>
      </c>
      <c r="B1554" t="s">
        <v>2463</v>
      </c>
      <c r="C1554" t="s">
        <v>5101</v>
      </c>
      <c r="D1554" s="1" t="s">
        <v>5133</v>
      </c>
      <c r="E1554">
        <v>4.4000000000000004</v>
      </c>
      <c r="F1554" s="1" t="s">
        <v>2400</v>
      </c>
      <c r="G1554" t="s">
        <v>586</v>
      </c>
      <c r="H1554" t="s">
        <v>1054</v>
      </c>
      <c r="I1554" t="s">
        <v>84</v>
      </c>
      <c r="J1554">
        <v>2015</v>
      </c>
      <c r="K1554" t="s">
        <v>30</v>
      </c>
      <c r="L1554" t="s">
        <v>38</v>
      </c>
      <c r="M1554" t="s">
        <v>32</v>
      </c>
      <c r="N1554" t="s">
        <v>3319</v>
      </c>
      <c r="O1554">
        <v>-1</v>
      </c>
      <c r="P1554">
        <v>-1</v>
      </c>
      <c r="Q1554">
        <f t="shared" si="288"/>
        <v>69000</v>
      </c>
      <c r="R1554">
        <f t="shared" si="289"/>
        <v>127000</v>
      </c>
      <c r="S1554">
        <f t="shared" si="290"/>
        <v>98000</v>
      </c>
      <c r="T1554" t="str">
        <f t="shared" si="291"/>
        <v>Adwait Algorithm</v>
      </c>
      <c r="U1554" t="str">
        <f t="shared" si="292"/>
        <v>Santa Clara</v>
      </c>
      <c r="V1554" t="str">
        <f t="shared" si="293"/>
        <v>CA</v>
      </c>
      <c r="W1554">
        <f t="shared" si="294"/>
        <v>0</v>
      </c>
      <c r="X1554">
        <f t="shared" si="295"/>
        <v>1</v>
      </c>
      <c r="Y1554">
        <f t="shared" si="296"/>
        <v>0</v>
      </c>
      <c r="Z1554">
        <f t="shared" si="297"/>
        <v>0</v>
      </c>
      <c r="AA1554">
        <f t="shared" si="298"/>
        <v>0</v>
      </c>
      <c r="AB1554">
        <f t="shared" si="299"/>
        <v>1</v>
      </c>
    </row>
    <row r="1555" spans="1:28" ht="409.6" x14ac:dyDescent="0.2">
      <c r="A1555">
        <v>1553</v>
      </c>
      <c r="B1555" t="s">
        <v>2464</v>
      </c>
      <c r="C1555" t="s">
        <v>5101</v>
      </c>
      <c r="D1555" s="1" t="s">
        <v>5134</v>
      </c>
      <c r="E1555">
        <v>4.0999999999999996</v>
      </c>
      <c r="F1555" s="1" t="s">
        <v>1175</v>
      </c>
      <c r="G1555" t="s">
        <v>586</v>
      </c>
      <c r="H1555" t="s">
        <v>1176</v>
      </c>
      <c r="I1555" t="s">
        <v>24</v>
      </c>
      <c r="J1555">
        <v>1976</v>
      </c>
      <c r="K1555" t="s">
        <v>56</v>
      </c>
      <c r="L1555" t="s">
        <v>134</v>
      </c>
      <c r="M1555" t="s">
        <v>32</v>
      </c>
      <c r="N1555" t="s">
        <v>3310</v>
      </c>
      <c r="O1555" t="s">
        <v>1177</v>
      </c>
      <c r="P1555">
        <v>-1</v>
      </c>
      <c r="Q1555">
        <f t="shared" si="288"/>
        <v>69000</v>
      </c>
      <c r="R1555">
        <f t="shared" si="289"/>
        <v>127000</v>
      </c>
      <c r="S1555">
        <f t="shared" si="290"/>
        <v>98000</v>
      </c>
      <c r="T1555" t="str">
        <f t="shared" si="291"/>
        <v>Apple</v>
      </c>
      <c r="U1555" t="str">
        <f t="shared" si="292"/>
        <v>Santa Clara</v>
      </c>
      <c r="V1555" t="str">
        <f t="shared" si="293"/>
        <v>CA</v>
      </c>
      <c r="W1555">
        <f t="shared" si="294"/>
        <v>0</v>
      </c>
      <c r="X1555">
        <f t="shared" si="295"/>
        <v>1</v>
      </c>
      <c r="Y1555">
        <f t="shared" si="296"/>
        <v>1</v>
      </c>
      <c r="Z1555">
        <f t="shared" si="297"/>
        <v>1</v>
      </c>
      <c r="AA1555">
        <f t="shared" si="298"/>
        <v>0</v>
      </c>
      <c r="AB1555">
        <f t="shared" si="299"/>
        <v>1</v>
      </c>
    </row>
    <row r="1556" spans="1:28" ht="34" x14ac:dyDescent="0.2">
      <c r="A1556">
        <v>1554</v>
      </c>
      <c r="B1556" t="s">
        <v>469</v>
      </c>
      <c r="C1556" t="s">
        <v>5101</v>
      </c>
      <c r="D1556" t="s">
        <v>5135</v>
      </c>
      <c r="E1556">
        <v>4.4000000000000004</v>
      </c>
      <c r="F1556" s="1" t="s">
        <v>2465</v>
      </c>
      <c r="G1556" t="s">
        <v>157</v>
      </c>
      <c r="H1556" t="s">
        <v>2466</v>
      </c>
      <c r="I1556" t="s">
        <v>84</v>
      </c>
      <c r="J1556">
        <v>1995</v>
      </c>
      <c r="K1556" t="s">
        <v>30</v>
      </c>
      <c r="L1556" t="s">
        <v>38</v>
      </c>
      <c r="M1556" t="s">
        <v>32</v>
      </c>
      <c r="N1556" t="s">
        <v>3319</v>
      </c>
      <c r="O1556" t="s">
        <v>5136</v>
      </c>
      <c r="P1556">
        <v>-1</v>
      </c>
      <c r="Q1556">
        <f t="shared" si="288"/>
        <v>69000</v>
      </c>
      <c r="R1556">
        <f t="shared" si="289"/>
        <v>127000</v>
      </c>
      <c r="S1556">
        <f t="shared" si="290"/>
        <v>98000</v>
      </c>
      <c r="T1556" t="str">
        <f t="shared" si="291"/>
        <v>Armada Group, Inc.</v>
      </c>
      <c r="U1556" t="str">
        <f t="shared" si="292"/>
        <v>San Jose</v>
      </c>
      <c r="V1556" t="str">
        <f t="shared" si="293"/>
        <v>CA</v>
      </c>
      <c r="W1556">
        <f t="shared" si="294"/>
        <v>1</v>
      </c>
      <c r="X1556">
        <f t="shared" si="295"/>
        <v>1</v>
      </c>
      <c r="Y1556">
        <f t="shared" si="296"/>
        <v>0</v>
      </c>
      <c r="Z1556">
        <f t="shared" si="297"/>
        <v>0</v>
      </c>
      <c r="AA1556">
        <f t="shared" si="298"/>
        <v>0</v>
      </c>
      <c r="AB1556">
        <f t="shared" si="299"/>
        <v>1</v>
      </c>
    </row>
    <row r="1557" spans="1:28" ht="34" x14ac:dyDescent="0.2">
      <c r="A1557">
        <v>1555</v>
      </c>
      <c r="B1557" t="s">
        <v>2467</v>
      </c>
      <c r="C1557" t="s">
        <v>5137</v>
      </c>
      <c r="D1557" t="s">
        <v>5138</v>
      </c>
      <c r="E1557">
        <v>4.8</v>
      </c>
      <c r="F1557" s="1" t="s">
        <v>2468</v>
      </c>
      <c r="G1557" t="s">
        <v>157</v>
      </c>
      <c r="H1557" t="s">
        <v>157</v>
      </c>
      <c r="I1557" t="s">
        <v>29</v>
      </c>
      <c r="J1557">
        <v>2011</v>
      </c>
      <c r="K1557" t="s">
        <v>56</v>
      </c>
      <c r="L1557" t="s">
        <v>38</v>
      </c>
      <c r="M1557" t="s">
        <v>32</v>
      </c>
      <c r="N1557" t="s">
        <v>3319</v>
      </c>
      <c r="O1557">
        <v>-1</v>
      </c>
      <c r="P1557">
        <v>-1</v>
      </c>
      <c r="Q1557">
        <f t="shared" si="288"/>
        <v>51000</v>
      </c>
      <c r="R1557">
        <f t="shared" si="289"/>
        <v>93000</v>
      </c>
      <c r="S1557">
        <f t="shared" si="290"/>
        <v>72000</v>
      </c>
      <c r="T1557" t="str">
        <f t="shared" si="291"/>
        <v>Zoom</v>
      </c>
      <c r="U1557" t="str">
        <f t="shared" si="292"/>
        <v>San Jose</v>
      </c>
      <c r="V1557" t="str">
        <f t="shared" si="293"/>
        <v>CA</v>
      </c>
      <c r="W1557">
        <f t="shared" si="294"/>
        <v>0</v>
      </c>
      <c r="X1557">
        <f t="shared" si="295"/>
        <v>1</v>
      </c>
      <c r="Y1557">
        <f t="shared" si="296"/>
        <v>1</v>
      </c>
      <c r="Z1557">
        <f t="shared" si="297"/>
        <v>0</v>
      </c>
      <c r="AA1557">
        <f t="shared" si="298"/>
        <v>0</v>
      </c>
      <c r="AB1557">
        <f t="shared" si="299"/>
        <v>1</v>
      </c>
    </row>
    <row r="1558" spans="1:28" ht="409.6" x14ac:dyDescent="0.2">
      <c r="A1558">
        <v>1556</v>
      </c>
      <c r="B1558" t="s">
        <v>72</v>
      </c>
      <c r="C1558" t="s">
        <v>5137</v>
      </c>
      <c r="D1558" s="1" t="s">
        <v>5139</v>
      </c>
      <c r="E1558">
        <v>3.1</v>
      </c>
      <c r="F1558" s="1" t="s">
        <v>2469</v>
      </c>
      <c r="G1558" t="s">
        <v>2378</v>
      </c>
      <c r="H1558" t="s">
        <v>2378</v>
      </c>
      <c r="I1558" t="s">
        <v>29</v>
      </c>
      <c r="J1558">
        <v>2014</v>
      </c>
      <c r="K1558" t="s">
        <v>30</v>
      </c>
      <c r="L1558" t="s">
        <v>2470</v>
      </c>
      <c r="M1558" t="s">
        <v>265</v>
      </c>
      <c r="N1558" t="s">
        <v>3319</v>
      </c>
      <c r="O1558" t="s">
        <v>2471</v>
      </c>
      <c r="P1558" t="b">
        <v>1</v>
      </c>
      <c r="Q1558">
        <f t="shared" si="288"/>
        <v>51000</v>
      </c>
      <c r="R1558">
        <f t="shared" si="289"/>
        <v>93000</v>
      </c>
      <c r="S1558">
        <f t="shared" si="290"/>
        <v>72000</v>
      </c>
      <c r="T1558" t="str">
        <f t="shared" si="291"/>
        <v>Enjoy Technology</v>
      </c>
      <c r="U1558" t="str">
        <f t="shared" si="292"/>
        <v>Palo Alto</v>
      </c>
      <c r="V1558" t="str">
        <f t="shared" si="293"/>
        <v>CA</v>
      </c>
      <c r="W1558">
        <f t="shared" si="294"/>
        <v>1</v>
      </c>
      <c r="X1558">
        <f t="shared" si="295"/>
        <v>1</v>
      </c>
      <c r="Y1558">
        <f t="shared" si="296"/>
        <v>1</v>
      </c>
      <c r="Z1558">
        <f t="shared" si="297"/>
        <v>0</v>
      </c>
      <c r="AA1558">
        <f t="shared" si="298"/>
        <v>0</v>
      </c>
      <c r="AB1558">
        <f t="shared" si="299"/>
        <v>1</v>
      </c>
    </row>
    <row r="1559" spans="1:28" ht="409.6" x14ac:dyDescent="0.2">
      <c r="A1559">
        <v>1557</v>
      </c>
      <c r="B1559" t="s">
        <v>2472</v>
      </c>
      <c r="C1559" t="s">
        <v>5137</v>
      </c>
      <c r="D1559" s="1" t="s">
        <v>5140</v>
      </c>
      <c r="E1559">
        <v>4.0999999999999996</v>
      </c>
      <c r="F1559" s="1" t="s">
        <v>1175</v>
      </c>
      <c r="G1559" t="s">
        <v>586</v>
      </c>
      <c r="H1559" t="s">
        <v>1176</v>
      </c>
      <c r="I1559" t="s">
        <v>24</v>
      </c>
      <c r="J1559">
        <v>1976</v>
      </c>
      <c r="K1559" t="s">
        <v>56</v>
      </c>
      <c r="L1559" t="s">
        <v>134</v>
      </c>
      <c r="M1559" t="s">
        <v>32</v>
      </c>
      <c r="N1559" t="s">
        <v>3310</v>
      </c>
      <c r="O1559" t="s">
        <v>1177</v>
      </c>
      <c r="P1559">
        <v>-1</v>
      </c>
      <c r="Q1559">
        <f t="shared" si="288"/>
        <v>51000</v>
      </c>
      <c r="R1559">
        <f t="shared" si="289"/>
        <v>93000</v>
      </c>
      <c r="S1559">
        <f t="shared" si="290"/>
        <v>72000</v>
      </c>
      <c r="T1559" t="str">
        <f t="shared" si="291"/>
        <v>Apple</v>
      </c>
      <c r="U1559" t="str">
        <f t="shared" si="292"/>
        <v>Santa Clara</v>
      </c>
      <c r="V1559" t="str">
        <f t="shared" si="293"/>
        <v>CA</v>
      </c>
      <c r="W1559">
        <f t="shared" si="294"/>
        <v>0</v>
      </c>
      <c r="X1559">
        <f t="shared" si="295"/>
        <v>0</v>
      </c>
      <c r="Y1559">
        <f t="shared" si="296"/>
        <v>1</v>
      </c>
      <c r="Z1559">
        <f t="shared" si="297"/>
        <v>0</v>
      </c>
      <c r="AA1559">
        <f t="shared" si="298"/>
        <v>0</v>
      </c>
      <c r="AB1559">
        <f t="shared" si="299"/>
        <v>1</v>
      </c>
    </row>
    <row r="1560" spans="1:28" ht="409.6" x14ac:dyDescent="0.2">
      <c r="A1560">
        <v>1558</v>
      </c>
      <c r="B1560" t="s">
        <v>178</v>
      </c>
      <c r="C1560" t="s">
        <v>5137</v>
      </c>
      <c r="D1560" s="1" t="s">
        <v>5141</v>
      </c>
      <c r="E1560">
        <v>3.8</v>
      </c>
      <c r="F1560" s="1" t="s">
        <v>258</v>
      </c>
      <c r="G1560" t="s">
        <v>3427</v>
      </c>
      <c r="H1560" t="s">
        <v>259</v>
      </c>
      <c r="I1560" t="s">
        <v>29</v>
      </c>
      <c r="J1560">
        <v>1995</v>
      </c>
      <c r="K1560" t="s">
        <v>37</v>
      </c>
      <c r="L1560" t="s">
        <v>147</v>
      </c>
      <c r="M1560" t="s">
        <v>61</v>
      </c>
      <c r="N1560" t="s">
        <v>3304</v>
      </c>
      <c r="O1560" t="s">
        <v>3411</v>
      </c>
      <c r="P1560" t="b">
        <v>1</v>
      </c>
      <c r="Q1560">
        <f t="shared" si="288"/>
        <v>51000</v>
      </c>
      <c r="R1560">
        <f t="shared" si="289"/>
        <v>93000</v>
      </c>
      <c r="S1560">
        <f t="shared" si="290"/>
        <v>72000</v>
      </c>
      <c r="T1560" t="str">
        <f t="shared" si="291"/>
        <v>Apex Systems</v>
      </c>
      <c r="U1560" t="str">
        <f t="shared" si="292"/>
        <v>Menlo Par</v>
      </c>
      <c r="V1560" t="str">
        <f t="shared" si="293"/>
        <v>CA</v>
      </c>
      <c r="W1560">
        <f t="shared" si="294"/>
        <v>1</v>
      </c>
      <c r="X1560">
        <f t="shared" si="295"/>
        <v>1</v>
      </c>
      <c r="Y1560">
        <f t="shared" si="296"/>
        <v>0</v>
      </c>
      <c r="Z1560">
        <f t="shared" si="297"/>
        <v>1</v>
      </c>
      <c r="AA1560">
        <f t="shared" si="298"/>
        <v>0</v>
      </c>
      <c r="AB1560">
        <f t="shared" si="299"/>
        <v>1</v>
      </c>
    </row>
    <row r="1561" spans="1:28" ht="409.6" x14ac:dyDescent="0.2">
      <c r="A1561">
        <v>1559</v>
      </c>
      <c r="B1561" t="s">
        <v>2473</v>
      </c>
      <c r="C1561" t="s">
        <v>5137</v>
      </c>
      <c r="D1561" s="1" t="s">
        <v>5142</v>
      </c>
      <c r="E1561">
        <v>4.0999999999999996</v>
      </c>
      <c r="F1561" s="1" t="s">
        <v>2433</v>
      </c>
      <c r="G1561" t="s">
        <v>157</v>
      </c>
      <c r="H1561" t="s">
        <v>157</v>
      </c>
      <c r="I1561" t="s">
        <v>55</v>
      </c>
      <c r="J1561">
        <v>1988</v>
      </c>
      <c r="K1561" t="s">
        <v>56</v>
      </c>
      <c r="L1561" t="s">
        <v>134</v>
      </c>
      <c r="M1561" t="s">
        <v>32</v>
      </c>
      <c r="N1561" t="s">
        <v>3306</v>
      </c>
      <c r="O1561" t="s">
        <v>2434</v>
      </c>
      <c r="P1561">
        <v>-1</v>
      </c>
      <c r="Q1561">
        <f t="shared" si="288"/>
        <v>51000</v>
      </c>
      <c r="R1561">
        <f t="shared" si="289"/>
        <v>93000</v>
      </c>
      <c r="S1561">
        <f t="shared" si="290"/>
        <v>72000</v>
      </c>
      <c r="T1561" t="str">
        <f t="shared" si="291"/>
        <v>Cadence Design Systems</v>
      </c>
      <c r="U1561" t="str">
        <f t="shared" si="292"/>
        <v>San Jose</v>
      </c>
      <c r="V1561" t="str">
        <f t="shared" si="293"/>
        <v>CA</v>
      </c>
      <c r="W1561">
        <f t="shared" si="294"/>
        <v>0</v>
      </c>
      <c r="X1561">
        <f t="shared" si="295"/>
        <v>0</v>
      </c>
      <c r="Y1561">
        <f t="shared" si="296"/>
        <v>0</v>
      </c>
      <c r="Z1561">
        <f t="shared" si="297"/>
        <v>0</v>
      </c>
      <c r="AA1561">
        <f t="shared" si="298"/>
        <v>0</v>
      </c>
      <c r="AB1561">
        <f t="shared" si="299"/>
        <v>1</v>
      </c>
    </row>
    <row r="1562" spans="1:28" ht="409.6" x14ac:dyDescent="0.2">
      <c r="A1562">
        <v>1560</v>
      </c>
      <c r="B1562" t="s">
        <v>2474</v>
      </c>
      <c r="C1562" t="s">
        <v>5137</v>
      </c>
      <c r="D1562" s="1" t="s">
        <v>5143</v>
      </c>
      <c r="E1562">
        <v>3.6</v>
      </c>
      <c r="F1562" s="1" t="s">
        <v>2475</v>
      </c>
      <c r="G1562" t="s">
        <v>92</v>
      </c>
      <c r="H1562" t="s">
        <v>92</v>
      </c>
      <c r="I1562" t="s">
        <v>18</v>
      </c>
      <c r="J1562">
        <v>-1</v>
      </c>
      <c r="K1562" t="s">
        <v>30</v>
      </c>
      <c r="L1562" t="s">
        <v>25</v>
      </c>
      <c r="M1562" t="s">
        <v>26</v>
      </c>
      <c r="N1562" t="s">
        <v>3319</v>
      </c>
      <c r="O1562">
        <v>-1</v>
      </c>
      <c r="P1562">
        <v>-1</v>
      </c>
      <c r="Q1562">
        <f t="shared" si="288"/>
        <v>51000</v>
      </c>
      <c r="R1562">
        <f t="shared" si="289"/>
        <v>93000</v>
      </c>
      <c r="S1562">
        <f t="shared" si="290"/>
        <v>72000</v>
      </c>
      <c r="T1562" t="str">
        <f t="shared" si="291"/>
        <v>Verb Surgical</v>
      </c>
      <c r="U1562" t="str">
        <f t="shared" si="292"/>
        <v>Mountain View</v>
      </c>
      <c r="V1562" t="str">
        <f t="shared" si="293"/>
        <v>CA</v>
      </c>
      <c r="W1562">
        <f t="shared" si="294"/>
        <v>1</v>
      </c>
      <c r="X1562">
        <f t="shared" si="295"/>
        <v>0</v>
      </c>
      <c r="Y1562">
        <f t="shared" si="296"/>
        <v>1</v>
      </c>
      <c r="Z1562">
        <f t="shared" si="297"/>
        <v>0</v>
      </c>
      <c r="AA1562">
        <f t="shared" si="298"/>
        <v>0</v>
      </c>
      <c r="AB1562">
        <f t="shared" si="299"/>
        <v>1</v>
      </c>
    </row>
    <row r="1563" spans="1:28" ht="409.6" x14ac:dyDescent="0.2">
      <c r="A1563">
        <v>1561</v>
      </c>
      <c r="B1563" t="s">
        <v>2476</v>
      </c>
      <c r="C1563" t="s">
        <v>5137</v>
      </c>
      <c r="D1563" s="1" t="s">
        <v>5144</v>
      </c>
      <c r="E1563">
        <v>4.4000000000000004</v>
      </c>
      <c r="F1563" s="1" t="s">
        <v>2477</v>
      </c>
      <c r="G1563" t="s">
        <v>228</v>
      </c>
      <c r="H1563" t="s">
        <v>254</v>
      </c>
      <c r="I1563" t="s">
        <v>68</v>
      </c>
      <c r="J1563">
        <v>-1</v>
      </c>
      <c r="K1563" t="s">
        <v>30</v>
      </c>
      <c r="L1563">
        <v>-1</v>
      </c>
      <c r="M1563">
        <v>-1</v>
      </c>
      <c r="N1563" t="s">
        <v>3319</v>
      </c>
      <c r="O1563">
        <v>-1</v>
      </c>
      <c r="P1563">
        <v>-1</v>
      </c>
      <c r="Q1563">
        <f t="shared" si="288"/>
        <v>51000</v>
      </c>
      <c r="R1563">
        <f t="shared" si="289"/>
        <v>93000</v>
      </c>
      <c r="S1563">
        <f t="shared" si="290"/>
        <v>72000</v>
      </c>
      <c r="T1563" t="str">
        <f t="shared" si="291"/>
        <v>MentorX Corp.</v>
      </c>
      <c r="U1563" t="str">
        <f t="shared" si="292"/>
        <v>Fremont</v>
      </c>
      <c r="V1563" t="str">
        <f t="shared" si="293"/>
        <v>CA</v>
      </c>
      <c r="W1563">
        <f t="shared" si="294"/>
        <v>0</v>
      </c>
      <c r="X1563">
        <f t="shared" si="295"/>
        <v>0</v>
      </c>
      <c r="Y1563">
        <f t="shared" si="296"/>
        <v>1</v>
      </c>
      <c r="Z1563">
        <f t="shared" si="297"/>
        <v>0</v>
      </c>
      <c r="AA1563">
        <f t="shared" si="298"/>
        <v>0</v>
      </c>
      <c r="AB1563">
        <f t="shared" si="299"/>
        <v>1</v>
      </c>
    </row>
    <row r="1564" spans="1:28" ht="409.6" x14ac:dyDescent="0.2">
      <c r="A1564">
        <v>1562</v>
      </c>
      <c r="B1564" t="s">
        <v>496</v>
      </c>
      <c r="C1564" t="s">
        <v>5137</v>
      </c>
      <c r="D1564" s="1" t="s">
        <v>5145</v>
      </c>
      <c r="E1564">
        <v>3.9</v>
      </c>
      <c r="F1564" s="1" t="s">
        <v>2457</v>
      </c>
      <c r="G1564" t="s">
        <v>169</v>
      </c>
      <c r="H1564" t="s">
        <v>2458</v>
      </c>
      <c r="I1564" t="s">
        <v>24</v>
      </c>
      <c r="J1564">
        <v>2013</v>
      </c>
      <c r="K1564" t="s">
        <v>56</v>
      </c>
      <c r="L1564" t="s">
        <v>304</v>
      </c>
      <c r="M1564" t="s">
        <v>304</v>
      </c>
      <c r="N1564" t="s">
        <v>3310</v>
      </c>
      <c r="O1564" t="s">
        <v>2459</v>
      </c>
      <c r="P1564">
        <v>-1</v>
      </c>
      <c r="Q1564">
        <f t="shared" si="288"/>
        <v>51000</v>
      </c>
      <c r="R1564">
        <f t="shared" si="289"/>
        <v>93000</v>
      </c>
      <c r="S1564">
        <f t="shared" si="290"/>
        <v>72000</v>
      </c>
      <c r="T1564" t="str">
        <f t="shared" si="291"/>
        <v>AbbVie</v>
      </c>
      <c r="U1564" t="str">
        <f t="shared" si="292"/>
        <v>Sunnyvale</v>
      </c>
      <c r="V1564" t="str">
        <f t="shared" si="293"/>
        <v>CA</v>
      </c>
      <c r="W1564">
        <f t="shared" si="294"/>
        <v>0</v>
      </c>
      <c r="X1564">
        <f t="shared" si="295"/>
        <v>0</v>
      </c>
      <c r="Y1564">
        <f t="shared" si="296"/>
        <v>0</v>
      </c>
      <c r="Z1564">
        <f t="shared" si="297"/>
        <v>0</v>
      </c>
      <c r="AA1564">
        <f t="shared" si="298"/>
        <v>0</v>
      </c>
      <c r="AB1564">
        <f t="shared" si="299"/>
        <v>1</v>
      </c>
    </row>
    <row r="1565" spans="1:28" ht="388" x14ac:dyDescent="0.2">
      <c r="A1565">
        <v>1563</v>
      </c>
      <c r="B1565" t="s">
        <v>2478</v>
      </c>
      <c r="C1565" t="s">
        <v>5137</v>
      </c>
      <c r="D1565" s="1" t="s">
        <v>5146</v>
      </c>
      <c r="E1565">
        <v>3.7</v>
      </c>
      <c r="F1565" s="1" t="s">
        <v>2479</v>
      </c>
      <c r="G1565" t="s">
        <v>1176</v>
      </c>
      <c r="H1565" t="s">
        <v>5147</v>
      </c>
      <c r="I1565" t="s">
        <v>68</v>
      </c>
      <c r="J1565">
        <v>-1</v>
      </c>
      <c r="K1565" t="s">
        <v>30</v>
      </c>
      <c r="L1565" t="s">
        <v>3331</v>
      </c>
      <c r="M1565" t="s">
        <v>61</v>
      </c>
      <c r="N1565" t="s">
        <v>3308</v>
      </c>
      <c r="O1565">
        <v>-1</v>
      </c>
      <c r="P1565">
        <v>-1</v>
      </c>
      <c r="Q1565">
        <f t="shared" si="288"/>
        <v>51000</v>
      </c>
      <c r="R1565">
        <f t="shared" si="289"/>
        <v>93000</v>
      </c>
      <c r="S1565">
        <f t="shared" si="290"/>
        <v>72000</v>
      </c>
      <c r="T1565" t="str">
        <f t="shared" si="291"/>
        <v>Introlligent Inc.</v>
      </c>
      <c r="U1565" t="str">
        <f t="shared" si="292"/>
        <v>Cupertino</v>
      </c>
      <c r="V1565" t="str">
        <f t="shared" si="293"/>
        <v>CA</v>
      </c>
      <c r="W1565">
        <f t="shared" si="294"/>
        <v>1</v>
      </c>
      <c r="X1565">
        <f t="shared" si="295"/>
        <v>0</v>
      </c>
      <c r="Y1565">
        <f t="shared" si="296"/>
        <v>1</v>
      </c>
      <c r="Z1565">
        <f t="shared" si="297"/>
        <v>1</v>
      </c>
      <c r="AA1565">
        <f t="shared" si="298"/>
        <v>0</v>
      </c>
      <c r="AB1565">
        <f t="shared" si="299"/>
        <v>1</v>
      </c>
    </row>
    <row r="1566" spans="1:28" ht="409.6" x14ac:dyDescent="0.2">
      <c r="A1566">
        <v>1564</v>
      </c>
      <c r="B1566" t="s">
        <v>72</v>
      </c>
      <c r="C1566" t="s">
        <v>5137</v>
      </c>
      <c r="D1566" s="1" t="s">
        <v>5148</v>
      </c>
      <c r="E1566">
        <v>3.9</v>
      </c>
      <c r="F1566" s="1" t="s">
        <v>370</v>
      </c>
      <c r="G1566" t="s">
        <v>2480</v>
      </c>
      <c r="H1566" t="s">
        <v>117</v>
      </c>
      <c r="I1566" t="s">
        <v>24</v>
      </c>
      <c r="J1566">
        <v>1994</v>
      </c>
      <c r="K1566" t="s">
        <v>56</v>
      </c>
      <c r="L1566" t="s">
        <v>31</v>
      </c>
      <c r="M1566" t="s">
        <v>32</v>
      </c>
      <c r="N1566" t="s">
        <v>3310</v>
      </c>
      <c r="O1566" t="s">
        <v>371</v>
      </c>
      <c r="P1566">
        <v>-1</v>
      </c>
      <c r="Q1566">
        <f t="shared" si="288"/>
        <v>51000</v>
      </c>
      <c r="R1566">
        <f t="shared" si="289"/>
        <v>93000</v>
      </c>
      <c r="S1566">
        <f t="shared" si="290"/>
        <v>72000</v>
      </c>
      <c r="T1566" t="str">
        <f t="shared" si="291"/>
        <v>Amazon</v>
      </c>
      <c r="U1566" t="str">
        <f t="shared" si="292"/>
        <v>East Palo Alto</v>
      </c>
      <c r="V1566" t="str">
        <f t="shared" si="293"/>
        <v>CA</v>
      </c>
      <c r="W1566">
        <f t="shared" si="294"/>
        <v>1</v>
      </c>
      <c r="X1566">
        <f t="shared" si="295"/>
        <v>1</v>
      </c>
      <c r="Y1566">
        <f t="shared" si="296"/>
        <v>1</v>
      </c>
      <c r="Z1566">
        <f t="shared" si="297"/>
        <v>1</v>
      </c>
      <c r="AA1566">
        <f t="shared" si="298"/>
        <v>0</v>
      </c>
      <c r="AB1566">
        <f t="shared" si="299"/>
        <v>1</v>
      </c>
    </row>
    <row r="1567" spans="1:28" x14ac:dyDescent="0.2">
      <c r="A1567">
        <v>1565</v>
      </c>
      <c r="B1567" t="s">
        <v>34</v>
      </c>
      <c r="C1567" t="s">
        <v>5137</v>
      </c>
      <c r="D1567" t="s">
        <v>5149</v>
      </c>
      <c r="E1567">
        <v>-1</v>
      </c>
      <c r="F1567" t="s">
        <v>5150</v>
      </c>
      <c r="G1567" t="s">
        <v>3427</v>
      </c>
      <c r="H1567">
        <v>-1</v>
      </c>
      <c r="I1567">
        <v>-1</v>
      </c>
      <c r="J1567">
        <v>-1</v>
      </c>
      <c r="K1567">
        <v>-1</v>
      </c>
      <c r="L1567">
        <v>-1</v>
      </c>
      <c r="M1567">
        <v>-1</v>
      </c>
      <c r="N1567">
        <v>-1</v>
      </c>
      <c r="O1567">
        <v>-1</v>
      </c>
      <c r="P1567">
        <v>-1</v>
      </c>
      <c r="Q1567">
        <f t="shared" si="288"/>
        <v>51000</v>
      </c>
      <c r="R1567">
        <f t="shared" si="289"/>
        <v>93000</v>
      </c>
      <c r="S1567">
        <f t="shared" si="290"/>
        <v>72000</v>
      </c>
      <c r="T1567" t="str">
        <f t="shared" si="291"/>
        <v>QUICEN INVESTMENT SERVICES, INC.</v>
      </c>
      <c r="U1567" t="str">
        <f t="shared" si="292"/>
        <v>Menlo Par</v>
      </c>
      <c r="V1567" t="str">
        <f t="shared" si="293"/>
        <v>CA</v>
      </c>
      <c r="W1567">
        <f t="shared" si="294"/>
        <v>1</v>
      </c>
      <c r="X1567">
        <f t="shared" si="295"/>
        <v>1</v>
      </c>
      <c r="Y1567">
        <f t="shared" si="296"/>
        <v>1</v>
      </c>
      <c r="Z1567">
        <f t="shared" si="297"/>
        <v>0</v>
      </c>
      <c r="AA1567">
        <f t="shared" si="298"/>
        <v>0</v>
      </c>
      <c r="AB1567">
        <f t="shared" si="299"/>
        <v>1</v>
      </c>
    </row>
    <row r="1568" spans="1:28" ht="409.6" x14ac:dyDescent="0.2">
      <c r="A1568">
        <v>1566</v>
      </c>
      <c r="B1568" t="s">
        <v>2481</v>
      </c>
      <c r="C1568" t="s">
        <v>5137</v>
      </c>
      <c r="D1568" s="1" t="s">
        <v>5151</v>
      </c>
      <c r="E1568">
        <v>-1</v>
      </c>
      <c r="F1568" t="s">
        <v>5152</v>
      </c>
      <c r="G1568" t="s">
        <v>596</v>
      </c>
      <c r="H1568" t="s">
        <v>596</v>
      </c>
      <c r="I1568" t="s">
        <v>84</v>
      </c>
      <c r="J1568">
        <v>-1</v>
      </c>
      <c r="K1568" t="s">
        <v>56</v>
      </c>
      <c r="L1568">
        <v>-1</v>
      </c>
      <c r="M1568">
        <v>-1</v>
      </c>
      <c r="N1568" t="s">
        <v>3319</v>
      </c>
      <c r="O1568">
        <v>-1</v>
      </c>
      <c r="P1568">
        <v>-1</v>
      </c>
      <c r="Q1568">
        <f t="shared" si="288"/>
        <v>51000</v>
      </c>
      <c r="R1568">
        <f t="shared" si="289"/>
        <v>93000</v>
      </c>
      <c r="S1568">
        <f t="shared" si="290"/>
        <v>72000</v>
      </c>
      <c r="T1568" t="str">
        <f t="shared" si="291"/>
        <v>Allaos</v>
      </c>
      <c r="U1568" t="str">
        <f t="shared" si="292"/>
        <v>Redwood City</v>
      </c>
      <c r="V1568" t="str">
        <f t="shared" si="293"/>
        <v>CA</v>
      </c>
      <c r="W1568">
        <f t="shared" si="294"/>
        <v>0</v>
      </c>
      <c r="X1568">
        <f t="shared" si="295"/>
        <v>0</v>
      </c>
      <c r="Y1568">
        <f t="shared" si="296"/>
        <v>1</v>
      </c>
      <c r="Z1568">
        <f t="shared" si="297"/>
        <v>1</v>
      </c>
      <c r="AA1568">
        <f t="shared" si="298"/>
        <v>0</v>
      </c>
      <c r="AB1568">
        <f t="shared" si="299"/>
        <v>1</v>
      </c>
    </row>
    <row r="1569" spans="1:28" ht="409.6" x14ac:dyDescent="0.2">
      <c r="A1569">
        <v>1567</v>
      </c>
      <c r="B1569" t="s">
        <v>2482</v>
      </c>
      <c r="C1569" t="s">
        <v>5137</v>
      </c>
      <c r="D1569" s="1" t="s">
        <v>5153</v>
      </c>
      <c r="E1569">
        <v>4.3</v>
      </c>
      <c r="F1569" s="1" t="s">
        <v>2483</v>
      </c>
      <c r="G1569" t="s">
        <v>2393</v>
      </c>
      <c r="H1569" t="s">
        <v>246</v>
      </c>
      <c r="I1569" t="s">
        <v>68</v>
      </c>
      <c r="J1569">
        <v>-1</v>
      </c>
      <c r="K1569" t="s">
        <v>30</v>
      </c>
      <c r="L1569" t="s">
        <v>239</v>
      </c>
      <c r="M1569" t="s">
        <v>181</v>
      </c>
      <c r="N1569" t="s">
        <v>3312</v>
      </c>
      <c r="O1569">
        <v>-1</v>
      </c>
      <c r="P1569">
        <v>-1</v>
      </c>
      <c r="Q1569">
        <f t="shared" si="288"/>
        <v>51000</v>
      </c>
      <c r="R1569">
        <f t="shared" si="289"/>
        <v>93000</v>
      </c>
      <c r="S1569">
        <f t="shared" si="290"/>
        <v>72000</v>
      </c>
      <c r="T1569" t="str">
        <f t="shared" si="291"/>
        <v>IT Coalition</v>
      </c>
      <c r="U1569" t="str">
        <f t="shared" si="292"/>
        <v>Pleasanton</v>
      </c>
      <c r="V1569" t="str">
        <f t="shared" si="293"/>
        <v>CA</v>
      </c>
      <c r="W1569">
        <f t="shared" si="294"/>
        <v>0</v>
      </c>
      <c r="X1569">
        <f t="shared" si="295"/>
        <v>0</v>
      </c>
      <c r="Y1569">
        <f t="shared" si="296"/>
        <v>1</v>
      </c>
      <c r="Z1569">
        <f t="shared" si="297"/>
        <v>0</v>
      </c>
      <c r="AA1569">
        <f t="shared" si="298"/>
        <v>0</v>
      </c>
      <c r="AB1569">
        <f t="shared" si="299"/>
        <v>1</v>
      </c>
    </row>
    <row r="1570" spans="1:28" ht="102" x14ac:dyDescent="0.2">
      <c r="A1570">
        <v>1568</v>
      </c>
      <c r="B1570" t="s">
        <v>536</v>
      </c>
      <c r="C1570" t="s">
        <v>5137</v>
      </c>
      <c r="D1570" s="1" t="s">
        <v>5154</v>
      </c>
      <c r="E1570">
        <v>4</v>
      </c>
      <c r="F1570" s="1" t="s">
        <v>237</v>
      </c>
      <c r="G1570" t="s">
        <v>2393</v>
      </c>
      <c r="H1570" t="s">
        <v>238</v>
      </c>
      <c r="I1570" t="s">
        <v>68</v>
      </c>
      <c r="J1570">
        <v>-1</v>
      </c>
      <c r="K1570" t="s">
        <v>30</v>
      </c>
      <c r="L1570" t="s">
        <v>239</v>
      </c>
      <c r="M1570" t="s">
        <v>181</v>
      </c>
      <c r="N1570" t="s">
        <v>3311</v>
      </c>
      <c r="O1570">
        <v>-1</v>
      </c>
      <c r="P1570">
        <v>-1</v>
      </c>
      <c r="Q1570">
        <f t="shared" si="288"/>
        <v>51000</v>
      </c>
      <c r="R1570">
        <f t="shared" si="289"/>
        <v>93000</v>
      </c>
      <c r="S1570">
        <f t="shared" si="290"/>
        <v>72000</v>
      </c>
      <c r="T1570" t="str">
        <f t="shared" si="291"/>
        <v>Lorven Technologies Inc</v>
      </c>
      <c r="U1570" t="str">
        <f t="shared" si="292"/>
        <v>Pleasanton</v>
      </c>
      <c r="V1570" t="str">
        <f t="shared" si="293"/>
        <v>CA</v>
      </c>
      <c r="W1570">
        <f t="shared" si="294"/>
        <v>0</v>
      </c>
      <c r="X1570">
        <f t="shared" si="295"/>
        <v>1</v>
      </c>
      <c r="Y1570">
        <f t="shared" si="296"/>
        <v>0</v>
      </c>
      <c r="Z1570">
        <f t="shared" si="297"/>
        <v>0</v>
      </c>
      <c r="AA1570">
        <f t="shared" si="298"/>
        <v>0</v>
      </c>
      <c r="AB1570">
        <f t="shared" si="299"/>
        <v>1</v>
      </c>
    </row>
    <row r="1571" spans="1:28" ht="409.6" x14ac:dyDescent="0.2">
      <c r="A1571">
        <v>1569</v>
      </c>
      <c r="B1571" t="s">
        <v>2484</v>
      </c>
      <c r="C1571" t="s">
        <v>5137</v>
      </c>
      <c r="D1571" s="1" t="s">
        <v>5155</v>
      </c>
      <c r="E1571">
        <v>4.4000000000000004</v>
      </c>
      <c r="F1571" s="1" t="s">
        <v>2485</v>
      </c>
      <c r="G1571" t="s">
        <v>157</v>
      </c>
      <c r="H1571" t="s">
        <v>257</v>
      </c>
      <c r="I1571" t="s">
        <v>18</v>
      </c>
      <c r="J1571">
        <v>2011</v>
      </c>
      <c r="K1571" t="s">
        <v>30</v>
      </c>
      <c r="L1571" t="s">
        <v>38</v>
      </c>
      <c r="M1571" t="s">
        <v>32</v>
      </c>
      <c r="N1571" t="s">
        <v>3312</v>
      </c>
      <c r="O1571">
        <v>-1</v>
      </c>
      <c r="P1571">
        <v>-1</v>
      </c>
      <c r="Q1571">
        <f t="shared" si="288"/>
        <v>51000</v>
      </c>
      <c r="R1571">
        <f t="shared" si="289"/>
        <v>93000</v>
      </c>
      <c r="S1571">
        <f t="shared" si="290"/>
        <v>72000</v>
      </c>
      <c r="T1571" t="str">
        <f t="shared" si="291"/>
        <v>Tachyon Technologies LLC</v>
      </c>
      <c r="U1571" t="str">
        <f t="shared" si="292"/>
        <v>San Jose</v>
      </c>
      <c r="V1571" t="str">
        <f t="shared" si="293"/>
        <v>CA</v>
      </c>
      <c r="W1571">
        <f t="shared" si="294"/>
        <v>0</v>
      </c>
      <c r="X1571">
        <f t="shared" si="295"/>
        <v>0</v>
      </c>
      <c r="Y1571">
        <f t="shared" si="296"/>
        <v>0</v>
      </c>
      <c r="Z1571">
        <f t="shared" si="297"/>
        <v>1</v>
      </c>
      <c r="AA1571">
        <f t="shared" si="298"/>
        <v>1</v>
      </c>
      <c r="AB1571">
        <f t="shared" si="299"/>
        <v>1</v>
      </c>
    </row>
    <row r="1572" spans="1:28" ht="409.6" x14ac:dyDescent="0.2">
      <c r="A1572">
        <v>1570</v>
      </c>
      <c r="B1572" t="s">
        <v>2486</v>
      </c>
      <c r="C1572" t="s">
        <v>5137</v>
      </c>
      <c r="D1572" s="1" t="s">
        <v>5156</v>
      </c>
      <c r="E1572">
        <v>3.4</v>
      </c>
      <c r="F1572" s="1" t="s">
        <v>5157</v>
      </c>
      <c r="G1572" t="s">
        <v>169</v>
      </c>
      <c r="H1572" t="s">
        <v>109</v>
      </c>
      <c r="I1572" t="s">
        <v>84</v>
      </c>
      <c r="J1572">
        <v>1960</v>
      </c>
      <c r="K1572" t="s">
        <v>30</v>
      </c>
      <c r="L1572" t="s">
        <v>367</v>
      </c>
      <c r="M1572" t="s">
        <v>61</v>
      </c>
      <c r="N1572" t="s">
        <v>3312</v>
      </c>
      <c r="O1572">
        <v>-1</v>
      </c>
      <c r="P1572">
        <v>-1</v>
      </c>
      <c r="Q1572">
        <f t="shared" si="288"/>
        <v>51000</v>
      </c>
      <c r="R1572">
        <f t="shared" si="289"/>
        <v>93000</v>
      </c>
      <c r="S1572">
        <f t="shared" si="290"/>
        <v>72000</v>
      </c>
      <c r="T1572" t="str">
        <f t="shared" si="291"/>
        <v>Macin</v>
      </c>
      <c r="U1572" t="str">
        <f t="shared" si="292"/>
        <v>Sunnyvale</v>
      </c>
      <c r="V1572" t="str">
        <f t="shared" si="293"/>
        <v>CA</v>
      </c>
      <c r="W1572">
        <f t="shared" si="294"/>
        <v>0</v>
      </c>
      <c r="X1572">
        <f t="shared" si="295"/>
        <v>0</v>
      </c>
      <c r="Y1572">
        <f t="shared" si="296"/>
        <v>1</v>
      </c>
      <c r="Z1572">
        <f t="shared" si="297"/>
        <v>0</v>
      </c>
      <c r="AA1572">
        <f t="shared" si="298"/>
        <v>0</v>
      </c>
      <c r="AB1572">
        <f t="shared" si="299"/>
        <v>1</v>
      </c>
    </row>
    <row r="1573" spans="1:28" ht="409.6" x14ac:dyDescent="0.2">
      <c r="A1573">
        <v>1571</v>
      </c>
      <c r="B1573" t="s">
        <v>5158</v>
      </c>
      <c r="C1573" t="s">
        <v>5137</v>
      </c>
      <c r="D1573" s="1" t="s">
        <v>5159</v>
      </c>
      <c r="E1573">
        <v>3.9</v>
      </c>
      <c r="F1573" s="1" t="s">
        <v>5160</v>
      </c>
      <c r="G1573" t="s">
        <v>92</v>
      </c>
      <c r="H1573" t="s">
        <v>92</v>
      </c>
      <c r="I1573" t="s">
        <v>84</v>
      </c>
      <c r="J1573">
        <v>2011</v>
      </c>
      <c r="K1573" t="s">
        <v>30</v>
      </c>
      <c r="L1573" t="s">
        <v>25</v>
      </c>
      <c r="M1573" t="s">
        <v>26</v>
      </c>
      <c r="N1573" t="s">
        <v>3309</v>
      </c>
      <c r="O1573">
        <v>-1</v>
      </c>
      <c r="P1573">
        <v>-1</v>
      </c>
      <c r="Q1573">
        <f t="shared" si="288"/>
        <v>51000</v>
      </c>
      <c r="R1573">
        <f t="shared" si="289"/>
        <v>93000</v>
      </c>
      <c r="S1573">
        <f t="shared" si="290"/>
        <v>72000</v>
      </c>
      <c r="T1573" t="str">
        <f t="shared" si="291"/>
        <v>Lar Health</v>
      </c>
      <c r="U1573" t="str">
        <f t="shared" si="292"/>
        <v>Mountain View</v>
      </c>
      <c r="V1573" t="str">
        <f t="shared" si="293"/>
        <v>CA</v>
      </c>
      <c r="W1573">
        <f t="shared" si="294"/>
        <v>1</v>
      </c>
      <c r="X1573">
        <f t="shared" si="295"/>
        <v>1</v>
      </c>
      <c r="Y1573">
        <f t="shared" si="296"/>
        <v>0</v>
      </c>
      <c r="Z1573">
        <f t="shared" si="297"/>
        <v>0</v>
      </c>
      <c r="AA1573">
        <f t="shared" si="298"/>
        <v>0</v>
      </c>
      <c r="AB1573">
        <f t="shared" si="299"/>
        <v>1</v>
      </c>
    </row>
    <row r="1574" spans="1:28" ht="409.6" x14ac:dyDescent="0.2">
      <c r="A1574">
        <v>1572</v>
      </c>
      <c r="B1574" t="s">
        <v>2487</v>
      </c>
      <c r="C1574" t="s">
        <v>5137</v>
      </c>
      <c r="D1574" s="1" t="s">
        <v>5161</v>
      </c>
      <c r="E1574">
        <v>3.1</v>
      </c>
      <c r="F1574" s="1" t="s">
        <v>2488</v>
      </c>
      <c r="G1574" t="s">
        <v>2489</v>
      </c>
      <c r="H1574" t="s">
        <v>2489</v>
      </c>
      <c r="I1574" t="s">
        <v>18</v>
      </c>
      <c r="J1574">
        <v>1978</v>
      </c>
      <c r="K1574" t="s">
        <v>30</v>
      </c>
      <c r="L1574" t="s">
        <v>834</v>
      </c>
      <c r="M1574" t="s">
        <v>764</v>
      </c>
      <c r="N1574" t="s">
        <v>3319</v>
      </c>
      <c r="O1574" t="s">
        <v>5162</v>
      </c>
      <c r="P1574">
        <v>-1</v>
      </c>
      <c r="Q1574">
        <f t="shared" si="288"/>
        <v>51000</v>
      </c>
      <c r="R1574">
        <f t="shared" si="289"/>
        <v>93000</v>
      </c>
      <c r="S1574">
        <f t="shared" si="290"/>
        <v>72000</v>
      </c>
      <c r="T1574" t="str">
        <f t="shared" si="291"/>
        <v>Mizuho OSI</v>
      </c>
      <c r="U1574" t="str">
        <f t="shared" si="292"/>
        <v>Union City</v>
      </c>
      <c r="V1574" t="str">
        <f t="shared" si="293"/>
        <v>CA</v>
      </c>
      <c r="W1574">
        <f t="shared" si="294"/>
        <v>0</v>
      </c>
      <c r="X1574">
        <f t="shared" si="295"/>
        <v>0</v>
      </c>
      <c r="Y1574">
        <f t="shared" si="296"/>
        <v>1</v>
      </c>
      <c r="Z1574">
        <f t="shared" si="297"/>
        <v>0</v>
      </c>
      <c r="AA1574">
        <f t="shared" si="298"/>
        <v>0</v>
      </c>
      <c r="AB1574">
        <f t="shared" si="299"/>
        <v>1</v>
      </c>
    </row>
    <row r="1575" spans="1:28" ht="34" x14ac:dyDescent="0.2">
      <c r="A1575">
        <v>1573</v>
      </c>
      <c r="B1575" t="s">
        <v>2490</v>
      </c>
      <c r="C1575" t="s">
        <v>5137</v>
      </c>
      <c r="D1575" t="s">
        <v>5163</v>
      </c>
      <c r="E1575">
        <v>4.0999999999999996</v>
      </c>
      <c r="F1575" s="1" t="s">
        <v>5164</v>
      </c>
      <c r="G1575" t="s">
        <v>157</v>
      </c>
      <c r="H1575" t="s">
        <v>106</v>
      </c>
      <c r="I1575" t="s">
        <v>29</v>
      </c>
      <c r="J1575">
        <v>2003</v>
      </c>
      <c r="K1575" t="s">
        <v>56</v>
      </c>
      <c r="L1575" t="s">
        <v>3350</v>
      </c>
      <c r="M1575" t="s">
        <v>32</v>
      </c>
      <c r="N1575" t="s">
        <v>3306</v>
      </c>
      <c r="O1575">
        <v>-1</v>
      </c>
      <c r="P1575">
        <v>-1</v>
      </c>
      <c r="Q1575">
        <f t="shared" si="288"/>
        <v>51000</v>
      </c>
      <c r="R1575">
        <f t="shared" si="289"/>
        <v>93000</v>
      </c>
      <c r="S1575">
        <f t="shared" si="290"/>
        <v>72000</v>
      </c>
      <c r="T1575" t="str">
        <f t="shared" si="291"/>
        <v>Splun</v>
      </c>
      <c r="U1575" t="str">
        <f t="shared" si="292"/>
        <v>San Jose</v>
      </c>
      <c r="V1575" t="str">
        <f t="shared" si="293"/>
        <v>CA</v>
      </c>
      <c r="W1575">
        <f t="shared" si="294"/>
        <v>0</v>
      </c>
      <c r="X1575">
        <f t="shared" si="295"/>
        <v>1</v>
      </c>
      <c r="Y1575">
        <f t="shared" si="296"/>
        <v>0</v>
      </c>
      <c r="Z1575">
        <f t="shared" si="297"/>
        <v>1</v>
      </c>
      <c r="AA1575">
        <f t="shared" si="298"/>
        <v>0</v>
      </c>
      <c r="AB1575">
        <f t="shared" si="299"/>
        <v>1</v>
      </c>
    </row>
    <row r="1576" spans="1:28" ht="409.6" x14ac:dyDescent="0.2">
      <c r="A1576">
        <v>1574</v>
      </c>
      <c r="B1576" t="s">
        <v>5165</v>
      </c>
      <c r="C1576" t="s">
        <v>5137</v>
      </c>
      <c r="D1576" s="1" t="s">
        <v>5166</v>
      </c>
      <c r="E1576">
        <v>4.0999999999999996</v>
      </c>
      <c r="F1576" s="1" t="s">
        <v>2425</v>
      </c>
      <c r="G1576" t="s">
        <v>92</v>
      </c>
      <c r="H1576" t="s">
        <v>586</v>
      </c>
      <c r="I1576" t="s">
        <v>18</v>
      </c>
      <c r="J1576">
        <v>-1</v>
      </c>
      <c r="K1576" t="s">
        <v>30</v>
      </c>
      <c r="L1576">
        <v>-1</v>
      </c>
      <c r="M1576">
        <v>-1</v>
      </c>
      <c r="N1576" t="s">
        <v>3312</v>
      </c>
      <c r="O1576">
        <v>-1</v>
      </c>
      <c r="P1576">
        <v>-1</v>
      </c>
      <c r="Q1576">
        <f t="shared" si="288"/>
        <v>51000</v>
      </c>
      <c r="R1576">
        <f t="shared" si="289"/>
        <v>93000</v>
      </c>
      <c r="S1576">
        <f t="shared" si="290"/>
        <v>72000</v>
      </c>
      <c r="T1576" t="str">
        <f t="shared" si="291"/>
        <v>IntelliPro Group Inc.</v>
      </c>
      <c r="U1576" t="str">
        <f t="shared" si="292"/>
        <v>Mountain View</v>
      </c>
      <c r="V1576" t="str">
        <f t="shared" si="293"/>
        <v>CA</v>
      </c>
      <c r="W1576">
        <f t="shared" si="294"/>
        <v>0</v>
      </c>
      <c r="X1576">
        <f t="shared" si="295"/>
        <v>0</v>
      </c>
      <c r="Y1576">
        <f t="shared" si="296"/>
        <v>1</v>
      </c>
      <c r="Z1576">
        <f t="shared" si="297"/>
        <v>0</v>
      </c>
      <c r="AA1576">
        <f t="shared" si="298"/>
        <v>0</v>
      </c>
      <c r="AB1576">
        <f t="shared" si="299"/>
        <v>1</v>
      </c>
    </row>
    <row r="1577" spans="1:28" ht="409.6" x14ac:dyDescent="0.2">
      <c r="A1577">
        <v>1575</v>
      </c>
      <c r="B1577" t="s">
        <v>2491</v>
      </c>
      <c r="C1577" t="s">
        <v>5137</v>
      </c>
      <c r="D1577" s="1" t="s">
        <v>5167</v>
      </c>
      <c r="E1577">
        <v>4.8</v>
      </c>
      <c r="F1577" s="1" t="s">
        <v>2492</v>
      </c>
      <c r="G1577" t="s">
        <v>596</v>
      </c>
      <c r="H1577" t="s">
        <v>596</v>
      </c>
      <c r="I1577" t="s">
        <v>18</v>
      </c>
      <c r="J1577">
        <v>2006</v>
      </c>
      <c r="K1577" t="s">
        <v>30</v>
      </c>
      <c r="L1577" t="s">
        <v>355</v>
      </c>
      <c r="M1577" t="s">
        <v>356</v>
      </c>
      <c r="N1577" t="s">
        <v>3319</v>
      </c>
      <c r="O1577" t="s">
        <v>2493</v>
      </c>
      <c r="P1577" t="b">
        <v>1</v>
      </c>
      <c r="Q1577">
        <f t="shared" si="288"/>
        <v>51000</v>
      </c>
      <c r="R1577">
        <f t="shared" si="289"/>
        <v>93000</v>
      </c>
      <c r="S1577">
        <f t="shared" si="290"/>
        <v>72000</v>
      </c>
      <c r="T1577" t="str">
        <f t="shared" si="291"/>
        <v>Course Hero</v>
      </c>
      <c r="U1577" t="str">
        <f t="shared" si="292"/>
        <v>Redwood City</v>
      </c>
      <c r="V1577" t="str">
        <f t="shared" si="293"/>
        <v>CA</v>
      </c>
      <c r="W1577">
        <f t="shared" si="294"/>
        <v>1</v>
      </c>
      <c r="X1577">
        <f t="shared" si="295"/>
        <v>1</v>
      </c>
      <c r="Y1577">
        <f t="shared" si="296"/>
        <v>1</v>
      </c>
      <c r="Z1577">
        <f t="shared" si="297"/>
        <v>1</v>
      </c>
      <c r="AA1577">
        <f t="shared" si="298"/>
        <v>0</v>
      </c>
      <c r="AB1577">
        <f t="shared" si="299"/>
        <v>1</v>
      </c>
    </row>
    <row r="1578" spans="1:28" ht="34" x14ac:dyDescent="0.2">
      <c r="A1578">
        <v>1576</v>
      </c>
      <c r="B1578" t="s">
        <v>72</v>
      </c>
      <c r="C1578" t="s">
        <v>5137</v>
      </c>
      <c r="D1578" t="s">
        <v>5168</v>
      </c>
      <c r="E1578">
        <v>4.4000000000000004</v>
      </c>
      <c r="F1578" s="1" t="s">
        <v>2465</v>
      </c>
      <c r="G1578" t="s">
        <v>157</v>
      </c>
      <c r="H1578" t="s">
        <v>2466</v>
      </c>
      <c r="I1578" t="s">
        <v>84</v>
      </c>
      <c r="J1578">
        <v>1995</v>
      </c>
      <c r="K1578" t="s">
        <v>30</v>
      </c>
      <c r="L1578" t="s">
        <v>38</v>
      </c>
      <c r="M1578" t="s">
        <v>32</v>
      </c>
      <c r="N1578" t="s">
        <v>3319</v>
      </c>
      <c r="O1578" t="s">
        <v>5136</v>
      </c>
      <c r="P1578">
        <v>-1</v>
      </c>
      <c r="Q1578">
        <f t="shared" si="288"/>
        <v>51000</v>
      </c>
      <c r="R1578">
        <f t="shared" si="289"/>
        <v>93000</v>
      </c>
      <c r="S1578">
        <f t="shared" si="290"/>
        <v>72000</v>
      </c>
      <c r="T1578" t="str">
        <f t="shared" si="291"/>
        <v>Armada Group, Inc.</v>
      </c>
      <c r="U1578" t="str">
        <f t="shared" si="292"/>
        <v>San Jose</v>
      </c>
      <c r="V1578" t="str">
        <f t="shared" si="293"/>
        <v>CA</v>
      </c>
      <c r="W1578">
        <f t="shared" si="294"/>
        <v>0</v>
      </c>
      <c r="X1578">
        <f t="shared" si="295"/>
        <v>1</v>
      </c>
      <c r="Y1578">
        <f t="shared" si="296"/>
        <v>1</v>
      </c>
      <c r="Z1578">
        <f t="shared" si="297"/>
        <v>1</v>
      </c>
      <c r="AA1578">
        <f t="shared" si="298"/>
        <v>0</v>
      </c>
      <c r="AB1578">
        <f t="shared" si="299"/>
        <v>1</v>
      </c>
    </row>
    <row r="1579" spans="1:28" ht="409.6" x14ac:dyDescent="0.2">
      <c r="A1579">
        <v>1577</v>
      </c>
      <c r="B1579" t="s">
        <v>2494</v>
      </c>
      <c r="C1579" t="s">
        <v>5137</v>
      </c>
      <c r="D1579" s="1" t="s">
        <v>5169</v>
      </c>
      <c r="E1579">
        <v>3.3</v>
      </c>
      <c r="F1579" s="1" t="s">
        <v>2495</v>
      </c>
      <c r="G1579" t="s">
        <v>2378</v>
      </c>
      <c r="H1579" t="s">
        <v>2496</v>
      </c>
      <c r="I1579" t="s">
        <v>41</v>
      </c>
      <c r="J1579">
        <v>2002</v>
      </c>
      <c r="K1579" t="s">
        <v>30</v>
      </c>
      <c r="L1579" t="s">
        <v>85</v>
      </c>
      <c r="M1579" t="s">
        <v>61</v>
      </c>
      <c r="N1579" t="s">
        <v>3313</v>
      </c>
      <c r="O1579">
        <v>-1</v>
      </c>
      <c r="P1579">
        <v>-1</v>
      </c>
      <c r="Q1579">
        <f t="shared" si="288"/>
        <v>51000</v>
      </c>
      <c r="R1579">
        <f t="shared" si="289"/>
        <v>93000</v>
      </c>
      <c r="S1579">
        <f t="shared" si="290"/>
        <v>72000</v>
      </c>
      <c r="T1579" t="str">
        <f t="shared" si="291"/>
        <v>Vaco</v>
      </c>
      <c r="U1579" t="str">
        <f t="shared" si="292"/>
        <v>Palo Alto</v>
      </c>
      <c r="V1579" t="str">
        <f t="shared" si="293"/>
        <v>CA</v>
      </c>
      <c r="W1579">
        <f t="shared" si="294"/>
        <v>0</v>
      </c>
      <c r="X1579">
        <f t="shared" si="295"/>
        <v>0</v>
      </c>
      <c r="Y1579">
        <f t="shared" si="296"/>
        <v>1</v>
      </c>
      <c r="Z1579">
        <f t="shared" si="297"/>
        <v>0</v>
      </c>
      <c r="AA1579">
        <f t="shared" si="298"/>
        <v>0</v>
      </c>
      <c r="AB1579">
        <f t="shared" si="299"/>
        <v>1</v>
      </c>
    </row>
    <row r="1580" spans="1:28" ht="34" x14ac:dyDescent="0.2">
      <c r="A1580">
        <v>1578</v>
      </c>
      <c r="B1580" t="s">
        <v>2128</v>
      </c>
      <c r="C1580" t="s">
        <v>5137</v>
      </c>
      <c r="D1580" t="s">
        <v>5170</v>
      </c>
      <c r="E1580">
        <v>4.4000000000000004</v>
      </c>
      <c r="F1580" s="1" t="s">
        <v>2124</v>
      </c>
      <c r="G1580" t="s">
        <v>92</v>
      </c>
      <c r="H1580" t="s">
        <v>92</v>
      </c>
      <c r="I1580" t="s">
        <v>55</v>
      </c>
      <c r="J1580">
        <v>1983</v>
      </c>
      <c r="K1580" t="s">
        <v>56</v>
      </c>
      <c r="L1580" t="s">
        <v>134</v>
      </c>
      <c r="M1580" t="s">
        <v>32</v>
      </c>
      <c r="N1580" t="s">
        <v>3304</v>
      </c>
      <c r="O1580" t="s">
        <v>4810</v>
      </c>
      <c r="P1580">
        <v>-1</v>
      </c>
      <c r="Q1580">
        <f t="shared" si="288"/>
        <v>51000</v>
      </c>
      <c r="R1580">
        <f t="shared" si="289"/>
        <v>93000</v>
      </c>
      <c r="S1580">
        <f t="shared" si="290"/>
        <v>72000</v>
      </c>
      <c r="T1580" t="str">
        <f t="shared" si="291"/>
        <v>Intuit</v>
      </c>
      <c r="U1580" t="str">
        <f t="shared" si="292"/>
        <v>Mountain View</v>
      </c>
      <c r="V1580" t="str">
        <f t="shared" si="293"/>
        <v>CA</v>
      </c>
      <c r="W1580">
        <f t="shared" si="294"/>
        <v>0</v>
      </c>
      <c r="X1580">
        <f t="shared" si="295"/>
        <v>0</v>
      </c>
      <c r="Y1580">
        <f t="shared" si="296"/>
        <v>0</v>
      </c>
      <c r="Z1580">
        <f t="shared" si="297"/>
        <v>0</v>
      </c>
      <c r="AA1580">
        <f t="shared" si="298"/>
        <v>0</v>
      </c>
      <c r="AB1580">
        <f t="shared" si="299"/>
        <v>1</v>
      </c>
    </row>
    <row r="1581" spans="1:28" ht="409.6" x14ac:dyDescent="0.2">
      <c r="A1581">
        <v>1579</v>
      </c>
      <c r="B1581" t="s">
        <v>1623</v>
      </c>
      <c r="C1581" t="s">
        <v>5137</v>
      </c>
      <c r="D1581" s="1" t="s">
        <v>5171</v>
      </c>
      <c r="E1581">
        <v>3.9</v>
      </c>
      <c r="F1581" s="1" t="s">
        <v>2497</v>
      </c>
      <c r="G1581" t="s">
        <v>2378</v>
      </c>
      <c r="H1581" t="s">
        <v>2378</v>
      </c>
      <c r="I1581" t="s">
        <v>24</v>
      </c>
      <c r="J1581">
        <v>1957</v>
      </c>
      <c r="K1581" t="s">
        <v>64</v>
      </c>
      <c r="L1581" t="s">
        <v>25</v>
      </c>
      <c r="M1581" t="s">
        <v>26</v>
      </c>
      <c r="N1581" t="s">
        <v>3304</v>
      </c>
      <c r="O1581" t="s">
        <v>5172</v>
      </c>
      <c r="P1581">
        <v>-1</v>
      </c>
      <c r="Q1581">
        <f t="shared" si="288"/>
        <v>51000</v>
      </c>
      <c r="R1581">
        <f t="shared" si="289"/>
        <v>93000</v>
      </c>
      <c r="S1581">
        <f t="shared" si="290"/>
        <v>72000</v>
      </c>
      <c r="T1581" t="str">
        <f t="shared" si="291"/>
        <v>Stanford Health Care</v>
      </c>
      <c r="U1581" t="str">
        <f t="shared" si="292"/>
        <v>Palo Alto</v>
      </c>
      <c r="V1581" t="str">
        <f t="shared" si="293"/>
        <v>CA</v>
      </c>
      <c r="W1581">
        <f t="shared" si="294"/>
        <v>0</v>
      </c>
      <c r="X1581">
        <f t="shared" si="295"/>
        <v>0</v>
      </c>
      <c r="Y1581">
        <f t="shared" si="296"/>
        <v>0</v>
      </c>
      <c r="Z1581">
        <f t="shared" si="297"/>
        <v>0</v>
      </c>
      <c r="AA1581">
        <f t="shared" si="298"/>
        <v>0</v>
      </c>
      <c r="AB1581">
        <f t="shared" si="299"/>
        <v>1</v>
      </c>
    </row>
    <row r="1582" spans="1:28" ht="409.6" x14ac:dyDescent="0.2">
      <c r="A1582">
        <v>1580</v>
      </c>
      <c r="B1582" t="s">
        <v>2498</v>
      </c>
      <c r="C1582" t="s">
        <v>5137</v>
      </c>
      <c r="D1582" s="1" t="s">
        <v>5173</v>
      </c>
      <c r="E1582">
        <v>3.3</v>
      </c>
      <c r="F1582" s="1" t="s">
        <v>2499</v>
      </c>
      <c r="G1582" t="s">
        <v>169</v>
      </c>
      <c r="H1582" t="s">
        <v>169</v>
      </c>
      <c r="I1582" t="s">
        <v>29</v>
      </c>
      <c r="J1582">
        <v>1996</v>
      </c>
      <c r="K1582" t="s">
        <v>30</v>
      </c>
      <c r="L1582" t="s">
        <v>304</v>
      </c>
      <c r="M1582" t="s">
        <v>304</v>
      </c>
      <c r="N1582" t="s">
        <v>3313</v>
      </c>
      <c r="O1582">
        <v>-1</v>
      </c>
      <c r="P1582">
        <v>-1</v>
      </c>
      <c r="Q1582">
        <f t="shared" si="288"/>
        <v>51000</v>
      </c>
      <c r="R1582">
        <f t="shared" si="289"/>
        <v>93000</v>
      </c>
      <c r="S1582">
        <f t="shared" si="290"/>
        <v>72000</v>
      </c>
      <c r="T1582" t="str">
        <f t="shared" si="291"/>
        <v>Cepheid</v>
      </c>
      <c r="U1582" t="str">
        <f t="shared" si="292"/>
        <v>Sunnyvale</v>
      </c>
      <c r="V1582" t="str">
        <f t="shared" si="293"/>
        <v>CA</v>
      </c>
      <c r="W1582">
        <f t="shared" si="294"/>
        <v>0</v>
      </c>
      <c r="X1582">
        <f t="shared" si="295"/>
        <v>0</v>
      </c>
      <c r="Y1582">
        <f t="shared" si="296"/>
        <v>1</v>
      </c>
      <c r="Z1582">
        <f t="shared" si="297"/>
        <v>0</v>
      </c>
      <c r="AA1582">
        <f t="shared" si="298"/>
        <v>0</v>
      </c>
      <c r="AB1582">
        <f t="shared" si="299"/>
        <v>1</v>
      </c>
    </row>
    <row r="1583" spans="1:28" ht="409.6" x14ac:dyDescent="0.2">
      <c r="A1583">
        <v>1581</v>
      </c>
      <c r="B1583" t="s">
        <v>473</v>
      </c>
      <c r="C1583" t="s">
        <v>5137</v>
      </c>
      <c r="D1583" s="1" t="s">
        <v>5174</v>
      </c>
      <c r="E1583">
        <v>3.9</v>
      </c>
      <c r="F1583" s="1" t="s">
        <v>4478</v>
      </c>
      <c r="G1583" t="s">
        <v>2500</v>
      </c>
      <c r="H1583" t="s">
        <v>254</v>
      </c>
      <c r="I1583" t="s">
        <v>68</v>
      </c>
      <c r="J1583">
        <v>-1</v>
      </c>
      <c r="K1583" t="s">
        <v>30</v>
      </c>
      <c r="L1583" t="s">
        <v>85</v>
      </c>
      <c r="M1583" t="s">
        <v>61</v>
      </c>
      <c r="N1583" t="s">
        <v>3308</v>
      </c>
      <c r="O1583">
        <v>-1</v>
      </c>
      <c r="P1583">
        <v>-1</v>
      </c>
      <c r="Q1583">
        <f t="shared" si="288"/>
        <v>51000</v>
      </c>
      <c r="R1583">
        <f t="shared" si="289"/>
        <v>93000</v>
      </c>
      <c r="S1583">
        <f t="shared" si="290"/>
        <v>72000</v>
      </c>
      <c r="T1583" t="str">
        <f t="shared" si="291"/>
        <v>aygen Inc.</v>
      </c>
      <c r="U1583" t="str">
        <f t="shared" si="292"/>
        <v>Milpitas</v>
      </c>
      <c r="V1583" t="str">
        <f t="shared" si="293"/>
        <v>CA</v>
      </c>
      <c r="W1583">
        <f t="shared" si="294"/>
        <v>0</v>
      </c>
      <c r="X1583">
        <f t="shared" si="295"/>
        <v>1</v>
      </c>
      <c r="Y1583">
        <f t="shared" si="296"/>
        <v>1</v>
      </c>
      <c r="Z1583">
        <f t="shared" si="297"/>
        <v>1</v>
      </c>
      <c r="AA1583">
        <f t="shared" si="298"/>
        <v>1</v>
      </c>
      <c r="AB1583">
        <f t="shared" si="299"/>
        <v>1</v>
      </c>
    </row>
    <row r="1584" spans="1:28" ht="409.6" x14ac:dyDescent="0.2">
      <c r="A1584">
        <v>1582</v>
      </c>
      <c r="B1584" t="s">
        <v>2501</v>
      </c>
      <c r="C1584" t="s">
        <v>5137</v>
      </c>
      <c r="D1584" s="1" t="s">
        <v>5175</v>
      </c>
      <c r="E1584">
        <v>3.3</v>
      </c>
      <c r="F1584" s="1" t="s">
        <v>2495</v>
      </c>
      <c r="G1584" t="s">
        <v>2378</v>
      </c>
      <c r="H1584" t="s">
        <v>2496</v>
      </c>
      <c r="I1584" t="s">
        <v>41</v>
      </c>
      <c r="J1584">
        <v>2002</v>
      </c>
      <c r="K1584" t="s">
        <v>30</v>
      </c>
      <c r="L1584" t="s">
        <v>85</v>
      </c>
      <c r="M1584" t="s">
        <v>61</v>
      </c>
      <c r="N1584" t="s">
        <v>3313</v>
      </c>
      <c r="O1584">
        <v>-1</v>
      </c>
      <c r="P1584">
        <v>-1</v>
      </c>
      <c r="Q1584">
        <f t="shared" si="288"/>
        <v>51000</v>
      </c>
      <c r="R1584">
        <f t="shared" si="289"/>
        <v>93000</v>
      </c>
      <c r="S1584">
        <f t="shared" si="290"/>
        <v>72000</v>
      </c>
      <c r="T1584" t="str">
        <f t="shared" si="291"/>
        <v>Vaco</v>
      </c>
      <c r="U1584" t="str">
        <f t="shared" si="292"/>
        <v>Palo Alto</v>
      </c>
      <c r="V1584" t="str">
        <f t="shared" si="293"/>
        <v>CA</v>
      </c>
      <c r="W1584">
        <f t="shared" si="294"/>
        <v>0</v>
      </c>
      <c r="X1584">
        <f t="shared" si="295"/>
        <v>0</v>
      </c>
      <c r="Y1584">
        <f t="shared" si="296"/>
        <v>1</v>
      </c>
      <c r="Z1584">
        <f t="shared" si="297"/>
        <v>0</v>
      </c>
      <c r="AA1584">
        <f t="shared" si="298"/>
        <v>0</v>
      </c>
      <c r="AB1584">
        <f t="shared" si="299"/>
        <v>1</v>
      </c>
    </row>
    <row r="1585" spans="1:28" ht="34" x14ac:dyDescent="0.2">
      <c r="A1585">
        <v>1583</v>
      </c>
      <c r="B1585" t="s">
        <v>2376</v>
      </c>
      <c r="C1585" t="s">
        <v>5137</v>
      </c>
      <c r="D1585" t="s">
        <v>5176</v>
      </c>
      <c r="E1585">
        <v>3.4</v>
      </c>
      <c r="F1585" s="1" t="s">
        <v>4836</v>
      </c>
      <c r="G1585" t="s">
        <v>1176</v>
      </c>
      <c r="H1585">
        <v>-1</v>
      </c>
      <c r="I1585" t="s">
        <v>41</v>
      </c>
      <c r="J1585">
        <v>-1</v>
      </c>
      <c r="K1585" t="s">
        <v>30</v>
      </c>
      <c r="L1585" t="s">
        <v>147</v>
      </c>
      <c r="M1585" t="s">
        <v>61</v>
      </c>
      <c r="N1585" t="s">
        <v>3319</v>
      </c>
      <c r="O1585">
        <v>-1</v>
      </c>
      <c r="P1585">
        <v>-1</v>
      </c>
      <c r="Q1585">
        <f t="shared" si="288"/>
        <v>51000</v>
      </c>
      <c r="R1585">
        <f t="shared" si="289"/>
        <v>93000</v>
      </c>
      <c r="S1585">
        <f t="shared" si="290"/>
        <v>72000</v>
      </c>
      <c r="T1585" t="str">
        <f t="shared" si="291"/>
        <v>elly IT</v>
      </c>
      <c r="U1585" t="str">
        <f t="shared" si="292"/>
        <v>Cupertino</v>
      </c>
      <c r="V1585" t="str">
        <f t="shared" si="293"/>
        <v>CA</v>
      </c>
      <c r="W1585">
        <f t="shared" si="294"/>
        <v>1</v>
      </c>
      <c r="X1585">
        <f t="shared" si="295"/>
        <v>0</v>
      </c>
      <c r="Y1585">
        <f t="shared" si="296"/>
        <v>1</v>
      </c>
      <c r="Z1585">
        <f t="shared" si="297"/>
        <v>1</v>
      </c>
      <c r="AA1585">
        <f t="shared" si="298"/>
        <v>0</v>
      </c>
      <c r="AB1585">
        <f t="shared" si="299"/>
        <v>1</v>
      </c>
    </row>
    <row r="1586" spans="1:28" ht="409.6" x14ac:dyDescent="0.2">
      <c r="A1586">
        <v>1584</v>
      </c>
      <c r="B1586" t="s">
        <v>2376</v>
      </c>
      <c r="C1586" t="s">
        <v>5177</v>
      </c>
      <c r="D1586" s="1" t="s">
        <v>5178</v>
      </c>
      <c r="E1586">
        <v>3.4</v>
      </c>
      <c r="F1586" s="1" t="s">
        <v>4130</v>
      </c>
      <c r="G1586" t="s">
        <v>1176</v>
      </c>
      <c r="H1586" t="s">
        <v>275</v>
      </c>
      <c r="I1586" t="s">
        <v>55</v>
      </c>
      <c r="J1586">
        <v>1946</v>
      </c>
      <c r="K1586" t="s">
        <v>56</v>
      </c>
      <c r="L1586" t="s">
        <v>147</v>
      </c>
      <c r="M1586" t="s">
        <v>61</v>
      </c>
      <c r="N1586" t="s">
        <v>3307</v>
      </c>
      <c r="O1586" t="s">
        <v>1298</v>
      </c>
      <c r="P1586">
        <v>-1</v>
      </c>
      <c r="Q1586">
        <f t="shared" si="288"/>
        <v>58000</v>
      </c>
      <c r="R1586">
        <f t="shared" si="289"/>
        <v>93000</v>
      </c>
      <c r="S1586">
        <f t="shared" si="290"/>
        <v>75500</v>
      </c>
      <c r="T1586" t="str">
        <f t="shared" si="291"/>
        <v>elly</v>
      </c>
      <c r="U1586" t="str">
        <f t="shared" si="292"/>
        <v>Cupertino</v>
      </c>
      <c r="V1586" t="str">
        <f t="shared" si="293"/>
        <v>CA</v>
      </c>
      <c r="W1586">
        <f t="shared" si="294"/>
        <v>1</v>
      </c>
      <c r="X1586">
        <f t="shared" si="295"/>
        <v>0</v>
      </c>
      <c r="Y1586">
        <f t="shared" si="296"/>
        <v>1</v>
      </c>
      <c r="Z1586">
        <f t="shared" si="297"/>
        <v>1</v>
      </c>
      <c r="AA1586">
        <f t="shared" si="298"/>
        <v>0</v>
      </c>
      <c r="AB1586">
        <f t="shared" si="299"/>
        <v>1</v>
      </c>
    </row>
    <row r="1587" spans="1:28" ht="409.6" x14ac:dyDescent="0.2">
      <c r="A1587">
        <v>1585</v>
      </c>
      <c r="B1587" t="s">
        <v>2502</v>
      </c>
      <c r="C1587" t="s">
        <v>5177</v>
      </c>
      <c r="D1587" s="1" t="s">
        <v>5179</v>
      </c>
      <c r="E1587">
        <v>4</v>
      </c>
      <c r="F1587" s="1" t="s">
        <v>3974</v>
      </c>
      <c r="G1587" t="s">
        <v>2489</v>
      </c>
      <c r="H1587" t="s">
        <v>3975</v>
      </c>
      <c r="I1587" t="s">
        <v>24</v>
      </c>
      <c r="J1587">
        <v>1945</v>
      </c>
      <c r="K1587" t="s">
        <v>19</v>
      </c>
      <c r="L1587" t="s">
        <v>25</v>
      </c>
      <c r="M1587" t="s">
        <v>26</v>
      </c>
      <c r="N1587" t="s">
        <v>3310</v>
      </c>
      <c r="O1587" t="s">
        <v>1103</v>
      </c>
      <c r="P1587">
        <v>-1</v>
      </c>
      <c r="Q1587">
        <f t="shared" si="288"/>
        <v>58000</v>
      </c>
      <c r="R1587">
        <f t="shared" si="289"/>
        <v>93000</v>
      </c>
      <c r="S1587">
        <f t="shared" si="290"/>
        <v>75500</v>
      </c>
      <c r="T1587" t="str">
        <f t="shared" si="291"/>
        <v>aiser Permanente</v>
      </c>
      <c r="U1587" t="str">
        <f t="shared" si="292"/>
        <v>Union City</v>
      </c>
      <c r="V1587" t="str">
        <f t="shared" si="293"/>
        <v>CA</v>
      </c>
      <c r="W1587">
        <f t="shared" si="294"/>
        <v>0</v>
      </c>
      <c r="X1587">
        <f t="shared" si="295"/>
        <v>1</v>
      </c>
      <c r="Y1587">
        <f t="shared" si="296"/>
        <v>0</v>
      </c>
      <c r="Z1587">
        <f t="shared" si="297"/>
        <v>0</v>
      </c>
      <c r="AA1587">
        <f t="shared" si="298"/>
        <v>0</v>
      </c>
      <c r="AB1587">
        <f t="shared" si="299"/>
        <v>1</v>
      </c>
    </row>
    <row r="1588" spans="1:28" ht="409.6" x14ac:dyDescent="0.2">
      <c r="A1588">
        <v>1586</v>
      </c>
      <c r="B1588" t="s">
        <v>2503</v>
      </c>
      <c r="C1588" t="s">
        <v>5177</v>
      </c>
      <c r="D1588" s="1" t="s">
        <v>5180</v>
      </c>
      <c r="E1588">
        <v>4.5</v>
      </c>
      <c r="F1588" s="1" t="s">
        <v>2418</v>
      </c>
      <c r="G1588" t="s">
        <v>3427</v>
      </c>
      <c r="H1588" t="s">
        <v>2393</v>
      </c>
      <c r="I1588" t="s">
        <v>18</v>
      </c>
      <c r="J1588">
        <v>2007</v>
      </c>
      <c r="K1588" t="s">
        <v>30</v>
      </c>
      <c r="L1588" t="s">
        <v>31</v>
      </c>
      <c r="M1588" t="s">
        <v>32</v>
      </c>
      <c r="N1588" t="s">
        <v>3319</v>
      </c>
      <c r="O1588">
        <v>-1</v>
      </c>
      <c r="P1588">
        <v>-1</v>
      </c>
      <c r="Q1588">
        <f t="shared" si="288"/>
        <v>58000</v>
      </c>
      <c r="R1588">
        <f t="shared" si="289"/>
        <v>93000</v>
      </c>
      <c r="S1588">
        <f t="shared" si="290"/>
        <v>75500</v>
      </c>
      <c r="T1588" t="str">
        <f t="shared" si="291"/>
        <v>Lodestone</v>
      </c>
      <c r="U1588" t="str">
        <f t="shared" si="292"/>
        <v>Menlo Par</v>
      </c>
      <c r="V1588" t="str">
        <f t="shared" si="293"/>
        <v>CA</v>
      </c>
      <c r="W1588">
        <f t="shared" si="294"/>
        <v>0</v>
      </c>
      <c r="X1588">
        <f t="shared" si="295"/>
        <v>0</v>
      </c>
      <c r="Y1588">
        <f t="shared" si="296"/>
        <v>0</v>
      </c>
      <c r="Z1588">
        <f t="shared" si="297"/>
        <v>0</v>
      </c>
      <c r="AA1588">
        <f t="shared" si="298"/>
        <v>0</v>
      </c>
      <c r="AB1588">
        <f t="shared" si="299"/>
        <v>1</v>
      </c>
    </row>
    <row r="1589" spans="1:28" ht="409.6" x14ac:dyDescent="0.2">
      <c r="A1589">
        <v>1587</v>
      </c>
      <c r="B1589" t="s">
        <v>469</v>
      </c>
      <c r="C1589" t="s">
        <v>5177</v>
      </c>
      <c r="D1589" s="1" t="s">
        <v>5181</v>
      </c>
      <c r="E1589">
        <v>3.7</v>
      </c>
      <c r="F1589" s="1" t="s">
        <v>2504</v>
      </c>
      <c r="G1589" t="s">
        <v>2500</v>
      </c>
      <c r="H1589" t="s">
        <v>2500</v>
      </c>
      <c r="I1589" t="s">
        <v>41</v>
      </c>
      <c r="J1589">
        <v>2014</v>
      </c>
      <c r="K1589" t="s">
        <v>30</v>
      </c>
      <c r="L1589" t="s">
        <v>3350</v>
      </c>
      <c r="M1589" t="s">
        <v>32</v>
      </c>
      <c r="N1589" t="s">
        <v>3305</v>
      </c>
      <c r="O1589">
        <v>-1</v>
      </c>
      <c r="P1589">
        <v>-1</v>
      </c>
      <c r="Q1589">
        <f t="shared" si="288"/>
        <v>58000</v>
      </c>
      <c r="R1589">
        <f t="shared" si="289"/>
        <v>93000</v>
      </c>
      <c r="S1589">
        <f t="shared" si="290"/>
        <v>75500</v>
      </c>
      <c r="T1589" t="str">
        <f t="shared" si="291"/>
        <v>Enquero Inc</v>
      </c>
      <c r="U1589" t="str">
        <f t="shared" si="292"/>
        <v>Milpitas</v>
      </c>
      <c r="V1589" t="str">
        <f t="shared" si="293"/>
        <v>CA</v>
      </c>
      <c r="W1589">
        <f t="shared" si="294"/>
        <v>0</v>
      </c>
      <c r="X1589">
        <f t="shared" si="295"/>
        <v>1</v>
      </c>
      <c r="Y1589">
        <f t="shared" si="296"/>
        <v>1</v>
      </c>
      <c r="Z1589">
        <f t="shared" si="297"/>
        <v>0</v>
      </c>
      <c r="AA1589">
        <f t="shared" si="298"/>
        <v>0</v>
      </c>
      <c r="AB1589">
        <f t="shared" si="299"/>
        <v>1</v>
      </c>
    </row>
    <row r="1590" spans="1:28" ht="409.6" x14ac:dyDescent="0.2">
      <c r="A1590">
        <v>1588</v>
      </c>
      <c r="B1590" t="s">
        <v>2505</v>
      </c>
      <c r="C1590" t="s">
        <v>5177</v>
      </c>
      <c r="D1590" s="1" t="s">
        <v>5182</v>
      </c>
      <c r="E1590">
        <v>-1</v>
      </c>
      <c r="F1590" t="s">
        <v>2506</v>
      </c>
      <c r="G1590" t="s">
        <v>1176</v>
      </c>
      <c r="H1590" t="s">
        <v>157</v>
      </c>
      <c r="I1590" t="s">
        <v>68</v>
      </c>
      <c r="J1590">
        <v>1990</v>
      </c>
      <c r="K1590" t="s">
        <v>30</v>
      </c>
      <c r="L1590" t="s">
        <v>3331</v>
      </c>
      <c r="M1590" t="s">
        <v>61</v>
      </c>
      <c r="N1590" t="s">
        <v>3319</v>
      </c>
      <c r="O1590">
        <v>-1</v>
      </c>
      <c r="P1590">
        <v>-1</v>
      </c>
      <c r="Q1590">
        <f t="shared" si="288"/>
        <v>58000</v>
      </c>
      <c r="R1590">
        <f t="shared" si="289"/>
        <v>93000</v>
      </c>
      <c r="S1590">
        <f t="shared" si="290"/>
        <v>75500</v>
      </c>
      <c r="T1590" t="str">
        <f t="shared" si="291"/>
        <v>International Consulting Group (San Jose)</v>
      </c>
      <c r="U1590" t="str">
        <f t="shared" si="292"/>
        <v>Cupertino</v>
      </c>
      <c r="V1590" t="str">
        <f t="shared" si="293"/>
        <v>CA</v>
      </c>
      <c r="W1590">
        <f t="shared" si="294"/>
        <v>0</v>
      </c>
      <c r="X1590">
        <f t="shared" si="295"/>
        <v>0</v>
      </c>
      <c r="Y1590">
        <f t="shared" si="296"/>
        <v>1</v>
      </c>
      <c r="Z1590">
        <f t="shared" si="297"/>
        <v>1</v>
      </c>
      <c r="AA1590">
        <f t="shared" si="298"/>
        <v>0</v>
      </c>
      <c r="AB1590">
        <f t="shared" si="299"/>
        <v>1</v>
      </c>
    </row>
    <row r="1591" spans="1:28" ht="34" x14ac:dyDescent="0.2">
      <c r="A1591">
        <v>1589</v>
      </c>
      <c r="B1591" t="s">
        <v>2507</v>
      </c>
      <c r="C1591" t="s">
        <v>5177</v>
      </c>
      <c r="D1591" t="s">
        <v>5183</v>
      </c>
      <c r="E1591">
        <v>3.5</v>
      </c>
      <c r="F1591" s="1" t="s">
        <v>2508</v>
      </c>
      <c r="G1591" t="s">
        <v>157</v>
      </c>
      <c r="H1591" t="s">
        <v>821</v>
      </c>
      <c r="I1591" t="s">
        <v>84</v>
      </c>
      <c r="J1591">
        <v>1996</v>
      </c>
      <c r="K1591" t="s">
        <v>30</v>
      </c>
      <c r="L1591" t="s">
        <v>38</v>
      </c>
      <c r="M1591" t="s">
        <v>32</v>
      </c>
      <c r="N1591" t="s">
        <v>3312</v>
      </c>
      <c r="O1591">
        <v>-1</v>
      </c>
      <c r="P1591">
        <v>-1</v>
      </c>
      <c r="Q1591">
        <f t="shared" si="288"/>
        <v>58000</v>
      </c>
      <c r="R1591">
        <f t="shared" si="289"/>
        <v>93000</v>
      </c>
      <c r="S1591">
        <f t="shared" si="290"/>
        <v>75500</v>
      </c>
      <c r="T1591" t="str">
        <f t="shared" si="291"/>
        <v>DynPro Inc.</v>
      </c>
      <c r="U1591" t="str">
        <f t="shared" si="292"/>
        <v>San Jose</v>
      </c>
      <c r="V1591" t="str">
        <f t="shared" si="293"/>
        <v>CA</v>
      </c>
      <c r="W1591">
        <f t="shared" si="294"/>
        <v>0</v>
      </c>
      <c r="X1591">
        <f t="shared" si="295"/>
        <v>1</v>
      </c>
      <c r="Y1591">
        <f t="shared" si="296"/>
        <v>0</v>
      </c>
      <c r="Z1591">
        <f t="shared" si="297"/>
        <v>1</v>
      </c>
      <c r="AA1591">
        <f t="shared" si="298"/>
        <v>0</v>
      </c>
      <c r="AB1591">
        <f t="shared" si="299"/>
        <v>1</v>
      </c>
    </row>
    <row r="1592" spans="1:28" ht="409.6" x14ac:dyDescent="0.2">
      <c r="A1592">
        <v>1590</v>
      </c>
      <c r="B1592" t="s">
        <v>72</v>
      </c>
      <c r="C1592" t="s">
        <v>5177</v>
      </c>
      <c r="D1592" s="1" t="s">
        <v>5184</v>
      </c>
      <c r="E1592">
        <v>-1</v>
      </c>
      <c r="F1592" t="s">
        <v>2509</v>
      </c>
      <c r="G1592" t="s">
        <v>2500</v>
      </c>
      <c r="H1592">
        <v>-1</v>
      </c>
      <c r="I1592">
        <v>-1</v>
      </c>
      <c r="J1592">
        <v>-1</v>
      </c>
      <c r="K1592">
        <v>-1</v>
      </c>
      <c r="L1592">
        <v>-1</v>
      </c>
      <c r="M1592">
        <v>-1</v>
      </c>
      <c r="N1592">
        <v>-1</v>
      </c>
      <c r="O1592">
        <v>-1</v>
      </c>
      <c r="P1592">
        <v>-1</v>
      </c>
      <c r="Q1592">
        <f t="shared" si="288"/>
        <v>58000</v>
      </c>
      <c r="R1592">
        <f t="shared" si="289"/>
        <v>93000</v>
      </c>
      <c r="S1592">
        <f t="shared" si="290"/>
        <v>75500</v>
      </c>
      <c r="T1592" t="str">
        <f t="shared" si="291"/>
        <v>Volto Consulting</v>
      </c>
      <c r="U1592" t="str">
        <f t="shared" si="292"/>
        <v>Milpitas</v>
      </c>
      <c r="V1592" t="str">
        <f t="shared" si="293"/>
        <v>CA</v>
      </c>
      <c r="W1592">
        <f t="shared" si="294"/>
        <v>0</v>
      </c>
      <c r="X1592">
        <f t="shared" si="295"/>
        <v>1</v>
      </c>
      <c r="Y1592">
        <f t="shared" si="296"/>
        <v>0</v>
      </c>
      <c r="Z1592">
        <f t="shared" si="297"/>
        <v>1</v>
      </c>
      <c r="AA1592">
        <f t="shared" si="298"/>
        <v>1</v>
      </c>
      <c r="AB1592">
        <f t="shared" si="299"/>
        <v>1</v>
      </c>
    </row>
    <row r="1593" spans="1:28" ht="409.6" x14ac:dyDescent="0.2">
      <c r="A1593">
        <v>1591</v>
      </c>
      <c r="B1593" t="s">
        <v>1195</v>
      </c>
      <c r="C1593" t="s">
        <v>5177</v>
      </c>
      <c r="D1593" s="1" t="s">
        <v>5185</v>
      </c>
      <c r="E1593">
        <v>3.7</v>
      </c>
      <c r="F1593" s="1" t="s">
        <v>2510</v>
      </c>
      <c r="G1593" t="s">
        <v>586</v>
      </c>
      <c r="H1593" t="s">
        <v>586</v>
      </c>
      <c r="I1593" t="s">
        <v>29</v>
      </c>
      <c r="J1593">
        <v>1997</v>
      </c>
      <c r="K1593" t="s">
        <v>56</v>
      </c>
      <c r="L1593" t="s">
        <v>3437</v>
      </c>
      <c r="M1593" t="s">
        <v>52</v>
      </c>
      <c r="N1593" t="s">
        <v>3303</v>
      </c>
      <c r="O1593" t="s">
        <v>2511</v>
      </c>
      <c r="P1593">
        <v>-1</v>
      </c>
      <c r="Q1593">
        <f t="shared" si="288"/>
        <v>58000</v>
      </c>
      <c r="R1593">
        <f t="shared" si="289"/>
        <v>93000</v>
      </c>
      <c r="S1593">
        <f t="shared" si="290"/>
        <v>75500</v>
      </c>
      <c r="T1593" t="str">
        <f t="shared" si="291"/>
        <v>eHealth</v>
      </c>
      <c r="U1593" t="str">
        <f t="shared" si="292"/>
        <v>Santa Clara</v>
      </c>
      <c r="V1593" t="str">
        <f t="shared" si="293"/>
        <v>CA</v>
      </c>
      <c r="W1593">
        <f t="shared" si="294"/>
        <v>1</v>
      </c>
      <c r="X1593">
        <f t="shared" si="295"/>
        <v>1</v>
      </c>
      <c r="Y1593">
        <f t="shared" si="296"/>
        <v>1</v>
      </c>
      <c r="Z1593">
        <f t="shared" si="297"/>
        <v>1</v>
      </c>
      <c r="AA1593">
        <f t="shared" si="298"/>
        <v>0</v>
      </c>
      <c r="AB1593">
        <f t="shared" si="299"/>
        <v>1</v>
      </c>
    </row>
    <row r="1594" spans="1:28" ht="404" x14ac:dyDescent="0.2">
      <c r="A1594">
        <v>1592</v>
      </c>
      <c r="B1594" t="s">
        <v>2512</v>
      </c>
      <c r="C1594" t="s">
        <v>5177</v>
      </c>
      <c r="D1594" s="1" t="s">
        <v>5186</v>
      </c>
      <c r="E1594">
        <v>2.2000000000000002</v>
      </c>
      <c r="F1594" s="1" t="s">
        <v>2513</v>
      </c>
      <c r="G1594" t="s">
        <v>2378</v>
      </c>
      <c r="H1594" t="s">
        <v>2378</v>
      </c>
      <c r="I1594" t="s">
        <v>68</v>
      </c>
      <c r="J1594">
        <v>2009</v>
      </c>
      <c r="K1594" t="s">
        <v>30</v>
      </c>
      <c r="L1594" t="s">
        <v>304</v>
      </c>
      <c r="M1594" t="s">
        <v>304</v>
      </c>
      <c r="N1594" t="s">
        <v>3308</v>
      </c>
      <c r="O1594">
        <v>-1</v>
      </c>
      <c r="P1594">
        <v>-1</v>
      </c>
      <c r="Q1594">
        <f t="shared" si="288"/>
        <v>58000</v>
      </c>
      <c r="R1594">
        <f t="shared" si="289"/>
        <v>93000</v>
      </c>
      <c r="S1594">
        <f t="shared" si="290"/>
        <v>75500</v>
      </c>
      <c r="T1594" t="str">
        <f t="shared" si="291"/>
        <v>Centrillion</v>
      </c>
      <c r="U1594" t="str">
        <f t="shared" si="292"/>
        <v>Palo Alto</v>
      </c>
      <c r="V1594" t="str">
        <f t="shared" si="293"/>
        <v>CA</v>
      </c>
      <c r="W1594">
        <f t="shared" si="294"/>
        <v>1</v>
      </c>
      <c r="X1594">
        <f t="shared" si="295"/>
        <v>1</v>
      </c>
      <c r="Y1594">
        <f t="shared" si="296"/>
        <v>0</v>
      </c>
      <c r="Z1594">
        <f t="shared" si="297"/>
        <v>0</v>
      </c>
      <c r="AA1594">
        <f t="shared" si="298"/>
        <v>0</v>
      </c>
      <c r="AB1594">
        <f t="shared" si="299"/>
        <v>1</v>
      </c>
    </row>
    <row r="1595" spans="1:28" ht="409.6" x14ac:dyDescent="0.2">
      <c r="A1595">
        <v>1593</v>
      </c>
      <c r="B1595" t="s">
        <v>473</v>
      </c>
      <c r="C1595" t="s">
        <v>5177</v>
      </c>
      <c r="D1595" s="1" t="s">
        <v>5187</v>
      </c>
      <c r="E1595">
        <v>3.7</v>
      </c>
      <c r="F1595" s="1" t="s">
        <v>2504</v>
      </c>
      <c r="G1595" t="s">
        <v>2500</v>
      </c>
      <c r="H1595" t="s">
        <v>2500</v>
      </c>
      <c r="I1595" t="s">
        <v>41</v>
      </c>
      <c r="J1595">
        <v>2014</v>
      </c>
      <c r="K1595" t="s">
        <v>30</v>
      </c>
      <c r="L1595" t="s">
        <v>3350</v>
      </c>
      <c r="M1595" t="s">
        <v>32</v>
      </c>
      <c r="N1595" t="s">
        <v>3305</v>
      </c>
      <c r="O1595">
        <v>-1</v>
      </c>
      <c r="P1595">
        <v>-1</v>
      </c>
      <c r="Q1595">
        <f t="shared" si="288"/>
        <v>58000</v>
      </c>
      <c r="R1595">
        <f t="shared" si="289"/>
        <v>93000</v>
      </c>
      <c r="S1595">
        <f t="shared" si="290"/>
        <v>75500</v>
      </c>
      <c r="T1595" t="str">
        <f t="shared" si="291"/>
        <v>Enquero Inc</v>
      </c>
      <c r="U1595" t="str">
        <f t="shared" si="292"/>
        <v>Milpitas</v>
      </c>
      <c r="V1595" t="str">
        <f t="shared" si="293"/>
        <v>CA</v>
      </c>
      <c r="W1595">
        <f t="shared" si="294"/>
        <v>0</v>
      </c>
      <c r="X1595">
        <f t="shared" si="295"/>
        <v>1</v>
      </c>
      <c r="Y1595">
        <f t="shared" si="296"/>
        <v>1</v>
      </c>
      <c r="Z1595">
        <f t="shared" si="297"/>
        <v>1</v>
      </c>
      <c r="AA1595">
        <f t="shared" si="298"/>
        <v>1</v>
      </c>
      <c r="AB1595">
        <f t="shared" si="299"/>
        <v>1</v>
      </c>
    </row>
    <row r="1596" spans="1:28" ht="409.6" x14ac:dyDescent="0.2">
      <c r="A1596">
        <v>1594</v>
      </c>
      <c r="B1596" t="s">
        <v>2514</v>
      </c>
      <c r="C1596" t="s">
        <v>5177</v>
      </c>
      <c r="D1596" s="1" t="s">
        <v>5188</v>
      </c>
      <c r="E1596">
        <v>-1</v>
      </c>
      <c r="F1596" t="s">
        <v>2515</v>
      </c>
      <c r="G1596" t="s">
        <v>157</v>
      </c>
      <c r="H1596" t="s">
        <v>2516</v>
      </c>
      <c r="I1596" t="s">
        <v>3341</v>
      </c>
      <c r="J1596">
        <v>-1</v>
      </c>
      <c r="K1596" t="s">
        <v>30</v>
      </c>
      <c r="L1596">
        <v>-1</v>
      </c>
      <c r="M1596">
        <v>-1</v>
      </c>
      <c r="N1596" t="s">
        <v>3319</v>
      </c>
      <c r="O1596">
        <v>-1</v>
      </c>
      <c r="P1596">
        <v>-1</v>
      </c>
      <c r="Q1596">
        <f t="shared" si="288"/>
        <v>58000</v>
      </c>
      <c r="R1596">
        <f t="shared" si="289"/>
        <v>93000</v>
      </c>
      <c r="S1596">
        <f t="shared" si="290"/>
        <v>75500</v>
      </c>
      <c r="T1596" t="str">
        <f t="shared" si="291"/>
        <v>Boston Services</v>
      </c>
      <c r="U1596" t="str">
        <f t="shared" si="292"/>
        <v>San Jose</v>
      </c>
      <c r="V1596" t="str">
        <f t="shared" si="293"/>
        <v>CA</v>
      </c>
      <c r="W1596">
        <f t="shared" si="294"/>
        <v>0</v>
      </c>
      <c r="X1596">
        <f t="shared" si="295"/>
        <v>1</v>
      </c>
      <c r="Y1596">
        <f t="shared" si="296"/>
        <v>0</v>
      </c>
      <c r="Z1596">
        <f t="shared" si="297"/>
        <v>0</v>
      </c>
      <c r="AA1596">
        <f t="shared" si="298"/>
        <v>0</v>
      </c>
      <c r="AB1596">
        <f t="shared" si="299"/>
        <v>1</v>
      </c>
    </row>
    <row r="1597" spans="1:28" ht="404" x14ac:dyDescent="0.2">
      <c r="A1597">
        <v>1595</v>
      </c>
      <c r="B1597" t="s">
        <v>2517</v>
      </c>
      <c r="C1597" t="s">
        <v>5177</v>
      </c>
      <c r="D1597" s="1" t="s">
        <v>5189</v>
      </c>
      <c r="E1597">
        <v>3.7</v>
      </c>
      <c r="F1597" s="1" t="s">
        <v>2518</v>
      </c>
      <c r="G1597" t="s">
        <v>92</v>
      </c>
      <c r="H1597" t="s">
        <v>230</v>
      </c>
      <c r="I1597" t="s">
        <v>18</v>
      </c>
      <c r="J1597">
        <v>2002</v>
      </c>
      <c r="K1597" t="s">
        <v>56</v>
      </c>
      <c r="L1597" t="s">
        <v>147</v>
      </c>
      <c r="M1597" t="s">
        <v>61</v>
      </c>
      <c r="N1597" t="s">
        <v>3319</v>
      </c>
      <c r="O1597" t="s">
        <v>2519</v>
      </c>
      <c r="P1597">
        <v>-1</v>
      </c>
      <c r="Q1597">
        <f t="shared" si="288"/>
        <v>58000</v>
      </c>
      <c r="R1597">
        <f t="shared" si="289"/>
        <v>93000</v>
      </c>
      <c r="S1597">
        <f t="shared" si="290"/>
        <v>75500</v>
      </c>
      <c r="T1597" t="str">
        <f t="shared" si="291"/>
        <v>Creative Circle</v>
      </c>
      <c r="U1597" t="str">
        <f t="shared" si="292"/>
        <v>Mountain View</v>
      </c>
      <c r="V1597" t="str">
        <f t="shared" si="293"/>
        <v>CA</v>
      </c>
      <c r="W1597">
        <f t="shared" si="294"/>
        <v>1</v>
      </c>
      <c r="X1597">
        <f t="shared" si="295"/>
        <v>1</v>
      </c>
      <c r="Y1597">
        <f t="shared" si="296"/>
        <v>0</v>
      </c>
      <c r="Z1597">
        <f t="shared" si="297"/>
        <v>0</v>
      </c>
      <c r="AA1597">
        <f t="shared" si="298"/>
        <v>0</v>
      </c>
      <c r="AB1597">
        <f t="shared" si="299"/>
        <v>1</v>
      </c>
    </row>
    <row r="1598" spans="1:28" ht="409.6" x14ac:dyDescent="0.2">
      <c r="A1598">
        <v>1596</v>
      </c>
      <c r="B1598" t="s">
        <v>2520</v>
      </c>
      <c r="C1598" t="s">
        <v>5177</v>
      </c>
      <c r="D1598" s="1" t="s">
        <v>5190</v>
      </c>
      <c r="E1598">
        <v>3.1</v>
      </c>
      <c r="F1598" s="1" t="s">
        <v>2488</v>
      </c>
      <c r="G1598" t="s">
        <v>2489</v>
      </c>
      <c r="H1598" t="s">
        <v>2489</v>
      </c>
      <c r="I1598" t="s">
        <v>18</v>
      </c>
      <c r="J1598">
        <v>1978</v>
      </c>
      <c r="K1598" t="s">
        <v>30</v>
      </c>
      <c r="L1598" t="s">
        <v>834</v>
      </c>
      <c r="M1598" t="s">
        <v>764</v>
      </c>
      <c r="N1598" t="s">
        <v>3319</v>
      </c>
      <c r="O1598" t="s">
        <v>5162</v>
      </c>
      <c r="P1598">
        <v>-1</v>
      </c>
      <c r="Q1598">
        <f t="shared" si="288"/>
        <v>58000</v>
      </c>
      <c r="R1598">
        <f t="shared" si="289"/>
        <v>93000</v>
      </c>
      <c r="S1598">
        <f t="shared" si="290"/>
        <v>75500</v>
      </c>
      <c r="T1598" t="str">
        <f t="shared" si="291"/>
        <v>Mizuho OSI</v>
      </c>
      <c r="U1598" t="str">
        <f t="shared" si="292"/>
        <v>Union City</v>
      </c>
      <c r="V1598" t="str">
        <f t="shared" si="293"/>
        <v>CA</v>
      </c>
      <c r="W1598">
        <f t="shared" si="294"/>
        <v>0</v>
      </c>
      <c r="X1598">
        <f t="shared" si="295"/>
        <v>0</v>
      </c>
      <c r="Y1598">
        <f t="shared" si="296"/>
        <v>1</v>
      </c>
      <c r="Z1598">
        <f t="shared" si="297"/>
        <v>0</v>
      </c>
      <c r="AA1598">
        <f t="shared" si="298"/>
        <v>0</v>
      </c>
      <c r="AB1598">
        <f t="shared" si="299"/>
        <v>1</v>
      </c>
    </row>
    <row r="1599" spans="1:28" ht="68" x14ac:dyDescent="0.2">
      <c r="A1599">
        <v>1597</v>
      </c>
      <c r="B1599" t="s">
        <v>2521</v>
      </c>
      <c r="C1599" t="s">
        <v>5177</v>
      </c>
      <c r="D1599" s="1" t="s">
        <v>5191</v>
      </c>
      <c r="E1599">
        <v>3.7</v>
      </c>
      <c r="F1599" s="1" t="s">
        <v>207</v>
      </c>
      <c r="G1599" t="s">
        <v>92</v>
      </c>
      <c r="H1599" t="s">
        <v>208</v>
      </c>
      <c r="I1599" t="s">
        <v>84</v>
      </c>
      <c r="J1599">
        <v>1999</v>
      </c>
      <c r="K1599" t="s">
        <v>30</v>
      </c>
      <c r="L1599" t="s">
        <v>147</v>
      </c>
      <c r="M1599" t="s">
        <v>61</v>
      </c>
      <c r="N1599" t="s">
        <v>3305</v>
      </c>
      <c r="O1599" t="s">
        <v>209</v>
      </c>
      <c r="P1599">
        <v>-1</v>
      </c>
      <c r="Q1599">
        <f t="shared" si="288"/>
        <v>58000</v>
      </c>
      <c r="R1599">
        <f t="shared" si="289"/>
        <v>93000</v>
      </c>
      <c r="S1599">
        <f t="shared" si="290"/>
        <v>75500</v>
      </c>
      <c r="T1599" t="str">
        <f t="shared" si="291"/>
        <v>eTeam Inc.</v>
      </c>
      <c r="U1599" t="str">
        <f t="shared" si="292"/>
        <v>Mountain View</v>
      </c>
      <c r="V1599" t="str">
        <f t="shared" si="293"/>
        <v>CA</v>
      </c>
      <c r="W1599">
        <f t="shared" si="294"/>
        <v>0</v>
      </c>
      <c r="X1599">
        <f t="shared" si="295"/>
        <v>0</v>
      </c>
      <c r="Y1599">
        <f t="shared" si="296"/>
        <v>1</v>
      </c>
      <c r="Z1599">
        <f t="shared" si="297"/>
        <v>0</v>
      </c>
      <c r="AA1599">
        <f t="shared" si="298"/>
        <v>0</v>
      </c>
      <c r="AB1599">
        <f t="shared" si="299"/>
        <v>1</v>
      </c>
    </row>
    <row r="1600" spans="1:28" ht="409.6" x14ac:dyDescent="0.2">
      <c r="A1600">
        <v>1598</v>
      </c>
      <c r="B1600" t="s">
        <v>2522</v>
      </c>
      <c r="C1600" t="s">
        <v>5177</v>
      </c>
      <c r="D1600" s="1" t="s">
        <v>5192</v>
      </c>
      <c r="E1600">
        <v>4</v>
      </c>
      <c r="F1600" s="1" t="s">
        <v>2523</v>
      </c>
      <c r="G1600" t="s">
        <v>169</v>
      </c>
      <c r="H1600" t="s">
        <v>892</v>
      </c>
      <c r="I1600" t="s">
        <v>84</v>
      </c>
      <c r="J1600">
        <v>2010</v>
      </c>
      <c r="K1600" t="s">
        <v>30</v>
      </c>
      <c r="L1600" t="s">
        <v>134</v>
      </c>
      <c r="M1600" t="s">
        <v>32</v>
      </c>
      <c r="N1600" t="s">
        <v>3314</v>
      </c>
      <c r="O1600">
        <v>-1</v>
      </c>
      <c r="P1600">
        <v>-1</v>
      </c>
      <c r="Q1600">
        <f t="shared" si="288"/>
        <v>58000</v>
      </c>
      <c r="R1600">
        <f t="shared" si="289"/>
        <v>93000</v>
      </c>
      <c r="S1600">
        <f t="shared" si="290"/>
        <v>75500</v>
      </c>
      <c r="T1600" t="str">
        <f t="shared" si="291"/>
        <v>SOFTHQ INC</v>
      </c>
      <c r="U1600" t="str">
        <f t="shared" si="292"/>
        <v>Sunnyvale</v>
      </c>
      <c r="V1600" t="str">
        <f t="shared" si="293"/>
        <v>CA</v>
      </c>
      <c r="W1600">
        <f t="shared" si="294"/>
        <v>1</v>
      </c>
      <c r="X1600">
        <f t="shared" si="295"/>
        <v>0</v>
      </c>
      <c r="Y1600">
        <f t="shared" si="296"/>
        <v>0</v>
      </c>
      <c r="Z1600">
        <f t="shared" si="297"/>
        <v>0</v>
      </c>
      <c r="AA1600">
        <f t="shared" si="298"/>
        <v>0</v>
      </c>
      <c r="AB1600">
        <f t="shared" si="299"/>
        <v>1</v>
      </c>
    </row>
    <row r="1601" spans="1:28" ht="102" x14ac:dyDescent="0.2">
      <c r="A1601">
        <v>1599</v>
      </c>
      <c r="B1601" t="s">
        <v>2524</v>
      </c>
      <c r="C1601" t="s">
        <v>5177</v>
      </c>
      <c r="D1601" s="1" t="s">
        <v>5193</v>
      </c>
      <c r="E1601">
        <v>-1</v>
      </c>
      <c r="F1601" t="s">
        <v>2525</v>
      </c>
      <c r="G1601" t="s">
        <v>586</v>
      </c>
      <c r="H1601">
        <v>-1</v>
      </c>
      <c r="I1601">
        <v>-1</v>
      </c>
      <c r="J1601">
        <v>-1</v>
      </c>
      <c r="K1601">
        <v>-1</v>
      </c>
      <c r="L1601">
        <v>-1</v>
      </c>
      <c r="M1601">
        <v>-1</v>
      </c>
      <c r="N1601">
        <v>-1</v>
      </c>
      <c r="O1601">
        <v>-1</v>
      </c>
      <c r="P1601">
        <v>-1</v>
      </c>
      <c r="Q1601">
        <f t="shared" si="288"/>
        <v>58000</v>
      </c>
      <c r="R1601">
        <f t="shared" si="289"/>
        <v>93000</v>
      </c>
      <c r="S1601">
        <f t="shared" si="290"/>
        <v>75500</v>
      </c>
      <c r="T1601" t="str">
        <f t="shared" si="291"/>
        <v>212 Factors</v>
      </c>
      <c r="U1601" t="str">
        <f t="shared" si="292"/>
        <v>Santa Clara</v>
      </c>
      <c r="V1601" t="str">
        <f t="shared" si="293"/>
        <v>CA</v>
      </c>
      <c r="W1601">
        <f t="shared" si="294"/>
        <v>0</v>
      </c>
      <c r="X1601">
        <f t="shared" si="295"/>
        <v>0</v>
      </c>
      <c r="Y1601">
        <f t="shared" si="296"/>
        <v>0</v>
      </c>
      <c r="Z1601">
        <f t="shared" si="297"/>
        <v>1</v>
      </c>
      <c r="AA1601">
        <f t="shared" si="298"/>
        <v>0</v>
      </c>
      <c r="AB1601">
        <f t="shared" si="299"/>
        <v>1</v>
      </c>
    </row>
    <row r="1602" spans="1:28" ht="404" x14ac:dyDescent="0.2">
      <c r="A1602">
        <v>1600</v>
      </c>
      <c r="B1602" t="s">
        <v>2526</v>
      </c>
      <c r="C1602" t="s">
        <v>5177</v>
      </c>
      <c r="D1602" s="1" t="s">
        <v>5194</v>
      </c>
      <c r="E1602">
        <v>3.7</v>
      </c>
      <c r="F1602" s="1" t="s">
        <v>2518</v>
      </c>
      <c r="G1602" t="s">
        <v>169</v>
      </c>
      <c r="H1602" t="s">
        <v>230</v>
      </c>
      <c r="I1602" t="s">
        <v>18</v>
      </c>
      <c r="J1602">
        <v>2002</v>
      </c>
      <c r="K1602" t="s">
        <v>56</v>
      </c>
      <c r="L1602" t="s">
        <v>147</v>
      </c>
      <c r="M1602" t="s">
        <v>61</v>
      </c>
      <c r="N1602" t="s">
        <v>3319</v>
      </c>
      <c r="O1602" t="s">
        <v>2519</v>
      </c>
      <c r="P1602">
        <v>-1</v>
      </c>
      <c r="Q1602">
        <f t="shared" si="288"/>
        <v>58000</v>
      </c>
      <c r="R1602">
        <f t="shared" si="289"/>
        <v>93000</v>
      </c>
      <c r="S1602">
        <f t="shared" si="290"/>
        <v>75500</v>
      </c>
      <c r="T1602" t="str">
        <f t="shared" si="291"/>
        <v>Creative Circle</v>
      </c>
      <c r="U1602" t="str">
        <f t="shared" si="292"/>
        <v>Sunnyvale</v>
      </c>
      <c r="V1602" t="str">
        <f t="shared" si="293"/>
        <v>CA</v>
      </c>
      <c r="W1602">
        <f t="shared" si="294"/>
        <v>0</v>
      </c>
      <c r="X1602">
        <f t="shared" si="295"/>
        <v>0</v>
      </c>
      <c r="Y1602">
        <f t="shared" si="296"/>
        <v>1</v>
      </c>
      <c r="Z1602">
        <f t="shared" si="297"/>
        <v>0</v>
      </c>
      <c r="AA1602">
        <f t="shared" si="298"/>
        <v>0</v>
      </c>
      <c r="AB1602">
        <f t="shared" si="299"/>
        <v>1</v>
      </c>
    </row>
    <row r="1603" spans="1:28" ht="340" x14ac:dyDescent="0.2">
      <c r="A1603">
        <v>1601</v>
      </c>
      <c r="B1603" t="s">
        <v>678</v>
      </c>
      <c r="C1603" t="s">
        <v>5177</v>
      </c>
      <c r="D1603" s="1" t="s">
        <v>5195</v>
      </c>
      <c r="E1603">
        <v>5</v>
      </c>
      <c r="F1603" s="1" t="s">
        <v>315</v>
      </c>
      <c r="G1603" t="s">
        <v>157</v>
      </c>
      <c r="H1603" t="s">
        <v>316</v>
      </c>
      <c r="I1603" t="s">
        <v>84</v>
      </c>
      <c r="J1603">
        <v>2008</v>
      </c>
      <c r="K1603" t="s">
        <v>30</v>
      </c>
      <c r="L1603" t="s">
        <v>38</v>
      </c>
      <c r="M1603" t="s">
        <v>32</v>
      </c>
      <c r="N1603" t="s">
        <v>3305</v>
      </c>
      <c r="O1603">
        <v>-1</v>
      </c>
      <c r="P1603">
        <v>-1</v>
      </c>
      <c r="Q1603">
        <f t="shared" ref="Q1603:Q1666" si="300">LEFT(C1603,FIND("-",C1603)-1)*1000</f>
        <v>58000</v>
      </c>
      <c r="R1603">
        <f t="shared" ref="R1603:R1666" si="301">MID(C1603,FIND("-",C1603)+1,LEN(C1603))*1000</f>
        <v>93000</v>
      </c>
      <c r="S1603">
        <f t="shared" ref="S1603:S1666" si="302">(Q1603+R1603)/2</f>
        <v>75500</v>
      </c>
      <c r="T1603" t="str">
        <f t="shared" ref="T1603:T1666" si="303">TRIM(LEFT(F1603, FIND(CHAR(10), F1603&amp;CHAR(10))-1))</f>
        <v>Staffigo Technical Services, LLC</v>
      </c>
      <c r="U1603" t="str">
        <f t="shared" ref="U1603:U1666" si="304">TRIM(LEFT(G1603, FIND(",",G1603)-1))</f>
        <v>San Jose</v>
      </c>
      <c r="V1603" t="str">
        <f t="shared" ref="V1603:V1666" si="305">TRIM(MID(G1603,FIND(",",G1603)+1,LEN((G1603))))</f>
        <v>CA</v>
      </c>
      <c r="W1603">
        <f t="shared" ref="W1603:W1666" si="306">IF(ISNUMBER(SEARCH("python",D1603)),1,0)</f>
        <v>0</v>
      </c>
      <c r="X1603">
        <f t="shared" ref="X1603:X1666" si="307">IF(ISNUMBER(SEARCH("sql",D1603)),1,0)</f>
        <v>1</v>
      </c>
      <c r="Y1603">
        <f t="shared" ref="Y1603:Y1666" si="308">IF(ISNUMBER(SEARCH("excel",D1603)),1,0)</f>
        <v>1</v>
      </c>
      <c r="Z1603">
        <f t="shared" ref="Z1603:Z1666" si="309">IF(ISNUMBER(SEARCH("tableau",D1603)),1,0)</f>
        <v>0</v>
      </c>
      <c r="AA1603">
        <f t="shared" ref="AA1603:AA1666" si="310">IF(ISNUMBER(SEARCH("power bi",D1603)),1,0)</f>
        <v>0</v>
      </c>
      <c r="AB1603">
        <f t="shared" ref="AB1603:AB1666" si="311">IF(ISNUMBER(SEARCH("r",D1603)),1,0)</f>
        <v>1</v>
      </c>
    </row>
    <row r="1604" spans="1:28" ht="409.6" x14ac:dyDescent="0.2">
      <c r="A1604">
        <v>1602</v>
      </c>
      <c r="B1604" t="s">
        <v>2527</v>
      </c>
      <c r="C1604" t="s">
        <v>5177</v>
      </c>
      <c r="D1604" s="1" t="s">
        <v>5196</v>
      </c>
      <c r="E1604">
        <v>4.5</v>
      </c>
      <c r="F1604" s="1" t="s">
        <v>2528</v>
      </c>
      <c r="G1604" t="s">
        <v>169</v>
      </c>
      <c r="H1604" t="s">
        <v>169</v>
      </c>
      <c r="I1604" t="s">
        <v>24</v>
      </c>
      <c r="J1604">
        <v>2000</v>
      </c>
      <c r="K1604" t="s">
        <v>56</v>
      </c>
      <c r="L1604" t="s">
        <v>134</v>
      </c>
      <c r="M1604" t="s">
        <v>32</v>
      </c>
      <c r="N1604" t="s">
        <v>3304</v>
      </c>
      <c r="O1604" t="s">
        <v>5197</v>
      </c>
      <c r="P1604">
        <v>-1</v>
      </c>
      <c r="Q1604">
        <f t="shared" si="300"/>
        <v>58000</v>
      </c>
      <c r="R1604">
        <f t="shared" si="301"/>
        <v>93000</v>
      </c>
      <c r="S1604">
        <f t="shared" si="302"/>
        <v>75500</v>
      </c>
      <c r="T1604" t="str">
        <f t="shared" si="303"/>
        <v>Fortinet</v>
      </c>
      <c r="U1604" t="str">
        <f t="shared" si="304"/>
        <v>Sunnyvale</v>
      </c>
      <c r="V1604" t="str">
        <f t="shared" si="305"/>
        <v>CA</v>
      </c>
      <c r="W1604">
        <f t="shared" si="306"/>
        <v>0</v>
      </c>
      <c r="X1604">
        <f t="shared" si="307"/>
        <v>1</v>
      </c>
      <c r="Y1604">
        <f t="shared" si="308"/>
        <v>1</v>
      </c>
      <c r="Z1604">
        <f t="shared" si="309"/>
        <v>0</v>
      </c>
      <c r="AA1604">
        <f t="shared" si="310"/>
        <v>0</v>
      </c>
      <c r="AB1604">
        <f t="shared" si="311"/>
        <v>1</v>
      </c>
    </row>
    <row r="1605" spans="1:28" ht="255" x14ac:dyDescent="0.2">
      <c r="A1605">
        <v>1603</v>
      </c>
      <c r="B1605" t="s">
        <v>5198</v>
      </c>
      <c r="C1605" t="s">
        <v>5177</v>
      </c>
      <c r="D1605" s="1" t="s">
        <v>5199</v>
      </c>
      <c r="E1605">
        <v>3.9</v>
      </c>
      <c r="F1605" s="1" t="s">
        <v>2408</v>
      </c>
      <c r="G1605" t="s">
        <v>3427</v>
      </c>
      <c r="H1605" t="s">
        <v>165</v>
      </c>
      <c r="I1605" t="s">
        <v>84</v>
      </c>
      <c r="J1605">
        <v>2006</v>
      </c>
      <c r="K1605" t="s">
        <v>30</v>
      </c>
      <c r="L1605" t="s">
        <v>38</v>
      </c>
      <c r="M1605" t="s">
        <v>32</v>
      </c>
      <c r="N1605" t="s">
        <v>3309</v>
      </c>
      <c r="O1605" t="s">
        <v>2409</v>
      </c>
      <c r="P1605">
        <v>-1</v>
      </c>
      <c r="Q1605">
        <f t="shared" si="300"/>
        <v>58000</v>
      </c>
      <c r="R1605">
        <f t="shared" si="301"/>
        <v>93000</v>
      </c>
      <c r="S1605">
        <f t="shared" si="302"/>
        <v>75500</v>
      </c>
      <c r="T1605" t="str">
        <f t="shared" si="303"/>
        <v>Crystal Equation</v>
      </c>
      <c r="U1605" t="str">
        <f t="shared" si="304"/>
        <v>Menlo Par</v>
      </c>
      <c r="V1605" t="str">
        <f t="shared" si="305"/>
        <v>CA</v>
      </c>
      <c r="W1605">
        <f t="shared" si="306"/>
        <v>0</v>
      </c>
      <c r="X1605">
        <f t="shared" si="307"/>
        <v>1</v>
      </c>
      <c r="Y1605">
        <f t="shared" si="308"/>
        <v>1</v>
      </c>
      <c r="Z1605">
        <f t="shared" si="309"/>
        <v>1</v>
      </c>
      <c r="AA1605">
        <f t="shared" si="310"/>
        <v>0</v>
      </c>
      <c r="AB1605">
        <f t="shared" si="311"/>
        <v>1</v>
      </c>
    </row>
    <row r="1606" spans="1:28" ht="409.6" x14ac:dyDescent="0.2">
      <c r="A1606">
        <v>1604</v>
      </c>
      <c r="B1606" t="s">
        <v>5200</v>
      </c>
      <c r="C1606" t="s">
        <v>5177</v>
      </c>
      <c r="D1606" s="1" t="s">
        <v>5201</v>
      </c>
      <c r="E1606">
        <v>4.0999999999999996</v>
      </c>
      <c r="F1606" s="1" t="s">
        <v>1175</v>
      </c>
      <c r="G1606" t="s">
        <v>586</v>
      </c>
      <c r="H1606" t="s">
        <v>1176</v>
      </c>
      <c r="I1606" t="s">
        <v>24</v>
      </c>
      <c r="J1606">
        <v>1976</v>
      </c>
      <c r="K1606" t="s">
        <v>56</v>
      </c>
      <c r="L1606" t="s">
        <v>134</v>
      </c>
      <c r="M1606" t="s">
        <v>32</v>
      </c>
      <c r="N1606" t="s">
        <v>3310</v>
      </c>
      <c r="O1606" t="s">
        <v>1177</v>
      </c>
      <c r="P1606">
        <v>-1</v>
      </c>
      <c r="Q1606">
        <f t="shared" si="300"/>
        <v>58000</v>
      </c>
      <c r="R1606">
        <f t="shared" si="301"/>
        <v>93000</v>
      </c>
      <c r="S1606">
        <f t="shared" si="302"/>
        <v>75500</v>
      </c>
      <c r="T1606" t="str">
        <f t="shared" si="303"/>
        <v>Apple</v>
      </c>
      <c r="U1606" t="str">
        <f t="shared" si="304"/>
        <v>Santa Clara</v>
      </c>
      <c r="V1606" t="str">
        <f t="shared" si="305"/>
        <v>CA</v>
      </c>
      <c r="W1606">
        <f t="shared" si="306"/>
        <v>1</v>
      </c>
      <c r="X1606">
        <f t="shared" si="307"/>
        <v>1</v>
      </c>
      <c r="Y1606">
        <f t="shared" si="308"/>
        <v>0</v>
      </c>
      <c r="Z1606">
        <f t="shared" si="309"/>
        <v>0</v>
      </c>
      <c r="AA1606">
        <f t="shared" si="310"/>
        <v>0</v>
      </c>
      <c r="AB1606">
        <f t="shared" si="311"/>
        <v>1</v>
      </c>
    </row>
    <row r="1607" spans="1:28" ht="409.6" x14ac:dyDescent="0.2">
      <c r="A1607">
        <v>1605</v>
      </c>
      <c r="B1607" t="s">
        <v>2529</v>
      </c>
      <c r="C1607" t="s">
        <v>5177</v>
      </c>
      <c r="D1607" s="1" t="s">
        <v>5202</v>
      </c>
      <c r="E1607">
        <v>3.3</v>
      </c>
      <c r="F1607" s="1" t="s">
        <v>2495</v>
      </c>
      <c r="G1607" t="s">
        <v>2378</v>
      </c>
      <c r="H1607" t="s">
        <v>2496</v>
      </c>
      <c r="I1607" t="s">
        <v>41</v>
      </c>
      <c r="J1607">
        <v>2002</v>
      </c>
      <c r="K1607" t="s">
        <v>30</v>
      </c>
      <c r="L1607" t="s">
        <v>85</v>
      </c>
      <c r="M1607" t="s">
        <v>61</v>
      </c>
      <c r="N1607" t="s">
        <v>3313</v>
      </c>
      <c r="O1607">
        <v>-1</v>
      </c>
      <c r="P1607">
        <v>-1</v>
      </c>
      <c r="Q1607">
        <f t="shared" si="300"/>
        <v>58000</v>
      </c>
      <c r="R1607">
        <f t="shared" si="301"/>
        <v>93000</v>
      </c>
      <c r="S1607">
        <f t="shared" si="302"/>
        <v>75500</v>
      </c>
      <c r="T1607" t="str">
        <f t="shared" si="303"/>
        <v>Vaco</v>
      </c>
      <c r="U1607" t="str">
        <f t="shared" si="304"/>
        <v>Palo Alto</v>
      </c>
      <c r="V1607" t="str">
        <f t="shared" si="305"/>
        <v>CA</v>
      </c>
      <c r="W1607">
        <f t="shared" si="306"/>
        <v>0</v>
      </c>
      <c r="X1607">
        <f t="shared" si="307"/>
        <v>0</v>
      </c>
      <c r="Y1607">
        <f t="shared" si="308"/>
        <v>1</v>
      </c>
      <c r="Z1607">
        <f t="shared" si="309"/>
        <v>0</v>
      </c>
      <c r="AA1607">
        <f t="shared" si="310"/>
        <v>0</v>
      </c>
      <c r="AB1607">
        <f t="shared" si="311"/>
        <v>1</v>
      </c>
    </row>
    <row r="1608" spans="1:28" ht="34" x14ac:dyDescent="0.2">
      <c r="A1608">
        <v>1606</v>
      </c>
      <c r="B1608" t="s">
        <v>473</v>
      </c>
      <c r="C1608" t="s">
        <v>5177</v>
      </c>
      <c r="D1608" t="s">
        <v>5203</v>
      </c>
      <c r="E1608">
        <v>4</v>
      </c>
      <c r="F1608" s="1" t="s">
        <v>2530</v>
      </c>
      <c r="G1608" t="s">
        <v>2500</v>
      </c>
      <c r="H1608" t="s">
        <v>157</v>
      </c>
      <c r="I1608" t="s">
        <v>68</v>
      </c>
      <c r="J1608">
        <v>-1</v>
      </c>
      <c r="K1608" t="s">
        <v>30</v>
      </c>
      <c r="L1608" t="s">
        <v>38</v>
      </c>
      <c r="M1608" t="s">
        <v>32</v>
      </c>
      <c r="N1608" t="s">
        <v>3312</v>
      </c>
      <c r="O1608">
        <v>-1</v>
      </c>
      <c r="P1608">
        <v>-1</v>
      </c>
      <c r="Q1608">
        <f t="shared" si="300"/>
        <v>58000</v>
      </c>
      <c r="R1608">
        <f t="shared" si="301"/>
        <v>93000</v>
      </c>
      <c r="S1608">
        <f t="shared" si="302"/>
        <v>75500</v>
      </c>
      <c r="T1608" t="str">
        <f t="shared" si="303"/>
        <v>Cloudious LLC</v>
      </c>
      <c r="U1608" t="str">
        <f t="shared" si="304"/>
        <v>Milpitas</v>
      </c>
      <c r="V1608" t="str">
        <f t="shared" si="305"/>
        <v>CA</v>
      </c>
      <c r="W1608">
        <f t="shared" si="306"/>
        <v>0</v>
      </c>
      <c r="X1608">
        <f t="shared" si="307"/>
        <v>1</v>
      </c>
      <c r="Y1608">
        <f t="shared" si="308"/>
        <v>0</v>
      </c>
      <c r="Z1608">
        <f t="shared" si="309"/>
        <v>1</v>
      </c>
      <c r="AA1608">
        <f t="shared" si="310"/>
        <v>1</v>
      </c>
      <c r="AB1608">
        <f t="shared" si="311"/>
        <v>1</v>
      </c>
    </row>
    <row r="1609" spans="1:28" ht="409.6" x14ac:dyDescent="0.2">
      <c r="A1609">
        <v>1607</v>
      </c>
      <c r="B1609" t="s">
        <v>2531</v>
      </c>
      <c r="C1609" t="s">
        <v>5177</v>
      </c>
      <c r="D1609" s="1" t="s">
        <v>5204</v>
      </c>
      <c r="E1609">
        <v>3.5</v>
      </c>
      <c r="F1609" s="1" t="s">
        <v>5205</v>
      </c>
      <c r="G1609" t="s">
        <v>92</v>
      </c>
      <c r="H1609" t="s">
        <v>794</v>
      </c>
      <c r="I1609" t="s">
        <v>18</v>
      </c>
      <c r="J1609">
        <v>2003</v>
      </c>
      <c r="K1609" t="s">
        <v>30</v>
      </c>
      <c r="L1609" t="s">
        <v>85</v>
      </c>
      <c r="M1609" t="s">
        <v>61</v>
      </c>
      <c r="N1609" t="s">
        <v>3309</v>
      </c>
      <c r="O1609" t="s">
        <v>2532</v>
      </c>
      <c r="P1609">
        <v>-1</v>
      </c>
      <c r="Q1609">
        <f t="shared" si="300"/>
        <v>58000</v>
      </c>
      <c r="R1609">
        <f t="shared" si="301"/>
        <v>93000</v>
      </c>
      <c r="S1609">
        <f t="shared" si="302"/>
        <v>75500</v>
      </c>
      <c r="T1609" t="str">
        <f t="shared" si="303"/>
        <v>Aorbi</v>
      </c>
      <c r="U1609" t="str">
        <f t="shared" si="304"/>
        <v>Mountain View</v>
      </c>
      <c r="V1609" t="str">
        <f t="shared" si="305"/>
        <v>CA</v>
      </c>
      <c r="W1609">
        <f t="shared" si="306"/>
        <v>0</v>
      </c>
      <c r="X1609">
        <f t="shared" si="307"/>
        <v>0</v>
      </c>
      <c r="Y1609">
        <f t="shared" si="308"/>
        <v>0</v>
      </c>
      <c r="Z1609">
        <f t="shared" si="309"/>
        <v>0</v>
      </c>
      <c r="AA1609">
        <f t="shared" si="310"/>
        <v>0</v>
      </c>
      <c r="AB1609">
        <f t="shared" si="311"/>
        <v>1</v>
      </c>
    </row>
    <row r="1610" spans="1:28" ht="409.6" x14ac:dyDescent="0.2">
      <c r="A1610">
        <v>1608</v>
      </c>
      <c r="B1610" t="s">
        <v>2533</v>
      </c>
      <c r="C1610" t="s">
        <v>5177</v>
      </c>
      <c r="D1610" s="1" t="s">
        <v>5206</v>
      </c>
      <c r="E1610">
        <v>4.4000000000000004</v>
      </c>
      <c r="F1610" s="1" t="s">
        <v>91</v>
      </c>
      <c r="G1610" t="s">
        <v>92</v>
      </c>
      <c r="H1610" t="s">
        <v>92</v>
      </c>
      <c r="I1610" t="s">
        <v>24</v>
      </c>
      <c r="J1610">
        <v>1998</v>
      </c>
      <c r="K1610" t="s">
        <v>56</v>
      </c>
      <c r="L1610" t="s">
        <v>31</v>
      </c>
      <c r="M1610" t="s">
        <v>32</v>
      </c>
      <c r="N1610" t="s">
        <v>3310</v>
      </c>
      <c r="O1610" t="s">
        <v>3339</v>
      </c>
      <c r="P1610">
        <v>-1</v>
      </c>
      <c r="Q1610">
        <f t="shared" si="300"/>
        <v>58000</v>
      </c>
      <c r="R1610">
        <f t="shared" si="301"/>
        <v>93000</v>
      </c>
      <c r="S1610">
        <f t="shared" si="302"/>
        <v>75500</v>
      </c>
      <c r="T1610" t="str">
        <f t="shared" si="303"/>
        <v>Google</v>
      </c>
      <c r="U1610" t="str">
        <f t="shared" si="304"/>
        <v>Mountain View</v>
      </c>
      <c r="V1610" t="str">
        <f t="shared" si="305"/>
        <v>CA</v>
      </c>
      <c r="W1610">
        <f t="shared" si="306"/>
        <v>1</v>
      </c>
      <c r="X1610">
        <f t="shared" si="307"/>
        <v>1</v>
      </c>
      <c r="Y1610">
        <f t="shared" si="308"/>
        <v>0</v>
      </c>
      <c r="Z1610">
        <f t="shared" si="309"/>
        <v>0</v>
      </c>
      <c r="AA1610">
        <f t="shared" si="310"/>
        <v>0</v>
      </c>
      <c r="AB1610">
        <f t="shared" si="311"/>
        <v>1</v>
      </c>
    </row>
    <row r="1611" spans="1:28" ht="372" x14ac:dyDescent="0.2">
      <c r="A1611">
        <v>1609</v>
      </c>
      <c r="B1611" t="s">
        <v>2534</v>
      </c>
      <c r="C1611" t="s">
        <v>5177</v>
      </c>
      <c r="D1611" s="1" t="s">
        <v>5207</v>
      </c>
      <c r="E1611">
        <v>-1</v>
      </c>
      <c r="F1611" t="s">
        <v>2535</v>
      </c>
      <c r="G1611" t="s">
        <v>228</v>
      </c>
      <c r="H1611">
        <v>-1</v>
      </c>
      <c r="I1611">
        <v>-1</v>
      </c>
      <c r="J1611">
        <v>-1</v>
      </c>
      <c r="K1611">
        <v>-1</v>
      </c>
      <c r="L1611">
        <v>-1</v>
      </c>
      <c r="M1611">
        <v>-1</v>
      </c>
      <c r="N1611">
        <v>-1</v>
      </c>
      <c r="O1611">
        <v>-1</v>
      </c>
      <c r="P1611">
        <v>-1</v>
      </c>
      <c r="Q1611">
        <f t="shared" si="300"/>
        <v>58000</v>
      </c>
      <c r="R1611">
        <f t="shared" si="301"/>
        <v>93000</v>
      </c>
      <c r="S1611">
        <f t="shared" si="302"/>
        <v>75500</v>
      </c>
      <c r="T1611" t="str">
        <f t="shared" si="303"/>
        <v>Balance Staffing- Roseville</v>
      </c>
      <c r="U1611" t="str">
        <f t="shared" si="304"/>
        <v>Fremont</v>
      </c>
      <c r="V1611" t="str">
        <f t="shared" si="305"/>
        <v>CA</v>
      </c>
      <c r="W1611">
        <f t="shared" si="306"/>
        <v>0</v>
      </c>
      <c r="X1611">
        <f t="shared" si="307"/>
        <v>1</v>
      </c>
      <c r="Y1611">
        <f t="shared" si="308"/>
        <v>1</v>
      </c>
      <c r="Z1611">
        <f t="shared" si="309"/>
        <v>1</v>
      </c>
      <c r="AA1611">
        <f t="shared" si="310"/>
        <v>0</v>
      </c>
      <c r="AB1611">
        <f t="shared" si="311"/>
        <v>1</v>
      </c>
    </row>
    <row r="1612" spans="1:28" ht="372" x14ac:dyDescent="0.2">
      <c r="A1612">
        <v>1610</v>
      </c>
      <c r="B1612" t="s">
        <v>671</v>
      </c>
      <c r="C1612" t="s">
        <v>5177</v>
      </c>
      <c r="D1612" s="1" t="s">
        <v>5208</v>
      </c>
      <c r="E1612">
        <v>3.6</v>
      </c>
      <c r="F1612" s="1" t="s">
        <v>2536</v>
      </c>
      <c r="G1612" t="s">
        <v>596</v>
      </c>
      <c r="H1612" t="s">
        <v>275</v>
      </c>
      <c r="I1612" t="s">
        <v>29</v>
      </c>
      <c r="J1612">
        <v>2000</v>
      </c>
      <c r="K1612" t="s">
        <v>30</v>
      </c>
      <c r="L1612" t="s">
        <v>147</v>
      </c>
      <c r="M1612" t="s">
        <v>61</v>
      </c>
      <c r="N1612" t="s">
        <v>3303</v>
      </c>
      <c r="O1612" t="s">
        <v>982</v>
      </c>
      <c r="P1612">
        <v>-1</v>
      </c>
      <c r="Q1612">
        <f t="shared" si="300"/>
        <v>58000</v>
      </c>
      <c r="R1612">
        <f t="shared" si="301"/>
        <v>93000</v>
      </c>
      <c r="S1612">
        <f t="shared" si="302"/>
        <v>75500</v>
      </c>
      <c r="T1612" t="str">
        <f t="shared" si="303"/>
        <v>ICONMA, LLC</v>
      </c>
      <c r="U1612" t="str">
        <f t="shared" si="304"/>
        <v>Redwood City</v>
      </c>
      <c r="V1612" t="str">
        <f t="shared" si="305"/>
        <v>CA</v>
      </c>
      <c r="W1612">
        <f t="shared" si="306"/>
        <v>1</v>
      </c>
      <c r="X1612">
        <f t="shared" si="307"/>
        <v>1</v>
      </c>
      <c r="Y1612">
        <f t="shared" si="308"/>
        <v>0</v>
      </c>
      <c r="Z1612">
        <f t="shared" si="309"/>
        <v>0</v>
      </c>
      <c r="AA1612">
        <f t="shared" si="310"/>
        <v>0</v>
      </c>
      <c r="AB1612">
        <f t="shared" si="311"/>
        <v>1</v>
      </c>
    </row>
    <row r="1613" spans="1:28" ht="388" x14ac:dyDescent="0.2">
      <c r="A1613">
        <v>1611</v>
      </c>
      <c r="B1613" t="s">
        <v>5209</v>
      </c>
      <c r="C1613" t="s">
        <v>5177</v>
      </c>
      <c r="D1613" s="1" t="s">
        <v>5210</v>
      </c>
      <c r="E1613">
        <v>4.8</v>
      </c>
      <c r="F1613" s="1" t="s">
        <v>2537</v>
      </c>
      <c r="G1613" t="s">
        <v>1176</v>
      </c>
      <c r="H1613" t="s">
        <v>2538</v>
      </c>
      <c r="I1613" t="s">
        <v>68</v>
      </c>
      <c r="J1613">
        <v>2006</v>
      </c>
      <c r="K1613" t="s">
        <v>30</v>
      </c>
      <c r="L1613" t="s">
        <v>85</v>
      </c>
      <c r="M1613" t="s">
        <v>61</v>
      </c>
      <c r="N1613" t="s">
        <v>3311</v>
      </c>
      <c r="O1613">
        <v>-1</v>
      </c>
      <c r="P1613">
        <v>-1</v>
      </c>
      <c r="Q1613">
        <f t="shared" si="300"/>
        <v>58000</v>
      </c>
      <c r="R1613">
        <f t="shared" si="301"/>
        <v>93000</v>
      </c>
      <c r="S1613">
        <f t="shared" si="302"/>
        <v>75500</v>
      </c>
      <c r="T1613" t="str">
        <f t="shared" si="303"/>
        <v>Anzu Global</v>
      </c>
      <c r="U1613" t="str">
        <f t="shared" si="304"/>
        <v>Cupertino</v>
      </c>
      <c r="V1613" t="str">
        <f t="shared" si="305"/>
        <v>CA</v>
      </c>
      <c r="W1613">
        <f t="shared" si="306"/>
        <v>0</v>
      </c>
      <c r="X1613">
        <f t="shared" si="307"/>
        <v>0</v>
      </c>
      <c r="Y1613">
        <f t="shared" si="308"/>
        <v>1</v>
      </c>
      <c r="Z1613">
        <f t="shared" si="309"/>
        <v>0</v>
      </c>
      <c r="AA1613">
        <f t="shared" si="310"/>
        <v>0</v>
      </c>
      <c r="AB1613">
        <f t="shared" si="311"/>
        <v>1</v>
      </c>
    </row>
    <row r="1614" spans="1:28" ht="409.6" x14ac:dyDescent="0.2">
      <c r="A1614">
        <v>1612</v>
      </c>
      <c r="B1614" t="s">
        <v>2539</v>
      </c>
      <c r="C1614" t="s">
        <v>5177</v>
      </c>
      <c r="D1614" s="1" t="s">
        <v>5211</v>
      </c>
      <c r="E1614">
        <v>2.6</v>
      </c>
      <c r="F1614" s="1" t="s">
        <v>2540</v>
      </c>
      <c r="G1614" t="s">
        <v>586</v>
      </c>
      <c r="H1614" t="s">
        <v>586</v>
      </c>
      <c r="I1614" t="s">
        <v>68</v>
      </c>
      <c r="J1614">
        <v>-1</v>
      </c>
      <c r="K1614" t="s">
        <v>311</v>
      </c>
      <c r="L1614" t="s">
        <v>38</v>
      </c>
      <c r="M1614" t="s">
        <v>32</v>
      </c>
      <c r="N1614" t="s">
        <v>3319</v>
      </c>
      <c r="O1614">
        <v>-1</v>
      </c>
      <c r="P1614">
        <v>-1</v>
      </c>
      <c r="Q1614">
        <f t="shared" si="300"/>
        <v>58000</v>
      </c>
      <c r="R1614">
        <f t="shared" si="301"/>
        <v>93000</v>
      </c>
      <c r="S1614">
        <f t="shared" si="302"/>
        <v>75500</v>
      </c>
      <c r="T1614" t="str">
        <f t="shared" si="303"/>
        <v>Omega Solutions</v>
      </c>
      <c r="U1614" t="str">
        <f t="shared" si="304"/>
        <v>Santa Clara</v>
      </c>
      <c r="V1614" t="str">
        <f t="shared" si="305"/>
        <v>CA</v>
      </c>
      <c r="W1614">
        <f t="shared" si="306"/>
        <v>0</v>
      </c>
      <c r="X1614">
        <f t="shared" si="307"/>
        <v>0</v>
      </c>
      <c r="Y1614">
        <f t="shared" si="308"/>
        <v>0</v>
      </c>
      <c r="Z1614">
        <f t="shared" si="309"/>
        <v>0</v>
      </c>
      <c r="AA1614">
        <f t="shared" si="310"/>
        <v>0</v>
      </c>
      <c r="AB1614">
        <f t="shared" si="311"/>
        <v>1</v>
      </c>
    </row>
    <row r="1615" spans="1:28" ht="51" x14ac:dyDescent="0.2">
      <c r="A1615">
        <v>1613</v>
      </c>
      <c r="B1615" t="s">
        <v>2541</v>
      </c>
      <c r="C1615" t="s">
        <v>5177</v>
      </c>
      <c r="D1615" t="s">
        <v>5212</v>
      </c>
      <c r="E1615">
        <v>4.0999999999999996</v>
      </c>
      <c r="F1615" s="1" t="s">
        <v>2542</v>
      </c>
      <c r="G1615" t="s">
        <v>157</v>
      </c>
      <c r="H1615" t="s">
        <v>157</v>
      </c>
      <c r="I1615" t="s">
        <v>55</v>
      </c>
      <c r="J1615">
        <v>1988</v>
      </c>
      <c r="K1615" t="s">
        <v>56</v>
      </c>
      <c r="L1615" t="s">
        <v>134</v>
      </c>
      <c r="M1615" t="s">
        <v>32</v>
      </c>
      <c r="N1615" t="s">
        <v>3306</v>
      </c>
      <c r="O1615" t="s">
        <v>2434</v>
      </c>
      <c r="P1615">
        <v>-1</v>
      </c>
      <c r="Q1615">
        <f t="shared" si="300"/>
        <v>58000</v>
      </c>
      <c r="R1615">
        <f t="shared" si="301"/>
        <v>93000</v>
      </c>
      <c r="S1615">
        <f t="shared" si="302"/>
        <v>75500</v>
      </c>
      <c r="T1615" t="str">
        <f t="shared" si="303"/>
        <v>Cadence Design Systems, Inc.</v>
      </c>
      <c r="U1615" t="str">
        <f t="shared" si="304"/>
        <v>San Jose</v>
      </c>
      <c r="V1615" t="str">
        <f t="shared" si="305"/>
        <v>CA</v>
      </c>
      <c r="W1615">
        <f t="shared" si="306"/>
        <v>0</v>
      </c>
      <c r="X1615">
        <f t="shared" si="307"/>
        <v>0</v>
      </c>
      <c r="Y1615">
        <f t="shared" si="308"/>
        <v>0</v>
      </c>
      <c r="Z1615">
        <f t="shared" si="309"/>
        <v>0</v>
      </c>
      <c r="AA1615">
        <f t="shared" si="310"/>
        <v>0</v>
      </c>
      <c r="AB1615">
        <f t="shared" si="311"/>
        <v>1</v>
      </c>
    </row>
    <row r="1616" spans="1:28" ht="102" x14ac:dyDescent="0.2">
      <c r="A1616">
        <v>1614</v>
      </c>
      <c r="B1616" t="s">
        <v>2543</v>
      </c>
      <c r="C1616" t="s">
        <v>5177</v>
      </c>
      <c r="D1616" s="1" t="s">
        <v>5213</v>
      </c>
      <c r="E1616">
        <v>4</v>
      </c>
      <c r="F1616" s="1" t="s">
        <v>237</v>
      </c>
      <c r="G1616" t="s">
        <v>2393</v>
      </c>
      <c r="H1616" t="s">
        <v>238</v>
      </c>
      <c r="I1616" t="s">
        <v>68</v>
      </c>
      <c r="J1616">
        <v>-1</v>
      </c>
      <c r="K1616" t="s">
        <v>30</v>
      </c>
      <c r="L1616" t="s">
        <v>239</v>
      </c>
      <c r="M1616" t="s">
        <v>181</v>
      </c>
      <c r="N1616" t="s">
        <v>3311</v>
      </c>
      <c r="O1616">
        <v>-1</v>
      </c>
      <c r="P1616">
        <v>-1</v>
      </c>
      <c r="Q1616">
        <f t="shared" si="300"/>
        <v>58000</v>
      </c>
      <c r="R1616">
        <f t="shared" si="301"/>
        <v>93000</v>
      </c>
      <c r="S1616">
        <f t="shared" si="302"/>
        <v>75500</v>
      </c>
      <c r="T1616" t="str">
        <f t="shared" si="303"/>
        <v>Lorven Technologies Inc</v>
      </c>
      <c r="U1616" t="str">
        <f t="shared" si="304"/>
        <v>Pleasanton</v>
      </c>
      <c r="V1616" t="str">
        <f t="shared" si="305"/>
        <v>CA</v>
      </c>
      <c r="W1616">
        <f t="shared" si="306"/>
        <v>0</v>
      </c>
      <c r="X1616">
        <f t="shared" si="307"/>
        <v>1</v>
      </c>
      <c r="Y1616">
        <f t="shared" si="308"/>
        <v>0</v>
      </c>
      <c r="Z1616">
        <f t="shared" si="309"/>
        <v>0</v>
      </c>
      <c r="AA1616">
        <f t="shared" si="310"/>
        <v>0</v>
      </c>
      <c r="AB1616">
        <f t="shared" si="311"/>
        <v>1</v>
      </c>
    </row>
    <row r="1617" spans="1:28" ht="409.6" x14ac:dyDescent="0.2">
      <c r="A1617">
        <v>1615</v>
      </c>
      <c r="B1617" t="s">
        <v>2544</v>
      </c>
      <c r="C1617" t="s">
        <v>5214</v>
      </c>
      <c r="D1617" s="1" t="s">
        <v>5215</v>
      </c>
      <c r="E1617">
        <v>3.8</v>
      </c>
      <c r="F1617" s="1" t="s">
        <v>2545</v>
      </c>
      <c r="G1617" t="s">
        <v>596</v>
      </c>
      <c r="H1617" t="s">
        <v>596</v>
      </c>
      <c r="I1617" t="s">
        <v>84</v>
      </c>
      <c r="J1617">
        <v>2010</v>
      </c>
      <c r="K1617" t="s">
        <v>30</v>
      </c>
      <c r="L1617" t="s">
        <v>304</v>
      </c>
      <c r="M1617" t="s">
        <v>304</v>
      </c>
      <c r="N1617" t="s">
        <v>3311</v>
      </c>
      <c r="O1617" t="s">
        <v>2546</v>
      </c>
      <c r="P1617" t="b">
        <v>1</v>
      </c>
      <c r="Q1617">
        <f t="shared" si="300"/>
        <v>63000</v>
      </c>
      <c r="R1617">
        <f t="shared" si="301"/>
        <v>116000</v>
      </c>
      <c r="S1617">
        <f t="shared" si="302"/>
        <v>89500</v>
      </c>
      <c r="T1617" t="str">
        <f t="shared" si="303"/>
        <v>GenapSys, Inc.</v>
      </c>
      <c r="U1617" t="str">
        <f t="shared" si="304"/>
        <v>Redwood City</v>
      </c>
      <c r="V1617" t="str">
        <f t="shared" si="305"/>
        <v>CA</v>
      </c>
      <c r="W1617">
        <f t="shared" si="306"/>
        <v>1</v>
      </c>
      <c r="X1617">
        <f t="shared" si="307"/>
        <v>1</v>
      </c>
      <c r="Y1617">
        <f t="shared" si="308"/>
        <v>0</v>
      </c>
      <c r="Z1617">
        <f t="shared" si="309"/>
        <v>0</v>
      </c>
      <c r="AA1617">
        <f t="shared" si="310"/>
        <v>0</v>
      </c>
      <c r="AB1617">
        <f t="shared" si="311"/>
        <v>1</v>
      </c>
    </row>
    <row r="1618" spans="1:28" ht="409.6" x14ac:dyDescent="0.2">
      <c r="A1618">
        <v>1616</v>
      </c>
      <c r="B1618" t="s">
        <v>2547</v>
      </c>
      <c r="C1618" t="s">
        <v>5214</v>
      </c>
      <c r="D1618" s="1" t="s">
        <v>5216</v>
      </c>
      <c r="E1618">
        <v>3.3</v>
      </c>
      <c r="F1618" s="1" t="s">
        <v>2495</v>
      </c>
      <c r="G1618" t="s">
        <v>2378</v>
      </c>
      <c r="H1618" t="s">
        <v>2496</v>
      </c>
      <c r="I1618" t="s">
        <v>41</v>
      </c>
      <c r="J1618">
        <v>2002</v>
      </c>
      <c r="K1618" t="s">
        <v>30</v>
      </c>
      <c r="L1618" t="s">
        <v>85</v>
      </c>
      <c r="M1618" t="s">
        <v>61</v>
      </c>
      <c r="N1618" t="s">
        <v>3313</v>
      </c>
      <c r="O1618">
        <v>-1</v>
      </c>
      <c r="P1618">
        <v>-1</v>
      </c>
      <c r="Q1618">
        <f t="shared" si="300"/>
        <v>63000</v>
      </c>
      <c r="R1618">
        <f t="shared" si="301"/>
        <v>116000</v>
      </c>
      <c r="S1618">
        <f t="shared" si="302"/>
        <v>89500</v>
      </c>
      <c r="T1618" t="str">
        <f t="shared" si="303"/>
        <v>Vaco</v>
      </c>
      <c r="U1618" t="str">
        <f t="shared" si="304"/>
        <v>Palo Alto</v>
      </c>
      <c r="V1618" t="str">
        <f t="shared" si="305"/>
        <v>CA</v>
      </c>
      <c r="W1618">
        <f t="shared" si="306"/>
        <v>0</v>
      </c>
      <c r="X1618">
        <f t="shared" si="307"/>
        <v>0</v>
      </c>
      <c r="Y1618">
        <f t="shared" si="308"/>
        <v>1</v>
      </c>
      <c r="Z1618">
        <f t="shared" si="309"/>
        <v>0</v>
      </c>
      <c r="AA1618">
        <f t="shared" si="310"/>
        <v>0</v>
      </c>
      <c r="AB1618">
        <f t="shared" si="311"/>
        <v>1</v>
      </c>
    </row>
    <row r="1619" spans="1:28" ht="170" x14ac:dyDescent="0.2">
      <c r="A1619">
        <v>1617</v>
      </c>
      <c r="B1619" t="s">
        <v>2548</v>
      </c>
      <c r="C1619" t="s">
        <v>5214</v>
      </c>
      <c r="D1619" s="1" t="s">
        <v>5217</v>
      </c>
      <c r="E1619">
        <v>3.9</v>
      </c>
      <c r="F1619" s="1" t="s">
        <v>2549</v>
      </c>
      <c r="G1619" t="s">
        <v>157</v>
      </c>
      <c r="H1619" t="s">
        <v>2550</v>
      </c>
      <c r="I1619" t="s">
        <v>68</v>
      </c>
      <c r="J1619">
        <v>2001</v>
      </c>
      <c r="K1619" t="s">
        <v>30</v>
      </c>
      <c r="L1619" t="s">
        <v>38</v>
      </c>
      <c r="M1619" t="s">
        <v>32</v>
      </c>
      <c r="N1619" t="s">
        <v>3308</v>
      </c>
      <c r="O1619">
        <v>-1</v>
      </c>
      <c r="P1619">
        <v>-1</v>
      </c>
      <c r="Q1619">
        <f t="shared" si="300"/>
        <v>63000</v>
      </c>
      <c r="R1619">
        <f t="shared" si="301"/>
        <v>116000</v>
      </c>
      <c r="S1619">
        <f t="shared" si="302"/>
        <v>89500</v>
      </c>
      <c r="T1619" t="str">
        <f t="shared" si="303"/>
        <v>Optima Global Solutions</v>
      </c>
      <c r="U1619" t="str">
        <f t="shared" si="304"/>
        <v>San Jose</v>
      </c>
      <c r="V1619" t="str">
        <f t="shared" si="305"/>
        <v>CA</v>
      </c>
      <c r="W1619">
        <f t="shared" si="306"/>
        <v>0</v>
      </c>
      <c r="X1619">
        <f t="shared" si="307"/>
        <v>0</v>
      </c>
      <c r="Y1619">
        <f t="shared" si="308"/>
        <v>0</v>
      </c>
      <c r="Z1619">
        <f t="shared" si="309"/>
        <v>0</v>
      </c>
      <c r="AA1619">
        <f t="shared" si="310"/>
        <v>0</v>
      </c>
      <c r="AB1619">
        <f t="shared" si="311"/>
        <v>1</v>
      </c>
    </row>
    <row r="1620" spans="1:28" ht="409.6" x14ac:dyDescent="0.2">
      <c r="A1620">
        <v>1618</v>
      </c>
      <c r="B1620" t="s">
        <v>1779</v>
      </c>
      <c r="C1620" t="s">
        <v>5214</v>
      </c>
      <c r="D1620" s="1" t="s">
        <v>5218</v>
      </c>
      <c r="E1620">
        <v>3.6</v>
      </c>
      <c r="F1620" s="1" t="s">
        <v>2551</v>
      </c>
      <c r="G1620" t="s">
        <v>2368</v>
      </c>
      <c r="H1620" t="s">
        <v>1781</v>
      </c>
      <c r="I1620" t="s">
        <v>41</v>
      </c>
      <c r="J1620">
        <v>1996</v>
      </c>
      <c r="K1620" t="s">
        <v>30</v>
      </c>
      <c r="L1620" t="s">
        <v>147</v>
      </c>
      <c r="M1620" t="s">
        <v>61</v>
      </c>
      <c r="N1620" t="s">
        <v>3319</v>
      </c>
      <c r="O1620">
        <v>-1</v>
      </c>
      <c r="P1620">
        <v>-1</v>
      </c>
      <c r="Q1620">
        <f t="shared" si="300"/>
        <v>63000</v>
      </c>
      <c r="R1620">
        <f t="shared" si="301"/>
        <v>116000</v>
      </c>
      <c r="S1620">
        <f t="shared" si="302"/>
        <v>89500</v>
      </c>
      <c r="T1620" t="str">
        <f t="shared" si="303"/>
        <v>i-CST</v>
      </c>
      <c r="U1620" t="str">
        <f t="shared" si="304"/>
        <v>Campbell</v>
      </c>
      <c r="V1620" t="str">
        <f t="shared" si="305"/>
        <v>CA</v>
      </c>
      <c r="W1620">
        <f t="shared" si="306"/>
        <v>0</v>
      </c>
      <c r="X1620">
        <f t="shared" si="307"/>
        <v>1</v>
      </c>
      <c r="Y1620">
        <f t="shared" si="308"/>
        <v>0</v>
      </c>
      <c r="Z1620">
        <f t="shared" si="309"/>
        <v>0</v>
      </c>
      <c r="AA1620">
        <f t="shared" si="310"/>
        <v>0</v>
      </c>
      <c r="AB1620">
        <f t="shared" si="311"/>
        <v>1</v>
      </c>
    </row>
    <row r="1621" spans="1:28" ht="409.6" x14ac:dyDescent="0.2">
      <c r="A1621">
        <v>1619</v>
      </c>
      <c r="B1621" t="s">
        <v>2552</v>
      </c>
      <c r="C1621" t="s">
        <v>5214</v>
      </c>
      <c r="D1621" s="1" t="s">
        <v>5219</v>
      </c>
      <c r="E1621">
        <v>3.8</v>
      </c>
      <c r="F1621" s="1" t="s">
        <v>258</v>
      </c>
      <c r="G1621" t="s">
        <v>3427</v>
      </c>
      <c r="H1621" t="s">
        <v>259</v>
      </c>
      <c r="I1621" t="s">
        <v>29</v>
      </c>
      <c r="J1621">
        <v>1995</v>
      </c>
      <c r="K1621" t="s">
        <v>37</v>
      </c>
      <c r="L1621" t="s">
        <v>147</v>
      </c>
      <c r="M1621" t="s">
        <v>61</v>
      </c>
      <c r="N1621" t="s">
        <v>3304</v>
      </c>
      <c r="O1621" t="s">
        <v>3411</v>
      </c>
      <c r="P1621" t="b">
        <v>1</v>
      </c>
      <c r="Q1621">
        <f t="shared" si="300"/>
        <v>63000</v>
      </c>
      <c r="R1621">
        <f t="shared" si="301"/>
        <v>116000</v>
      </c>
      <c r="S1621">
        <f t="shared" si="302"/>
        <v>89500</v>
      </c>
      <c r="T1621" t="str">
        <f t="shared" si="303"/>
        <v>Apex Systems</v>
      </c>
      <c r="U1621" t="str">
        <f t="shared" si="304"/>
        <v>Menlo Par</v>
      </c>
      <c r="V1621" t="str">
        <f t="shared" si="305"/>
        <v>CA</v>
      </c>
      <c r="W1621">
        <f t="shared" si="306"/>
        <v>0</v>
      </c>
      <c r="X1621">
        <f t="shared" si="307"/>
        <v>0</v>
      </c>
      <c r="Y1621">
        <f t="shared" si="308"/>
        <v>0</v>
      </c>
      <c r="Z1621">
        <f t="shared" si="309"/>
        <v>0</v>
      </c>
      <c r="AA1621">
        <f t="shared" si="310"/>
        <v>0</v>
      </c>
      <c r="AB1621">
        <f t="shared" si="311"/>
        <v>1</v>
      </c>
    </row>
    <row r="1622" spans="1:28" ht="409.6" x14ac:dyDescent="0.2">
      <c r="A1622">
        <v>1620</v>
      </c>
      <c r="B1622" t="s">
        <v>2553</v>
      </c>
      <c r="C1622" t="s">
        <v>5214</v>
      </c>
      <c r="D1622" s="1" t="s">
        <v>5220</v>
      </c>
      <c r="E1622">
        <v>3.7</v>
      </c>
      <c r="F1622" s="1" t="s">
        <v>2554</v>
      </c>
      <c r="G1622" t="s">
        <v>92</v>
      </c>
      <c r="H1622" t="s">
        <v>92</v>
      </c>
      <c r="I1622" t="s">
        <v>68</v>
      </c>
      <c r="J1622">
        <v>2000</v>
      </c>
      <c r="K1622" t="s">
        <v>30</v>
      </c>
      <c r="L1622" t="s">
        <v>304</v>
      </c>
      <c r="M1622" t="s">
        <v>304</v>
      </c>
      <c r="N1622" t="s">
        <v>3314</v>
      </c>
      <c r="O1622" t="s">
        <v>5221</v>
      </c>
      <c r="P1622">
        <v>-1</v>
      </c>
      <c r="Q1622">
        <f t="shared" si="300"/>
        <v>63000</v>
      </c>
      <c r="R1622">
        <f t="shared" si="301"/>
        <v>116000</v>
      </c>
      <c r="S1622">
        <f t="shared" si="302"/>
        <v>89500</v>
      </c>
      <c r="T1622" t="str">
        <f t="shared" si="303"/>
        <v>Alexza Pharmaceuticals</v>
      </c>
      <c r="U1622" t="str">
        <f t="shared" si="304"/>
        <v>Mountain View</v>
      </c>
      <c r="V1622" t="str">
        <f t="shared" si="305"/>
        <v>CA</v>
      </c>
      <c r="W1622">
        <f t="shared" si="306"/>
        <v>0</v>
      </c>
      <c r="X1622">
        <f t="shared" si="307"/>
        <v>0</v>
      </c>
      <c r="Y1622">
        <f t="shared" si="308"/>
        <v>1</v>
      </c>
      <c r="Z1622">
        <f t="shared" si="309"/>
        <v>0</v>
      </c>
      <c r="AA1622">
        <f t="shared" si="310"/>
        <v>0</v>
      </c>
      <c r="AB1622">
        <f t="shared" si="311"/>
        <v>1</v>
      </c>
    </row>
    <row r="1623" spans="1:28" ht="409.6" x14ac:dyDescent="0.2">
      <c r="A1623">
        <v>1621</v>
      </c>
      <c r="B1623" t="s">
        <v>671</v>
      </c>
      <c r="C1623" t="s">
        <v>5214</v>
      </c>
      <c r="D1623" s="1" t="s">
        <v>5222</v>
      </c>
      <c r="E1623">
        <v>3.2</v>
      </c>
      <c r="F1623" s="1" t="s">
        <v>2555</v>
      </c>
      <c r="G1623" t="s">
        <v>228</v>
      </c>
      <c r="H1623" t="s">
        <v>539</v>
      </c>
      <c r="I1623" t="s">
        <v>84</v>
      </c>
      <c r="J1623">
        <v>-1</v>
      </c>
      <c r="K1623" t="s">
        <v>30</v>
      </c>
      <c r="L1623" t="s">
        <v>272</v>
      </c>
      <c r="M1623" t="s">
        <v>273</v>
      </c>
      <c r="N1623" t="s">
        <v>3314</v>
      </c>
      <c r="O1623">
        <v>-1</v>
      </c>
      <c r="P1623">
        <v>-1</v>
      </c>
      <c r="Q1623">
        <f t="shared" si="300"/>
        <v>63000</v>
      </c>
      <c r="R1623">
        <f t="shared" si="301"/>
        <v>116000</v>
      </c>
      <c r="S1623">
        <f t="shared" si="302"/>
        <v>89500</v>
      </c>
      <c r="T1623" t="str">
        <f t="shared" si="303"/>
        <v>Infotech Sourcing</v>
      </c>
      <c r="U1623" t="str">
        <f t="shared" si="304"/>
        <v>Fremont</v>
      </c>
      <c r="V1623" t="str">
        <f t="shared" si="305"/>
        <v>CA</v>
      </c>
      <c r="W1623">
        <f t="shared" si="306"/>
        <v>0</v>
      </c>
      <c r="X1623">
        <f t="shared" si="307"/>
        <v>1</v>
      </c>
      <c r="Y1623">
        <f t="shared" si="308"/>
        <v>1</v>
      </c>
      <c r="Z1623">
        <f t="shared" si="309"/>
        <v>1</v>
      </c>
      <c r="AA1623">
        <f t="shared" si="310"/>
        <v>1</v>
      </c>
      <c r="AB1623">
        <f t="shared" si="311"/>
        <v>1</v>
      </c>
    </row>
    <row r="1624" spans="1:28" ht="409.6" x14ac:dyDescent="0.2">
      <c r="A1624">
        <v>1622</v>
      </c>
      <c r="B1624" t="s">
        <v>2548</v>
      </c>
      <c r="C1624" t="s">
        <v>5214</v>
      </c>
      <c r="D1624" s="1" t="s">
        <v>5223</v>
      </c>
      <c r="E1624">
        <v>3.9</v>
      </c>
      <c r="F1624" s="1" t="s">
        <v>1828</v>
      </c>
      <c r="G1624" t="s">
        <v>157</v>
      </c>
      <c r="H1624" t="s">
        <v>1803</v>
      </c>
      <c r="I1624" t="s">
        <v>41</v>
      </c>
      <c r="J1624">
        <v>2004</v>
      </c>
      <c r="K1624" t="s">
        <v>30</v>
      </c>
      <c r="L1624" t="s">
        <v>85</v>
      </c>
      <c r="M1624" t="s">
        <v>61</v>
      </c>
      <c r="N1624" t="s">
        <v>3305</v>
      </c>
      <c r="O1624">
        <v>-1</v>
      </c>
      <c r="P1624">
        <v>-1</v>
      </c>
      <c r="Q1624">
        <f t="shared" si="300"/>
        <v>63000</v>
      </c>
      <c r="R1624">
        <f t="shared" si="301"/>
        <v>116000</v>
      </c>
      <c r="S1624">
        <f t="shared" si="302"/>
        <v>89500</v>
      </c>
      <c r="T1624" t="str">
        <f t="shared" si="303"/>
        <v>Ampcus Incorporated</v>
      </c>
      <c r="U1624" t="str">
        <f t="shared" si="304"/>
        <v>San Jose</v>
      </c>
      <c r="V1624" t="str">
        <f t="shared" si="305"/>
        <v>CA</v>
      </c>
      <c r="W1624">
        <f t="shared" si="306"/>
        <v>0</v>
      </c>
      <c r="X1624">
        <f t="shared" si="307"/>
        <v>0</v>
      </c>
      <c r="Y1624">
        <f t="shared" si="308"/>
        <v>0</v>
      </c>
      <c r="Z1624">
        <f t="shared" si="309"/>
        <v>0</v>
      </c>
      <c r="AA1624">
        <f t="shared" si="310"/>
        <v>0</v>
      </c>
      <c r="AB1624">
        <f t="shared" si="311"/>
        <v>1</v>
      </c>
    </row>
    <row r="1625" spans="1:28" ht="409.6" x14ac:dyDescent="0.2">
      <c r="A1625">
        <v>1623</v>
      </c>
      <c r="B1625" t="s">
        <v>2556</v>
      </c>
      <c r="C1625" t="s">
        <v>5214</v>
      </c>
      <c r="D1625" s="1" t="s">
        <v>5224</v>
      </c>
      <c r="E1625">
        <v>3.3</v>
      </c>
      <c r="F1625" s="1" t="s">
        <v>2495</v>
      </c>
      <c r="G1625" t="s">
        <v>2378</v>
      </c>
      <c r="H1625" t="s">
        <v>2496</v>
      </c>
      <c r="I1625" t="s">
        <v>41</v>
      </c>
      <c r="J1625">
        <v>2002</v>
      </c>
      <c r="K1625" t="s">
        <v>30</v>
      </c>
      <c r="L1625" t="s">
        <v>85</v>
      </c>
      <c r="M1625" t="s">
        <v>61</v>
      </c>
      <c r="N1625" t="s">
        <v>3313</v>
      </c>
      <c r="O1625">
        <v>-1</v>
      </c>
      <c r="P1625">
        <v>-1</v>
      </c>
      <c r="Q1625">
        <f t="shared" si="300"/>
        <v>63000</v>
      </c>
      <c r="R1625">
        <f t="shared" si="301"/>
        <v>116000</v>
      </c>
      <c r="S1625">
        <f t="shared" si="302"/>
        <v>89500</v>
      </c>
      <c r="T1625" t="str">
        <f t="shared" si="303"/>
        <v>Vaco</v>
      </c>
      <c r="U1625" t="str">
        <f t="shared" si="304"/>
        <v>Palo Alto</v>
      </c>
      <c r="V1625" t="str">
        <f t="shared" si="305"/>
        <v>CA</v>
      </c>
      <c r="W1625">
        <f t="shared" si="306"/>
        <v>0</v>
      </c>
      <c r="X1625">
        <f t="shared" si="307"/>
        <v>0</v>
      </c>
      <c r="Y1625">
        <f t="shared" si="308"/>
        <v>1</v>
      </c>
      <c r="Z1625">
        <f t="shared" si="309"/>
        <v>0</v>
      </c>
      <c r="AA1625">
        <f t="shared" si="310"/>
        <v>0</v>
      </c>
      <c r="AB1625">
        <f t="shared" si="311"/>
        <v>1</v>
      </c>
    </row>
    <row r="1626" spans="1:28" ht="409.6" x14ac:dyDescent="0.2">
      <c r="A1626">
        <v>1624</v>
      </c>
      <c r="B1626" t="s">
        <v>2557</v>
      </c>
      <c r="C1626" t="s">
        <v>5214</v>
      </c>
      <c r="D1626" s="1" t="s">
        <v>5225</v>
      </c>
      <c r="E1626">
        <v>3.9</v>
      </c>
      <c r="F1626" s="1" t="s">
        <v>4478</v>
      </c>
      <c r="G1626" t="s">
        <v>586</v>
      </c>
      <c r="H1626" t="s">
        <v>254</v>
      </c>
      <c r="I1626" t="s">
        <v>68</v>
      </c>
      <c r="J1626">
        <v>-1</v>
      </c>
      <c r="K1626" t="s">
        <v>30</v>
      </c>
      <c r="L1626" t="s">
        <v>85</v>
      </c>
      <c r="M1626" t="s">
        <v>61</v>
      </c>
      <c r="N1626" t="s">
        <v>3308</v>
      </c>
      <c r="O1626">
        <v>-1</v>
      </c>
      <c r="P1626">
        <v>-1</v>
      </c>
      <c r="Q1626">
        <f t="shared" si="300"/>
        <v>63000</v>
      </c>
      <c r="R1626">
        <f t="shared" si="301"/>
        <v>116000</v>
      </c>
      <c r="S1626">
        <f t="shared" si="302"/>
        <v>89500</v>
      </c>
      <c r="T1626" t="str">
        <f t="shared" si="303"/>
        <v>aygen Inc.</v>
      </c>
      <c r="U1626" t="str">
        <f t="shared" si="304"/>
        <v>Santa Clara</v>
      </c>
      <c r="V1626" t="str">
        <f t="shared" si="305"/>
        <v>CA</v>
      </c>
      <c r="W1626">
        <f t="shared" si="306"/>
        <v>0</v>
      </c>
      <c r="X1626">
        <f t="shared" si="307"/>
        <v>1</v>
      </c>
      <c r="Y1626">
        <f t="shared" si="308"/>
        <v>1</v>
      </c>
      <c r="Z1626">
        <f t="shared" si="309"/>
        <v>1</v>
      </c>
      <c r="AA1626">
        <f t="shared" si="310"/>
        <v>1</v>
      </c>
      <c r="AB1626">
        <f t="shared" si="311"/>
        <v>1</v>
      </c>
    </row>
    <row r="1627" spans="1:28" ht="409.6" x14ac:dyDescent="0.2">
      <c r="A1627">
        <v>1625</v>
      </c>
      <c r="B1627" t="s">
        <v>2558</v>
      </c>
      <c r="C1627" t="s">
        <v>5214</v>
      </c>
      <c r="D1627" s="1" t="s">
        <v>5226</v>
      </c>
      <c r="E1627">
        <v>2.9</v>
      </c>
      <c r="F1627" s="1" t="s">
        <v>1616</v>
      </c>
      <c r="G1627" t="s">
        <v>92</v>
      </c>
      <c r="H1627" t="s">
        <v>808</v>
      </c>
      <c r="I1627" t="s">
        <v>18</v>
      </c>
      <c r="J1627">
        <v>2009</v>
      </c>
      <c r="K1627" t="s">
        <v>30</v>
      </c>
      <c r="L1627" t="s">
        <v>147</v>
      </c>
      <c r="M1627" t="s">
        <v>61</v>
      </c>
      <c r="N1627" t="s">
        <v>3305</v>
      </c>
      <c r="O1627">
        <v>-1</v>
      </c>
      <c r="P1627">
        <v>-1</v>
      </c>
      <c r="Q1627">
        <f t="shared" si="300"/>
        <v>63000</v>
      </c>
      <c r="R1627">
        <f t="shared" si="301"/>
        <v>116000</v>
      </c>
      <c r="S1627">
        <f t="shared" si="302"/>
        <v>89500</v>
      </c>
      <c r="T1627" t="str">
        <f t="shared" si="303"/>
        <v>Yochana</v>
      </c>
      <c r="U1627" t="str">
        <f t="shared" si="304"/>
        <v>Mountain View</v>
      </c>
      <c r="V1627" t="str">
        <f t="shared" si="305"/>
        <v>CA</v>
      </c>
      <c r="W1627">
        <f t="shared" si="306"/>
        <v>1</v>
      </c>
      <c r="X1627">
        <f t="shared" si="307"/>
        <v>1</v>
      </c>
      <c r="Y1627">
        <f t="shared" si="308"/>
        <v>1</v>
      </c>
      <c r="Z1627">
        <f t="shared" si="309"/>
        <v>0</v>
      </c>
      <c r="AA1627">
        <f t="shared" si="310"/>
        <v>0</v>
      </c>
      <c r="AB1627">
        <f t="shared" si="311"/>
        <v>1</v>
      </c>
    </row>
    <row r="1628" spans="1:28" ht="409.6" x14ac:dyDescent="0.2">
      <c r="A1628">
        <v>1626</v>
      </c>
      <c r="B1628" t="s">
        <v>2559</v>
      </c>
      <c r="C1628" t="s">
        <v>5214</v>
      </c>
      <c r="D1628" s="1" t="s">
        <v>5227</v>
      </c>
      <c r="E1628">
        <v>-1</v>
      </c>
      <c r="F1628" t="s">
        <v>2560</v>
      </c>
      <c r="G1628" t="s">
        <v>157</v>
      </c>
      <c r="H1628">
        <v>-1</v>
      </c>
      <c r="I1628">
        <v>-1</v>
      </c>
      <c r="J1628">
        <v>-1</v>
      </c>
      <c r="K1628">
        <v>-1</v>
      </c>
      <c r="L1628">
        <v>-1</v>
      </c>
      <c r="M1628">
        <v>-1</v>
      </c>
      <c r="N1628">
        <v>-1</v>
      </c>
      <c r="O1628">
        <v>-1</v>
      </c>
      <c r="P1628">
        <v>-1</v>
      </c>
      <c r="Q1628">
        <f t="shared" si="300"/>
        <v>63000</v>
      </c>
      <c r="R1628">
        <f t="shared" si="301"/>
        <v>116000</v>
      </c>
      <c r="S1628">
        <f t="shared" si="302"/>
        <v>89500</v>
      </c>
      <c r="T1628" t="str">
        <f t="shared" si="303"/>
        <v>Spiceorb</v>
      </c>
      <c r="U1628" t="str">
        <f t="shared" si="304"/>
        <v>San Jose</v>
      </c>
      <c r="V1628" t="str">
        <f t="shared" si="305"/>
        <v>CA</v>
      </c>
      <c r="W1628">
        <f t="shared" si="306"/>
        <v>1</v>
      </c>
      <c r="X1628">
        <f t="shared" si="307"/>
        <v>1</v>
      </c>
      <c r="Y1628">
        <f t="shared" si="308"/>
        <v>0</v>
      </c>
      <c r="Z1628">
        <f t="shared" si="309"/>
        <v>1</v>
      </c>
      <c r="AA1628">
        <f t="shared" si="310"/>
        <v>1</v>
      </c>
      <c r="AB1628">
        <f t="shared" si="311"/>
        <v>1</v>
      </c>
    </row>
    <row r="1629" spans="1:28" ht="409.6" x14ac:dyDescent="0.2">
      <c r="A1629">
        <v>1627</v>
      </c>
      <c r="B1629" t="s">
        <v>2561</v>
      </c>
      <c r="C1629" t="s">
        <v>5214</v>
      </c>
      <c r="D1629" s="1" t="s">
        <v>5228</v>
      </c>
      <c r="E1629">
        <v>-1</v>
      </c>
      <c r="F1629" t="s">
        <v>5229</v>
      </c>
      <c r="G1629" t="s">
        <v>586</v>
      </c>
      <c r="H1629" t="s">
        <v>3863</v>
      </c>
      <c r="I1629" t="s">
        <v>84</v>
      </c>
      <c r="J1629">
        <v>-1</v>
      </c>
      <c r="K1629" t="s">
        <v>56</v>
      </c>
      <c r="L1629">
        <v>-1</v>
      </c>
      <c r="M1629">
        <v>-1</v>
      </c>
      <c r="N1629" t="s">
        <v>3319</v>
      </c>
      <c r="O1629">
        <v>-1</v>
      </c>
      <c r="P1629">
        <v>-1</v>
      </c>
      <c r="Q1629">
        <f t="shared" si="300"/>
        <v>63000</v>
      </c>
      <c r="R1629">
        <f t="shared" si="301"/>
        <v>116000</v>
      </c>
      <c r="S1629">
        <f t="shared" si="302"/>
        <v>89500</v>
      </c>
      <c r="T1629" t="str">
        <f t="shared" si="303"/>
        <v>Siltre</v>
      </c>
      <c r="U1629" t="str">
        <f t="shared" si="304"/>
        <v>Santa Clara</v>
      </c>
      <c r="V1629" t="str">
        <f t="shared" si="305"/>
        <v>CA</v>
      </c>
      <c r="W1629">
        <f t="shared" si="306"/>
        <v>0</v>
      </c>
      <c r="X1629">
        <f t="shared" si="307"/>
        <v>1</v>
      </c>
      <c r="Y1629">
        <f t="shared" si="308"/>
        <v>0</v>
      </c>
      <c r="Z1629">
        <f t="shared" si="309"/>
        <v>0</v>
      </c>
      <c r="AA1629">
        <f t="shared" si="310"/>
        <v>0</v>
      </c>
      <c r="AB1629">
        <f t="shared" si="311"/>
        <v>1</v>
      </c>
    </row>
    <row r="1630" spans="1:28" ht="409.6" x14ac:dyDescent="0.2">
      <c r="A1630">
        <v>1628</v>
      </c>
      <c r="B1630" t="s">
        <v>5230</v>
      </c>
      <c r="C1630" t="s">
        <v>5214</v>
      </c>
      <c r="D1630" s="1" t="s">
        <v>5231</v>
      </c>
      <c r="E1630">
        <v>-1</v>
      </c>
      <c r="F1630" t="s">
        <v>1363</v>
      </c>
      <c r="G1630" t="s">
        <v>92</v>
      </c>
      <c r="H1630">
        <v>-1</v>
      </c>
      <c r="I1630">
        <v>-1</v>
      </c>
      <c r="J1630">
        <v>-1</v>
      </c>
      <c r="K1630">
        <v>-1</v>
      </c>
      <c r="L1630">
        <v>-1</v>
      </c>
      <c r="M1630">
        <v>-1</v>
      </c>
      <c r="N1630">
        <v>-1</v>
      </c>
      <c r="O1630">
        <v>-1</v>
      </c>
      <c r="P1630">
        <v>-1</v>
      </c>
      <c r="Q1630">
        <f t="shared" si="300"/>
        <v>63000</v>
      </c>
      <c r="R1630">
        <f t="shared" si="301"/>
        <v>116000</v>
      </c>
      <c r="S1630">
        <f t="shared" si="302"/>
        <v>89500</v>
      </c>
      <c r="T1630" t="str">
        <f t="shared" si="303"/>
        <v>Show Me Leads</v>
      </c>
      <c r="U1630" t="str">
        <f t="shared" si="304"/>
        <v>Mountain View</v>
      </c>
      <c r="V1630" t="str">
        <f t="shared" si="305"/>
        <v>CA</v>
      </c>
      <c r="W1630">
        <f t="shared" si="306"/>
        <v>0</v>
      </c>
      <c r="X1630">
        <f t="shared" si="307"/>
        <v>1</v>
      </c>
      <c r="Y1630">
        <f t="shared" si="308"/>
        <v>1</v>
      </c>
      <c r="Z1630">
        <f t="shared" si="309"/>
        <v>0</v>
      </c>
      <c r="AA1630">
        <f t="shared" si="310"/>
        <v>0</v>
      </c>
      <c r="AB1630">
        <f t="shared" si="311"/>
        <v>1</v>
      </c>
    </row>
    <row r="1631" spans="1:28" ht="34" x14ac:dyDescent="0.2">
      <c r="A1631">
        <v>1629</v>
      </c>
      <c r="B1631" t="s">
        <v>5232</v>
      </c>
      <c r="C1631" t="s">
        <v>5214</v>
      </c>
      <c r="D1631" t="s">
        <v>5233</v>
      </c>
      <c r="E1631">
        <v>3.6</v>
      </c>
      <c r="F1631" s="1" t="s">
        <v>2562</v>
      </c>
      <c r="G1631" t="s">
        <v>2378</v>
      </c>
      <c r="H1631" t="s">
        <v>2378</v>
      </c>
      <c r="I1631" t="s">
        <v>41</v>
      </c>
      <c r="J1631">
        <v>2006</v>
      </c>
      <c r="K1631" t="s">
        <v>56</v>
      </c>
      <c r="L1631" t="s">
        <v>1052</v>
      </c>
      <c r="M1631" t="s">
        <v>46</v>
      </c>
      <c r="N1631" t="s">
        <v>3305</v>
      </c>
      <c r="O1631">
        <v>-1</v>
      </c>
      <c r="P1631">
        <v>-1</v>
      </c>
      <c r="Q1631">
        <f t="shared" si="300"/>
        <v>63000</v>
      </c>
      <c r="R1631">
        <f t="shared" si="301"/>
        <v>116000</v>
      </c>
      <c r="S1631">
        <f t="shared" si="302"/>
        <v>89500</v>
      </c>
      <c r="T1631" t="str">
        <f t="shared" si="303"/>
        <v>Bill.Com</v>
      </c>
      <c r="U1631" t="str">
        <f t="shared" si="304"/>
        <v>Palo Alto</v>
      </c>
      <c r="V1631" t="str">
        <f t="shared" si="305"/>
        <v>CA</v>
      </c>
      <c r="W1631">
        <f t="shared" si="306"/>
        <v>1</v>
      </c>
      <c r="X1631">
        <f t="shared" si="307"/>
        <v>1</v>
      </c>
      <c r="Y1631">
        <f t="shared" si="308"/>
        <v>1</v>
      </c>
      <c r="Z1631">
        <f t="shared" si="309"/>
        <v>0</v>
      </c>
      <c r="AA1631">
        <f t="shared" si="310"/>
        <v>0</v>
      </c>
      <c r="AB1631">
        <f t="shared" si="311"/>
        <v>1</v>
      </c>
    </row>
    <row r="1632" spans="1:28" ht="356" x14ac:dyDescent="0.2">
      <c r="A1632">
        <v>1630</v>
      </c>
      <c r="B1632" t="s">
        <v>2563</v>
      </c>
      <c r="C1632" t="s">
        <v>5214</v>
      </c>
      <c r="D1632" s="1" t="s">
        <v>5234</v>
      </c>
      <c r="E1632">
        <v>3.9</v>
      </c>
      <c r="F1632" s="1" t="s">
        <v>204</v>
      </c>
      <c r="G1632" t="s">
        <v>586</v>
      </c>
      <c r="H1632" t="s">
        <v>205</v>
      </c>
      <c r="I1632" t="s">
        <v>41</v>
      </c>
      <c r="J1632">
        <v>2002</v>
      </c>
      <c r="K1632" t="s">
        <v>30</v>
      </c>
      <c r="L1632" t="s">
        <v>38</v>
      </c>
      <c r="M1632" t="s">
        <v>32</v>
      </c>
      <c r="N1632" t="s">
        <v>3303</v>
      </c>
      <c r="O1632">
        <v>-1</v>
      </c>
      <c r="P1632">
        <v>-1</v>
      </c>
      <c r="Q1632">
        <f t="shared" si="300"/>
        <v>63000</v>
      </c>
      <c r="R1632">
        <f t="shared" si="301"/>
        <v>116000</v>
      </c>
      <c r="S1632">
        <f t="shared" si="302"/>
        <v>89500</v>
      </c>
      <c r="T1632" t="str">
        <f t="shared" si="303"/>
        <v>Diverse Lynx</v>
      </c>
      <c r="U1632" t="str">
        <f t="shared" si="304"/>
        <v>Santa Clara</v>
      </c>
      <c r="V1632" t="str">
        <f t="shared" si="305"/>
        <v>CA</v>
      </c>
      <c r="W1632">
        <f t="shared" si="306"/>
        <v>0</v>
      </c>
      <c r="X1632">
        <f t="shared" si="307"/>
        <v>0</v>
      </c>
      <c r="Y1632">
        <f t="shared" si="308"/>
        <v>0</v>
      </c>
      <c r="Z1632">
        <f t="shared" si="309"/>
        <v>0</v>
      </c>
      <c r="AA1632">
        <f t="shared" si="310"/>
        <v>0</v>
      </c>
      <c r="AB1632">
        <f t="shared" si="311"/>
        <v>1</v>
      </c>
    </row>
    <row r="1633" spans="1:28" ht="153" x14ac:dyDescent="0.2">
      <c r="A1633">
        <v>1631</v>
      </c>
      <c r="B1633" t="s">
        <v>2564</v>
      </c>
      <c r="C1633" t="s">
        <v>5214</v>
      </c>
      <c r="D1633" s="1" t="s">
        <v>5235</v>
      </c>
      <c r="E1633">
        <v>4</v>
      </c>
      <c r="F1633" s="1" t="s">
        <v>237</v>
      </c>
      <c r="G1633" t="s">
        <v>2393</v>
      </c>
      <c r="H1633" t="s">
        <v>238</v>
      </c>
      <c r="I1633" t="s">
        <v>68</v>
      </c>
      <c r="J1633">
        <v>-1</v>
      </c>
      <c r="K1633" t="s">
        <v>30</v>
      </c>
      <c r="L1633" t="s">
        <v>239</v>
      </c>
      <c r="M1633" t="s">
        <v>181</v>
      </c>
      <c r="N1633" t="s">
        <v>3311</v>
      </c>
      <c r="O1633">
        <v>-1</v>
      </c>
      <c r="P1633">
        <v>-1</v>
      </c>
      <c r="Q1633">
        <f t="shared" si="300"/>
        <v>63000</v>
      </c>
      <c r="R1633">
        <f t="shared" si="301"/>
        <v>116000</v>
      </c>
      <c r="S1633">
        <f t="shared" si="302"/>
        <v>89500</v>
      </c>
      <c r="T1633" t="str">
        <f t="shared" si="303"/>
        <v>Lorven Technologies Inc</v>
      </c>
      <c r="U1633" t="str">
        <f t="shared" si="304"/>
        <v>Pleasanton</v>
      </c>
      <c r="V1633" t="str">
        <f t="shared" si="305"/>
        <v>CA</v>
      </c>
      <c r="W1633">
        <f t="shared" si="306"/>
        <v>0</v>
      </c>
      <c r="X1633">
        <f t="shared" si="307"/>
        <v>0</v>
      </c>
      <c r="Y1633">
        <f t="shared" si="308"/>
        <v>0</v>
      </c>
      <c r="Z1633">
        <f t="shared" si="309"/>
        <v>0</v>
      </c>
      <c r="AA1633">
        <f t="shared" si="310"/>
        <v>0</v>
      </c>
      <c r="AB1633">
        <f t="shared" si="311"/>
        <v>1</v>
      </c>
    </row>
    <row r="1634" spans="1:28" ht="409.6" x14ac:dyDescent="0.2">
      <c r="A1634">
        <v>1632</v>
      </c>
      <c r="B1634" t="s">
        <v>2565</v>
      </c>
      <c r="C1634" t="s">
        <v>5214</v>
      </c>
      <c r="D1634" s="1" t="s">
        <v>5236</v>
      </c>
      <c r="E1634">
        <v>4.0999999999999996</v>
      </c>
      <c r="F1634" s="1" t="s">
        <v>1175</v>
      </c>
      <c r="G1634" t="s">
        <v>586</v>
      </c>
      <c r="H1634" t="s">
        <v>1176</v>
      </c>
      <c r="I1634" t="s">
        <v>24</v>
      </c>
      <c r="J1634">
        <v>1976</v>
      </c>
      <c r="K1634" t="s">
        <v>56</v>
      </c>
      <c r="L1634" t="s">
        <v>134</v>
      </c>
      <c r="M1634" t="s">
        <v>32</v>
      </c>
      <c r="N1634" t="s">
        <v>3310</v>
      </c>
      <c r="O1634" t="s">
        <v>1177</v>
      </c>
      <c r="P1634">
        <v>-1</v>
      </c>
      <c r="Q1634">
        <f t="shared" si="300"/>
        <v>63000</v>
      </c>
      <c r="R1634">
        <f t="shared" si="301"/>
        <v>116000</v>
      </c>
      <c r="S1634">
        <f t="shared" si="302"/>
        <v>89500</v>
      </c>
      <c r="T1634" t="str">
        <f t="shared" si="303"/>
        <v>Apple</v>
      </c>
      <c r="U1634" t="str">
        <f t="shared" si="304"/>
        <v>Santa Clara</v>
      </c>
      <c r="V1634" t="str">
        <f t="shared" si="305"/>
        <v>CA</v>
      </c>
      <c r="W1634">
        <f t="shared" si="306"/>
        <v>1</v>
      </c>
      <c r="X1634">
        <f t="shared" si="307"/>
        <v>1</v>
      </c>
      <c r="Y1634">
        <f t="shared" si="308"/>
        <v>0</v>
      </c>
      <c r="Z1634">
        <f t="shared" si="309"/>
        <v>0</v>
      </c>
      <c r="AA1634">
        <f t="shared" si="310"/>
        <v>0</v>
      </c>
      <c r="AB1634">
        <f t="shared" si="311"/>
        <v>1</v>
      </c>
    </row>
    <row r="1635" spans="1:28" ht="409.6" x14ac:dyDescent="0.2">
      <c r="A1635">
        <v>1633</v>
      </c>
      <c r="B1635" t="s">
        <v>2566</v>
      </c>
      <c r="C1635" t="s">
        <v>5214</v>
      </c>
      <c r="D1635" s="1" t="s">
        <v>5237</v>
      </c>
      <c r="E1635">
        <v>3.7</v>
      </c>
      <c r="F1635" s="1" t="s">
        <v>1710</v>
      </c>
      <c r="G1635" t="s">
        <v>2378</v>
      </c>
      <c r="H1635" t="s">
        <v>1711</v>
      </c>
      <c r="I1635" t="s">
        <v>84</v>
      </c>
      <c r="J1635">
        <v>2004</v>
      </c>
      <c r="K1635" t="s">
        <v>30</v>
      </c>
      <c r="L1635" t="s">
        <v>3331</v>
      </c>
      <c r="M1635" t="s">
        <v>61</v>
      </c>
      <c r="N1635" t="s">
        <v>3308</v>
      </c>
      <c r="O1635">
        <v>-1</v>
      </c>
      <c r="P1635">
        <v>-1</v>
      </c>
      <c r="Q1635">
        <f t="shared" si="300"/>
        <v>63000</v>
      </c>
      <c r="R1635">
        <f t="shared" si="301"/>
        <v>116000</v>
      </c>
      <c r="S1635">
        <f t="shared" si="302"/>
        <v>89500</v>
      </c>
      <c r="T1635" t="str">
        <f t="shared" si="303"/>
        <v>Infotree Service Inc</v>
      </c>
      <c r="U1635" t="str">
        <f t="shared" si="304"/>
        <v>Palo Alto</v>
      </c>
      <c r="V1635" t="str">
        <f t="shared" si="305"/>
        <v>CA</v>
      </c>
      <c r="W1635">
        <f t="shared" si="306"/>
        <v>0</v>
      </c>
      <c r="X1635">
        <f t="shared" si="307"/>
        <v>0</v>
      </c>
      <c r="Y1635">
        <f t="shared" si="308"/>
        <v>1</v>
      </c>
      <c r="Z1635">
        <f t="shared" si="309"/>
        <v>0</v>
      </c>
      <c r="AA1635">
        <f t="shared" si="310"/>
        <v>0</v>
      </c>
      <c r="AB1635">
        <f t="shared" si="311"/>
        <v>1</v>
      </c>
    </row>
    <row r="1636" spans="1:28" ht="372" x14ac:dyDescent="0.2">
      <c r="A1636">
        <v>1634</v>
      </c>
      <c r="B1636" t="s">
        <v>2567</v>
      </c>
      <c r="C1636" t="s">
        <v>5214</v>
      </c>
      <c r="D1636" s="1" t="s">
        <v>5238</v>
      </c>
      <c r="E1636">
        <v>4.0999999999999996</v>
      </c>
      <c r="F1636" s="1" t="s">
        <v>465</v>
      </c>
      <c r="G1636" t="s">
        <v>596</v>
      </c>
      <c r="H1636" t="s">
        <v>3530</v>
      </c>
      <c r="I1636" t="s">
        <v>84</v>
      </c>
      <c r="J1636">
        <v>-1</v>
      </c>
      <c r="K1636" t="s">
        <v>30</v>
      </c>
      <c r="L1636" t="s">
        <v>134</v>
      </c>
      <c r="M1636" t="s">
        <v>32</v>
      </c>
      <c r="N1636" t="s">
        <v>3309</v>
      </c>
      <c r="O1636">
        <v>-1</v>
      </c>
      <c r="P1636">
        <v>-1</v>
      </c>
      <c r="Q1636">
        <f t="shared" si="300"/>
        <v>63000</v>
      </c>
      <c r="R1636">
        <f t="shared" si="301"/>
        <v>116000</v>
      </c>
      <c r="S1636">
        <f t="shared" si="302"/>
        <v>89500</v>
      </c>
      <c r="T1636" t="str">
        <f t="shared" si="303"/>
        <v>APN Software Services Inc.</v>
      </c>
      <c r="U1636" t="str">
        <f t="shared" si="304"/>
        <v>Redwood City</v>
      </c>
      <c r="V1636" t="str">
        <f t="shared" si="305"/>
        <v>CA</v>
      </c>
      <c r="W1636">
        <f t="shared" si="306"/>
        <v>0</v>
      </c>
      <c r="X1636">
        <f t="shared" si="307"/>
        <v>0</v>
      </c>
      <c r="Y1636">
        <f t="shared" si="308"/>
        <v>0</v>
      </c>
      <c r="Z1636">
        <f t="shared" si="309"/>
        <v>0</v>
      </c>
      <c r="AA1636">
        <f t="shared" si="310"/>
        <v>0</v>
      </c>
      <c r="AB1636">
        <f t="shared" si="311"/>
        <v>1</v>
      </c>
    </row>
    <row r="1637" spans="1:28" ht="409.6" x14ac:dyDescent="0.2">
      <c r="A1637">
        <v>1635</v>
      </c>
      <c r="B1637" t="s">
        <v>2568</v>
      </c>
      <c r="C1637" t="s">
        <v>4230</v>
      </c>
      <c r="D1637" s="1" t="s">
        <v>5239</v>
      </c>
      <c r="E1637">
        <v>3.5</v>
      </c>
      <c r="F1637" s="1" t="s">
        <v>2569</v>
      </c>
      <c r="G1637" t="s">
        <v>1102</v>
      </c>
      <c r="H1637" t="s">
        <v>157</v>
      </c>
      <c r="I1637" t="s">
        <v>24</v>
      </c>
      <c r="J1637">
        <v>1995</v>
      </c>
      <c r="K1637" t="s">
        <v>56</v>
      </c>
      <c r="L1637" t="s">
        <v>31</v>
      </c>
      <c r="M1637" t="s">
        <v>32</v>
      </c>
      <c r="N1637" t="s">
        <v>3310</v>
      </c>
      <c r="O1637" t="s">
        <v>2570</v>
      </c>
      <c r="P1637">
        <v>-1</v>
      </c>
      <c r="Q1637">
        <f t="shared" si="300"/>
        <v>42000</v>
      </c>
      <c r="R1637">
        <f t="shared" si="301"/>
        <v>76000</v>
      </c>
      <c r="S1637">
        <f t="shared" si="302"/>
        <v>59000</v>
      </c>
      <c r="T1637" t="str">
        <f t="shared" si="303"/>
        <v>eBay</v>
      </c>
      <c r="U1637" t="str">
        <f t="shared" si="304"/>
        <v>Austin</v>
      </c>
      <c r="V1637" t="str">
        <f t="shared" si="305"/>
        <v>TX</v>
      </c>
      <c r="W1637">
        <f t="shared" si="306"/>
        <v>1</v>
      </c>
      <c r="X1637">
        <f t="shared" si="307"/>
        <v>1</v>
      </c>
      <c r="Y1637">
        <f t="shared" si="308"/>
        <v>0</v>
      </c>
      <c r="Z1637">
        <f t="shared" si="309"/>
        <v>0</v>
      </c>
      <c r="AA1637">
        <f t="shared" si="310"/>
        <v>0</v>
      </c>
      <c r="AB1637">
        <f t="shared" si="311"/>
        <v>1</v>
      </c>
    </row>
    <row r="1638" spans="1:28" ht="409.6" x14ac:dyDescent="0.2">
      <c r="A1638">
        <v>1636</v>
      </c>
      <c r="B1638" t="s">
        <v>2571</v>
      </c>
      <c r="C1638" t="s">
        <v>4230</v>
      </c>
      <c r="D1638" s="1" t="s">
        <v>5240</v>
      </c>
      <c r="E1638">
        <v>2.8</v>
      </c>
      <c r="F1638" s="1" t="s">
        <v>2572</v>
      </c>
      <c r="G1638" t="s">
        <v>1102</v>
      </c>
      <c r="H1638" t="s">
        <v>2573</v>
      </c>
      <c r="I1638" t="s">
        <v>41</v>
      </c>
      <c r="J1638">
        <v>1998</v>
      </c>
      <c r="K1638" t="s">
        <v>30</v>
      </c>
      <c r="L1638" t="s">
        <v>31</v>
      </c>
      <c r="M1638" t="s">
        <v>32</v>
      </c>
      <c r="N1638" t="s">
        <v>3319</v>
      </c>
      <c r="O1638" t="s">
        <v>2574</v>
      </c>
      <c r="P1638">
        <v>-1</v>
      </c>
      <c r="Q1638">
        <f t="shared" si="300"/>
        <v>42000</v>
      </c>
      <c r="R1638">
        <f t="shared" si="301"/>
        <v>76000</v>
      </c>
      <c r="S1638">
        <f t="shared" si="302"/>
        <v>59000</v>
      </c>
      <c r="T1638" t="str">
        <f t="shared" si="303"/>
        <v>Healthgrades</v>
      </c>
      <c r="U1638" t="str">
        <f t="shared" si="304"/>
        <v>Austin</v>
      </c>
      <c r="V1638" t="str">
        <f t="shared" si="305"/>
        <v>TX</v>
      </c>
      <c r="W1638">
        <f t="shared" si="306"/>
        <v>0</v>
      </c>
      <c r="X1638">
        <f t="shared" si="307"/>
        <v>1</v>
      </c>
      <c r="Y1638">
        <f t="shared" si="308"/>
        <v>1</v>
      </c>
      <c r="Z1638">
        <f t="shared" si="309"/>
        <v>1</v>
      </c>
      <c r="AA1638">
        <f t="shared" si="310"/>
        <v>0</v>
      </c>
      <c r="AB1638">
        <f t="shared" si="311"/>
        <v>1</v>
      </c>
    </row>
    <row r="1639" spans="1:28" ht="409.6" x14ac:dyDescent="0.2">
      <c r="A1639">
        <v>1637</v>
      </c>
      <c r="B1639" t="s">
        <v>167</v>
      </c>
      <c r="C1639" t="s">
        <v>4230</v>
      </c>
      <c r="D1639" s="1" t="s">
        <v>5241</v>
      </c>
      <c r="E1639">
        <v>4.5999999999999996</v>
      </c>
      <c r="F1639" s="1" t="s">
        <v>2575</v>
      </c>
      <c r="G1639" t="s">
        <v>1102</v>
      </c>
      <c r="H1639" t="s">
        <v>1102</v>
      </c>
      <c r="I1639" t="s">
        <v>68</v>
      </c>
      <c r="J1639">
        <v>2017</v>
      </c>
      <c r="K1639" t="s">
        <v>30</v>
      </c>
      <c r="L1639" t="s">
        <v>3331</v>
      </c>
      <c r="M1639" t="s">
        <v>61</v>
      </c>
      <c r="N1639" t="s">
        <v>3309</v>
      </c>
      <c r="O1639" t="s">
        <v>2576</v>
      </c>
      <c r="P1639">
        <v>-1</v>
      </c>
      <c r="Q1639">
        <f t="shared" si="300"/>
        <v>42000</v>
      </c>
      <c r="R1639">
        <f t="shared" si="301"/>
        <v>76000</v>
      </c>
      <c r="S1639">
        <f t="shared" si="302"/>
        <v>59000</v>
      </c>
      <c r="T1639" t="str">
        <f t="shared" si="303"/>
        <v>Pushnami</v>
      </c>
      <c r="U1639" t="str">
        <f t="shared" si="304"/>
        <v>Austin</v>
      </c>
      <c r="V1639" t="str">
        <f t="shared" si="305"/>
        <v>TX</v>
      </c>
      <c r="W1639">
        <f t="shared" si="306"/>
        <v>1</v>
      </c>
      <c r="X1639">
        <f t="shared" si="307"/>
        <v>1</v>
      </c>
      <c r="Y1639">
        <f t="shared" si="308"/>
        <v>1</v>
      </c>
      <c r="Z1639">
        <f t="shared" si="309"/>
        <v>1</v>
      </c>
      <c r="AA1639">
        <f t="shared" si="310"/>
        <v>1</v>
      </c>
      <c r="AB1639">
        <f t="shared" si="311"/>
        <v>1</v>
      </c>
    </row>
    <row r="1640" spans="1:28" ht="34" x14ac:dyDescent="0.2">
      <c r="A1640">
        <v>1638</v>
      </c>
      <c r="B1640" t="s">
        <v>364</v>
      </c>
      <c r="C1640" t="s">
        <v>4230</v>
      </c>
      <c r="D1640" t="s">
        <v>5242</v>
      </c>
      <c r="E1640">
        <v>2.6</v>
      </c>
      <c r="F1640" s="1" t="s">
        <v>5243</v>
      </c>
      <c r="G1640" t="s">
        <v>1102</v>
      </c>
      <c r="H1640" t="s">
        <v>2577</v>
      </c>
      <c r="I1640" t="s">
        <v>84</v>
      </c>
      <c r="J1640">
        <v>1996</v>
      </c>
      <c r="K1640" t="s">
        <v>30</v>
      </c>
      <c r="L1640" t="s">
        <v>134</v>
      </c>
      <c r="M1640" t="s">
        <v>32</v>
      </c>
      <c r="N1640" t="s">
        <v>3309</v>
      </c>
      <c r="O1640" t="s">
        <v>2578</v>
      </c>
      <c r="P1640">
        <v>-1</v>
      </c>
      <c r="Q1640">
        <f t="shared" si="300"/>
        <v>42000</v>
      </c>
      <c r="R1640">
        <f t="shared" si="301"/>
        <v>76000</v>
      </c>
      <c r="S1640">
        <f t="shared" si="302"/>
        <v>59000</v>
      </c>
      <c r="T1640" t="str">
        <f t="shared" si="303"/>
        <v>MedSee</v>
      </c>
      <c r="U1640" t="str">
        <f t="shared" si="304"/>
        <v>Austin</v>
      </c>
      <c r="V1640" t="str">
        <f t="shared" si="305"/>
        <v>TX</v>
      </c>
      <c r="W1640">
        <f t="shared" si="306"/>
        <v>0</v>
      </c>
      <c r="X1640">
        <f t="shared" si="307"/>
        <v>1</v>
      </c>
      <c r="Y1640">
        <f t="shared" si="308"/>
        <v>0</v>
      </c>
      <c r="Z1640">
        <f t="shared" si="309"/>
        <v>0</v>
      </c>
      <c r="AA1640">
        <f t="shared" si="310"/>
        <v>0</v>
      </c>
      <c r="AB1640">
        <f t="shared" si="311"/>
        <v>1</v>
      </c>
    </row>
    <row r="1641" spans="1:28" ht="272" x14ac:dyDescent="0.2">
      <c r="A1641">
        <v>1639</v>
      </c>
      <c r="B1641" t="s">
        <v>2579</v>
      </c>
      <c r="C1641" t="s">
        <v>4230</v>
      </c>
      <c r="D1641" s="1" t="s">
        <v>5244</v>
      </c>
      <c r="E1641">
        <v>3.8</v>
      </c>
      <c r="F1641" s="1" t="s">
        <v>4001</v>
      </c>
      <c r="G1641" t="s">
        <v>1102</v>
      </c>
      <c r="H1641" t="s">
        <v>230</v>
      </c>
      <c r="I1641" t="s">
        <v>29</v>
      </c>
      <c r="J1641">
        <v>2016</v>
      </c>
      <c r="K1641" t="s">
        <v>30</v>
      </c>
      <c r="L1641" t="s">
        <v>31</v>
      </c>
      <c r="M1641" t="s">
        <v>32</v>
      </c>
      <c r="N1641" t="s">
        <v>3319</v>
      </c>
      <c r="O1641">
        <v>-1</v>
      </c>
      <c r="P1641">
        <v>-1</v>
      </c>
      <c r="Q1641">
        <f t="shared" si="300"/>
        <v>42000</v>
      </c>
      <c r="R1641">
        <f t="shared" si="301"/>
        <v>76000</v>
      </c>
      <c r="S1641">
        <f t="shared" si="302"/>
        <v>59000</v>
      </c>
      <c r="T1641" t="str">
        <f t="shared" si="303"/>
        <v>TiTo</v>
      </c>
      <c r="U1641" t="str">
        <f t="shared" si="304"/>
        <v>Austin</v>
      </c>
      <c r="V1641" t="str">
        <f t="shared" si="305"/>
        <v>TX</v>
      </c>
      <c r="W1641">
        <f t="shared" si="306"/>
        <v>0</v>
      </c>
      <c r="X1641">
        <f t="shared" si="307"/>
        <v>1</v>
      </c>
      <c r="Y1641">
        <f t="shared" si="308"/>
        <v>1</v>
      </c>
      <c r="Z1641">
        <f t="shared" si="309"/>
        <v>1</v>
      </c>
      <c r="AA1641">
        <f t="shared" si="310"/>
        <v>0</v>
      </c>
      <c r="AB1641">
        <f t="shared" si="311"/>
        <v>1</v>
      </c>
    </row>
    <row r="1642" spans="1:28" ht="409.6" x14ac:dyDescent="0.2">
      <c r="A1642">
        <v>1640</v>
      </c>
      <c r="B1642" t="s">
        <v>193</v>
      </c>
      <c r="C1642" t="s">
        <v>4230</v>
      </c>
      <c r="D1642" s="1" t="s">
        <v>5245</v>
      </c>
      <c r="E1642">
        <v>2.6</v>
      </c>
      <c r="F1642" s="1" t="s">
        <v>2580</v>
      </c>
      <c r="G1642" t="s">
        <v>1102</v>
      </c>
      <c r="H1642" t="s">
        <v>17</v>
      </c>
      <c r="I1642" t="s">
        <v>18</v>
      </c>
      <c r="J1642">
        <v>2014</v>
      </c>
      <c r="K1642" t="s">
        <v>37</v>
      </c>
      <c r="L1642" t="s">
        <v>3331</v>
      </c>
      <c r="M1642" t="s">
        <v>61</v>
      </c>
      <c r="N1642" t="s">
        <v>3319</v>
      </c>
      <c r="O1642">
        <v>-1</v>
      </c>
      <c r="P1642">
        <v>-1</v>
      </c>
      <c r="Q1642">
        <f t="shared" si="300"/>
        <v>42000</v>
      </c>
      <c r="R1642">
        <f t="shared" si="301"/>
        <v>76000</v>
      </c>
      <c r="S1642">
        <f t="shared" si="302"/>
        <v>59000</v>
      </c>
      <c r="T1642" t="str">
        <f t="shared" si="303"/>
        <v>Assembly</v>
      </c>
      <c r="U1642" t="str">
        <f t="shared" si="304"/>
        <v>Austin</v>
      </c>
      <c r="V1642" t="str">
        <f t="shared" si="305"/>
        <v>TX</v>
      </c>
      <c r="W1642">
        <f t="shared" si="306"/>
        <v>0</v>
      </c>
      <c r="X1642">
        <f t="shared" si="307"/>
        <v>1</v>
      </c>
      <c r="Y1642">
        <f t="shared" si="308"/>
        <v>1</v>
      </c>
      <c r="Z1642">
        <f t="shared" si="309"/>
        <v>1</v>
      </c>
      <c r="AA1642">
        <f t="shared" si="310"/>
        <v>0</v>
      </c>
      <c r="AB1642">
        <f t="shared" si="311"/>
        <v>1</v>
      </c>
    </row>
    <row r="1643" spans="1:28" ht="409.6" x14ac:dyDescent="0.2">
      <c r="A1643">
        <v>1641</v>
      </c>
      <c r="B1643" t="s">
        <v>193</v>
      </c>
      <c r="C1643" t="s">
        <v>4230</v>
      </c>
      <c r="D1643" s="1" t="s">
        <v>5246</v>
      </c>
      <c r="E1643">
        <v>2.8</v>
      </c>
      <c r="F1643" s="1" t="s">
        <v>2581</v>
      </c>
      <c r="G1643" t="s">
        <v>1102</v>
      </c>
      <c r="H1643" t="s">
        <v>1102</v>
      </c>
      <c r="I1643" t="s">
        <v>24</v>
      </c>
      <c r="J1643">
        <v>1912</v>
      </c>
      <c r="K1643" t="s">
        <v>218</v>
      </c>
      <c r="L1643" t="s">
        <v>2582</v>
      </c>
      <c r="M1643" t="s">
        <v>218</v>
      </c>
      <c r="N1643" t="s">
        <v>3319</v>
      </c>
      <c r="O1643">
        <v>-1</v>
      </c>
      <c r="P1643">
        <v>-1</v>
      </c>
      <c r="Q1643">
        <f t="shared" si="300"/>
        <v>42000</v>
      </c>
      <c r="R1643">
        <f t="shared" si="301"/>
        <v>76000</v>
      </c>
      <c r="S1643">
        <f t="shared" si="302"/>
        <v>59000</v>
      </c>
      <c r="T1643" t="str">
        <f t="shared" si="303"/>
        <v>Texas Health &amp; Human Services Commission</v>
      </c>
      <c r="U1643" t="str">
        <f t="shared" si="304"/>
        <v>Austin</v>
      </c>
      <c r="V1643" t="str">
        <f t="shared" si="305"/>
        <v>TX</v>
      </c>
      <c r="W1643">
        <f t="shared" si="306"/>
        <v>0</v>
      </c>
      <c r="X1643">
        <f t="shared" si="307"/>
        <v>1</v>
      </c>
      <c r="Y1643">
        <f t="shared" si="308"/>
        <v>0</v>
      </c>
      <c r="Z1643">
        <f t="shared" si="309"/>
        <v>0</v>
      </c>
      <c r="AA1643">
        <f t="shared" si="310"/>
        <v>0</v>
      </c>
      <c r="AB1643">
        <f t="shared" si="311"/>
        <v>1</v>
      </c>
    </row>
    <row r="1644" spans="1:28" ht="409.6" x14ac:dyDescent="0.2">
      <c r="A1644">
        <v>1642</v>
      </c>
      <c r="B1644" t="s">
        <v>2583</v>
      </c>
      <c r="C1644" t="s">
        <v>4230</v>
      </c>
      <c r="D1644" s="1" t="s">
        <v>5247</v>
      </c>
      <c r="E1644">
        <v>4.5999999999999996</v>
      </c>
      <c r="F1644" s="1" t="s">
        <v>2584</v>
      </c>
      <c r="G1644" t="s">
        <v>1102</v>
      </c>
      <c r="H1644" t="s">
        <v>1102</v>
      </c>
      <c r="I1644" t="s">
        <v>84</v>
      </c>
      <c r="J1644">
        <v>2014</v>
      </c>
      <c r="K1644" t="s">
        <v>30</v>
      </c>
      <c r="L1644" t="s">
        <v>355</v>
      </c>
      <c r="M1644" t="s">
        <v>356</v>
      </c>
      <c r="N1644" t="s">
        <v>3319</v>
      </c>
      <c r="O1644">
        <v>-1</v>
      </c>
      <c r="P1644">
        <v>-1</v>
      </c>
      <c r="Q1644">
        <f t="shared" si="300"/>
        <v>42000</v>
      </c>
      <c r="R1644">
        <f t="shared" si="301"/>
        <v>76000</v>
      </c>
      <c r="S1644">
        <f t="shared" si="302"/>
        <v>59000</v>
      </c>
      <c r="T1644" t="str">
        <f t="shared" si="303"/>
        <v>OnlineMedEd</v>
      </c>
      <c r="U1644" t="str">
        <f t="shared" si="304"/>
        <v>Austin</v>
      </c>
      <c r="V1644" t="str">
        <f t="shared" si="305"/>
        <v>TX</v>
      </c>
      <c r="W1644">
        <f t="shared" si="306"/>
        <v>1</v>
      </c>
      <c r="X1644">
        <f t="shared" si="307"/>
        <v>1</v>
      </c>
      <c r="Y1644">
        <f t="shared" si="308"/>
        <v>0</v>
      </c>
      <c r="Z1644">
        <f t="shared" si="309"/>
        <v>0</v>
      </c>
      <c r="AA1644">
        <f t="shared" si="310"/>
        <v>0</v>
      </c>
      <c r="AB1644">
        <f t="shared" si="311"/>
        <v>1</v>
      </c>
    </row>
    <row r="1645" spans="1:28" ht="409.6" x14ac:dyDescent="0.2">
      <c r="A1645">
        <v>1643</v>
      </c>
      <c r="B1645" t="s">
        <v>2585</v>
      </c>
      <c r="C1645" t="s">
        <v>4230</v>
      </c>
      <c r="D1645" s="1" t="s">
        <v>5248</v>
      </c>
      <c r="E1645">
        <v>4.0999999999999996</v>
      </c>
      <c r="F1645" s="1" t="s">
        <v>5249</v>
      </c>
      <c r="G1645" t="s">
        <v>1102</v>
      </c>
      <c r="H1645" t="s">
        <v>106</v>
      </c>
      <c r="I1645" t="s">
        <v>18</v>
      </c>
      <c r="J1645">
        <v>2008</v>
      </c>
      <c r="K1645" t="s">
        <v>30</v>
      </c>
      <c r="L1645" t="s">
        <v>31</v>
      </c>
      <c r="M1645" t="s">
        <v>32</v>
      </c>
      <c r="N1645" t="s">
        <v>3319</v>
      </c>
      <c r="O1645">
        <v>-1</v>
      </c>
      <c r="P1645">
        <v>-1</v>
      </c>
      <c r="Q1645">
        <f t="shared" si="300"/>
        <v>42000</v>
      </c>
      <c r="R1645">
        <f t="shared" si="301"/>
        <v>76000</v>
      </c>
      <c r="S1645">
        <f t="shared" si="302"/>
        <v>59000</v>
      </c>
      <c r="T1645" t="str">
        <f t="shared" si="303"/>
        <v>Tasrabbit</v>
      </c>
      <c r="U1645" t="str">
        <f t="shared" si="304"/>
        <v>Austin</v>
      </c>
      <c r="V1645" t="str">
        <f t="shared" si="305"/>
        <v>TX</v>
      </c>
      <c r="W1645">
        <f t="shared" si="306"/>
        <v>0</v>
      </c>
      <c r="X1645">
        <f t="shared" si="307"/>
        <v>1</v>
      </c>
      <c r="Y1645">
        <f t="shared" si="308"/>
        <v>1</v>
      </c>
      <c r="Z1645">
        <f t="shared" si="309"/>
        <v>1</v>
      </c>
      <c r="AA1645">
        <f t="shared" si="310"/>
        <v>0</v>
      </c>
      <c r="AB1645">
        <f t="shared" si="311"/>
        <v>1</v>
      </c>
    </row>
    <row r="1646" spans="1:28" ht="409.6" x14ac:dyDescent="0.2">
      <c r="A1646">
        <v>1644</v>
      </c>
      <c r="B1646" t="s">
        <v>1067</v>
      </c>
      <c r="C1646" t="s">
        <v>4230</v>
      </c>
      <c r="D1646" s="1" t="s">
        <v>5250</v>
      </c>
      <c r="E1646">
        <v>2.8</v>
      </c>
      <c r="F1646" s="1" t="s">
        <v>2586</v>
      </c>
      <c r="G1646" t="s">
        <v>1102</v>
      </c>
      <c r="H1646" t="s">
        <v>1102</v>
      </c>
      <c r="I1646" t="s">
        <v>24</v>
      </c>
      <c r="J1646">
        <v>1912</v>
      </c>
      <c r="K1646" t="s">
        <v>218</v>
      </c>
      <c r="L1646" t="s">
        <v>2582</v>
      </c>
      <c r="M1646" t="s">
        <v>218</v>
      </c>
      <c r="N1646" t="s">
        <v>3319</v>
      </c>
      <c r="O1646">
        <v>-1</v>
      </c>
      <c r="P1646">
        <v>-1</v>
      </c>
      <c r="Q1646">
        <f t="shared" si="300"/>
        <v>42000</v>
      </c>
      <c r="R1646">
        <f t="shared" si="301"/>
        <v>76000</v>
      </c>
      <c r="S1646">
        <f t="shared" si="302"/>
        <v>59000</v>
      </c>
      <c r="T1646" t="str">
        <f t="shared" si="303"/>
        <v>Texas Health and Human Services Commission</v>
      </c>
      <c r="U1646" t="str">
        <f t="shared" si="304"/>
        <v>Austin</v>
      </c>
      <c r="V1646" t="str">
        <f t="shared" si="305"/>
        <v>TX</v>
      </c>
      <c r="W1646">
        <f t="shared" si="306"/>
        <v>1</v>
      </c>
      <c r="X1646">
        <f t="shared" si="307"/>
        <v>1</v>
      </c>
      <c r="Y1646">
        <f t="shared" si="308"/>
        <v>1</v>
      </c>
      <c r="Z1646">
        <f t="shared" si="309"/>
        <v>1</v>
      </c>
      <c r="AA1646">
        <f t="shared" si="310"/>
        <v>0</v>
      </c>
      <c r="AB1646">
        <f t="shared" si="311"/>
        <v>1</v>
      </c>
    </row>
    <row r="1647" spans="1:28" ht="409.6" x14ac:dyDescent="0.2">
      <c r="A1647">
        <v>1645</v>
      </c>
      <c r="B1647" t="s">
        <v>34</v>
      </c>
      <c r="C1647" t="s">
        <v>4230</v>
      </c>
      <c r="D1647" s="1" t="s">
        <v>5251</v>
      </c>
      <c r="E1647">
        <v>4.0999999999999996</v>
      </c>
      <c r="F1647" s="1" t="s">
        <v>2587</v>
      </c>
      <c r="G1647" t="s">
        <v>1102</v>
      </c>
      <c r="H1647" t="s">
        <v>106</v>
      </c>
      <c r="I1647" t="s">
        <v>29</v>
      </c>
      <c r="J1647">
        <v>2007</v>
      </c>
      <c r="K1647" t="s">
        <v>56</v>
      </c>
      <c r="L1647" t="s">
        <v>342</v>
      </c>
      <c r="M1647" t="s">
        <v>161</v>
      </c>
      <c r="N1647" t="s">
        <v>3313</v>
      </c>
      <c r="O1647">
        <v>-1</v>
      </c>
      <c r="P1647">
        <v>-1</v>
      </c>
      <c r="Q1647">
        <f t="shared" si="300"/>
        <v>42000</v>
      </c>
      <c r="R1647">
        <f t="shared" si="301"/>
        <v>76000</v>
      </c>
      <c r="S1647">
        <f t="shared" si="302"/>
        <v>59000</v>
      </c>
      <c r="T1647" t="str">
        <f t="shared" si="303"/>
        <v>Zynga</v>
      </c>
      <c r="U1647" t="str">
        <f t="shared" si="304"/>
        <v>Austin</v>
      </c>
      <c r="V1647" t="str">
        <f t="shared" si="305"/>
        <v>TX</v>
      </c>
      <c r="W1647">
        <f t="shared" si="306"/>
        <v>1</v>
      </c>
      <c r="X1647">
        <f t="shared" si="307"/>
        <v>1</v>
      </c>
      <c r="Y1647">
        <f t="shared" si="308"/>
        <v>0</v>
      </c>
      <c r="Z1647">
        <f t="shared" si="309"/>
        <v>1</v>
      </c>
      <c r="AA1647">
        <f t="shared" si="310"/>
        <v>0</v>
      </c>
      <c r="AB1647">
        <f t="shared" si="311"/>
        <v>1</v>
      </c>
    </row>
    <row r="1648" spans="1:28" ht="409.6" x14ac:dyDescent="0.2">
      <c r="A1648">
        <v>1646</v>
      </c>
      <c r="B1648" t="s">
        <v>2588</v>
      </c>
      <c r="C1648" t="s">
        <v>4230</v>
      </c>
      <c r="D1648" s="1" t="s">
        <v>5252</v>
      </c>
      <c r="E1648">
        <v>4.9000000000000004</v>
      </c>
      <c r="F1648" s="1" t="s">
        <v>1109</v>
      </c>
      <c r="G1648" t="s">
        <v>1102</v>
      </c>
      <c r="H1648" t="s">
        <v>3982</v>
      </c>
      <c r="I1648" t="s">
        <v>84</v>
      </c>
      <c r="J1648">
        <v>2005</v>
      </c>
      <c r="K1648" t="s">
        <v>30</v>
      </c>
      <c r="L1648" t="s">
        <v>147</v>
      </c>
      <c r="M1648" t="s">
        <v>61</v>
      </c>
      <c r="N1648" t="s">
        <v>3319</v>
      </c>
      <c r="O1648">
        <v>-1</v>
      </c>
      <c r="P1648">
        <v>-1</v>
      </c>
      <c r="Q1648">
        <f t="shared" si="300"/>
        <v>42000</v>
      </c>
      <c r="R1648">
        <f t="shared" si="301"/>
        <v>76000</v>
      </c>
      <c r="S1648">
        <f t="shared" si="302"/>
        <v>59000</v>
      </c>
      <c r="T1648" t="str">
        <f t="shared" si="303"/>
        <v>Cypress HCM</v>
      </c>
      <c r="U1648" t="str">
        <f t="shared" si="304"/>
        <v>Austin</v>
      </c>
      <c r="V1648" t="str">
        <f t="shared" si="305"/>
        <v>TX</v>
      </c>
      <c r="W1648">
        <f t="shared" si="306"/>
        <v>1</v>
      </c>
      <c r="X1648">
        <f t="shared" si="307"/>
        <v>1</v>
      </c>
      <c r="Y1648">
        <f t="shared" si="308"/>
        <v>1</v>
      </c>
      <c r="Z1648">
        <f t="shared" si="309"/>
        <v>0</v>
      </c>
      <c r="AA1648">
        <f t="shared" si="310"/>
        <v>0</v>
      </c>
      <c r="AB1648">
        <f t="shared" si="311"/>
        <v>1</v>
      </c>
    </row>
    <row r="1649" spans="1:28" ht="409.6" x14ac:dyDescent="0.2">
      <c r="A1649">
        <v>1647</v>
      </c>
      <c r="B1649" t="s">
        <v>2589</v>
      </c>
      <c r="C1649" t="s">
        <v>4230</v>
      </c>
      <c r="D1649" s="1" t="s">
        <v>5253</v>
      </c>
      <c r="E1649">
        <v>4.7</v>
      </c>
      <c r="F1649" s="1" t="s">
        <v>5254</v>
      </c>
      <c r="G1649" t="s">
        <v>1102</v>
      </c>
      <c r="H1649" t="s">
        <v>17</v>
      </c>
      <c r="I1649" t="s">
        <v>84</v>
      </c>
      <c r="J1649">
        <v>2010</v>
      </c>
      <c r="K1649" t="s">
        <v>30</v>
      </c>
      <c r="L1649" t="s">
        <v>3323</v>
      </c>
      <c r="M1649" t="s">
        <v>46</v>
      </c>
      <c r="N1649" t="s">
        <v>3312</v>
      </c>
      <c r="O1649">
        <v>-1</v>
      </c>
      <c r="P1649">
        <v>-1</v>
      </c>
      <c r="Q1649">
        <f t="shared" si="300"/>
        <v>42000</v>
      </c>
      <c r="R1649">
        <f t="shared" si="301"/>
        <v>76000</v>
      </c>
      <c r="S1649">
        <f t="shared" si="302"/>
        <v>59000</v>
      </c>
      <c r="T1649" t="str">
        <f t="shared" si="303"/>
        <v>GS</v>
      </c>
      <c r="U1649" t="str">
        <f t="shared" si="304"/>
        <v>Austin</v>
      </c>
      <c r="V1649" t="str">
        <f t="shared" si="305"/>
        <v>TX</v>
      </c>
      <c r="W1649">
        <f t="shared" si="306"/>
        <v>0</v>
      </c>
      <c r="X1649">
        <f t="shared" si="307"/>
        <v>0</v>
      </c>
      <c r="Y1649">
        <f t="shared" si="308"/>
        <v>1</v>
      </c>
      <c r="Z1649">
        <f t="shared" si="309"/>
        <v>0</v>
      </c>
      <c r="AA1649">
        <f t="shared" si="310"/>
        <v>0</v>
      </c>
      <c r="AB1649">
        <f t="shared" si="311"/>
        <v>1</v>
      </c>
    </row>
    <row r="1650" spans="1:28" ht="409.6" x14ac:dyDescent="0.2">
      <c r="A1650">
        <v>1648</v>
      </c>
      <c r="B1650" t="s">
        <v>34</v>
      </c>
      <c r="C1650" t="s">
        <v>4230</v>
      </c>
      <c r="D1650" s="1" t="s">
        <v>5255</v>
      </c>
      <c r="E1650">
        <v>3.6</v>
      </c>
      <c r="F1650" s="1" t="s">
        <v>2590</v>
      </c>
      <c r="G1650" t="s">
        <v>1102</v>
      </c>
      <c r="H1650" t="s">
        <v>1102</v>
      </c>
      <c r="I1650" t="s">
        <v>84</v>
      </c>
      <c r="J1650">
        <v>-1</v>
      </c>
      <c r="K1650" t="s">
        <v>218</v>
      </c>
      <c r="L1650" t="s">
        <v>25</v>
      </c>
      <c r="M1650" t="s">
        <v>26</v>
      </c>
      <c r="N1650" t="s">
        <v>3314</v>
      </c>
      <c r="O1650">
        <v>-1</v>
      </c>
      <c r="P1650">
        <v>-1</v>
      </c>
      <c r="Q1650">
        <f t="shared" si="300"/>
        <v>42000</v>
      </c>
      <c r="R1650">
        <f t="shared" si="301"/>
        <v>76000</v>
      </c>
      <c r="S1650">
        <f t="shared" si="302"/>
        <v>59000</v>
      </c>
      <c r="T1650" t="str">
        <f t="shared" si="303"/>
        <v>Central Health</v>
      </c>
      <c r="U1650" t="str">
        <f t="shared" si="304"/>
        <v>Austin</v>
      </c>
      <c r="V1650" t="str">
        <f t="shared" si="305"/>
        <v>TX</v>
      </c>
      <c r="W1650">
        <f t="shared" si="306"/>
        <v>0</v>
      </c>
      <c r="X1650">
        <f t="shared" si="307"/>
        <v>1</v>
      </c>
      <c r="Y1650">
        <f t="shared" si="308"/>
        <v>1</v>
      </c>
      <c r="Z1650">
        <f t="shared" si="309"/>
        <v>0</v>
      </c>
      <c r="AA1650">
        <f t="shared" si="310"/>
        <v>0</v>
      </c>
      <c r="AB1650">
        <f t="shared" si="311"/>
        <v>1</v>
      </c>
    </row>
    <row r="1651" spans="1:28" ht="51" x14ac:dyDescent="0.2">
      <c r="A1651">
        <v>1649</v>
      </c>
      <c r="B1651" t="s">
        <v>2591</v>
      </c>
      <c r="C1651" t="s">
        <v>4230</v>
      </c>
      <c r="D1651" t="s">
        <v>5256</v>
      </c>
      <c r="E1651">
        <v>3.9</v>
      </c>
      <c r="F1651" s="1" t="s">
        <v>2592</v>
      </c>
      <c r="G1651" t="s">
        <v>1102</v>
      </c>
      <c r="H1651" t="s">
        <v>1102</v>
      </c>
      <c r="I1651" t="s">
        <v>41</v>
      </c>
      <c r="J1651">
        <v>1937</v>
      </c>
      <c r="K1651" t="s">
        <v>218</v>
      </c>
      <c r="L1651" t="s">
        <v>3323</v>
      </c>
      <c r="M1651" t="s">
        <v>46</v>
      </c>
      <c r="N1651" t="s">
        <v>3319</v>
      </c>
      <c r="O1651">
        <v>-1</v>
      </c>
      <c r="P1651">
        <v>-1</v>
      </c>
      <c r="Q1651">
        <f t="shared" si="300"/>
        <v>42000</v>
      </c>
      <c r="R1651">
        <f t="shared" si="301"/>
        <v>76000</v>
      </c>
      <c r="S1651">
        <f t="shared" si="302"/>
        <v>59000</v>
      </c>
      <c r="T1651" t="str">
        <f t="shared" si="303"/>
        <v>Teacher Retirement System of Texas</v>
      </c>
      <c r="U1651" t="str">
        <f t="shared" si="304"/>
        <v>Austin</v>
      </c>
      <c r="V1651" t="str">
        <f t="shared" si="305"/>
        <v>TX</v>
      </c>
      <c r="W1651">
        <f t="shared" si="306"/>
        <v>0</v>
      </c>
      <c r="X1651">
        <f t="shared" si="307"/>
        <v>1</v>
      </c>
      <c r="Y1651">
        <f t="shared" si="308"/>
        <v>0</v>
      </c>
      <c r="Z1651">
        <f t="shared" si="309"/>
        <v>0</v>
      </c>
      <c r="AA1651">
        <f t="shared" si="310"/>
        <v>1</v>
      </c>
      <c r="AB1651">
        <f t="shared" si="311"/>
        <v>1</v>
      </c>
    </row>
    <row r="1652" spans="1:28" ht="51" x14ac:dyDescent="0.2">
      <c r="A1652">
        <v>1650</v>
      </c>
      <c r="B1652" t="s">
        <v>34</v>
      </c>
      <c r="C1652" t="s">
        <v>4230</v>
      </c>
      <c r="D1652" t="s">
        <v>5257</v>
      </c>
      <c r="E1652">
        <v>2.8</v>
      </c>
      <c r="F1652" s="1" t="s">
        <v>2581</v>
      </c>
      <c r="G1652" t="s">
        <v>1102</v>
      </c>
      <c r="H1652" t="s">
        <v>1102</v>
      </c>
      <c r="I1652" t="s">
        <v>24</v>
      </c>
      <c r="J1652">
        <v>1912</v>
      </c>
      <c r="K1652" t="s">
        <v>218</v>
      </c>
      <c r="L1652" t="s">
        <v>2582</v>
      </c>
      <c r="M1652" t="s">
        <v>218</v>
      </c>
      <c r="N1652" t="s">
        <v>3319</v>
      </c>
      <c r="O1652">
        <v>-1</v>
      </c>
      <c r="P1652">
        <v>-1</v>
      </c>
      <c r="Q1652">
        <f t="shared" si="300"/>
        <v>42000</v>
      </c>
      <c r="R1652">
        <f t="shared" si="301"/>
        <v>76000</v>
      </c>
      <c r="S1652">
        <f t="shared" si="302"/>
        <v>59000</v>
      </c>
      <c r="T1652" t="str">
        <f t="shared" si="303"/>
        <v>Texas Health &amp; Human Services Commission</v>
      </c>
      <c r="U1652" t="str">
        <f t="shared" si="304"/>
        <v>Austin</v>
      </c>
      <c r="V1652" t="str">
        <f t="shared" si="305"/>
        <v>TX</v>
      </c>
      <c r="W1652">
        <f t="shared" si="306"/>
        <v>1</v>
      </c>
      <c r="X1652">
        <f t="shared" si="307"/>
        <v>1</v>
      </c>
      <c r="Y1652">
        <f t="shared" si="308"/>
        <v>1</v>
      </c>
      <c r="Z1652">
        <f t="shared" si="309"/>
        <v>0</v>
      </c>
      <c r="AA1652">
        <f t="shared" si="310"/>
        <v>0</v>
      </c>
      <c r="AB1652">
        <f t="shared" si="311"/>
        <v>1</v>
      </c>
    </row>
    <row r="1653" spans="1:28" ht="409.6" x14ac:dyDescent="0.2">
      <c r="A1653">
        <v>1651</v>
      </c>
      <c r="B1653" t="s">
        <v>34</v>
      </c>
      <c r="C1653" t="s">
        <v>4230</v>
      </c>
      <c r="D1653" s="1" t="s">
        <v>5258</v>
      </c>
      <c r="E1653">
        <v>4</v>
      </c>
      <c r="F1653" s="1" t="s">
        <v>2016</v>
      </c>
      <c r="G1653" t="s">
        <v>1102</v>
      </c>
      <c r="H1653" t="s">
        <v>1987</v>
      </c>
      <c r="I1653" t="s">
        <v>41</v>
      </c>
      <c r="J1653">
        <v>2010</v>
      </c>
      <c r="K1653" t="s">
        <v>30</v>
      </c>
      <c r="L1653" t="s">
        <v>38</v>
      </c>
      <c r="M1653" t="s">
        <v>32</v>
      </c>
      <c r="N1653" t="s">
        <v>3305</v>
      </c>
      <c r="O1653">
        <v>-1</v>
      </c>
      <c r="P1653">
        <v>-1</v>
      </c>
      <c r="Q1653">
        <f t="shared" si="300"/>
        <v>42000</v>
      </c>
      <c r="R1653">
        <f t="shared" si="301"/>
        <v>76000</v>
      </c>
      <c r="S1653">
        <f t="shared" si="302"/>
        <v>59000</v>
      </c>
      <c r="T1653" t="str">
        <f t="shared" si="303"/>
        <v>CYNET SYSTEMS</v>
      </c>
      <c r="U1653" t="str">
        <f t="shared" si="304"/>
        <v>Austin</v>
      </c>
      <c r="V1653" t="str">
        <f t="shared" si="305"/>
        <v>TX</v>
      </c>
      <c r="W1653">
        <f t="shared" si="306"/>
        <v>0</v>
      </c>
      <c r="X1653">
        <f t="shared" si="307"/>
        <v>0</v>
      </c>
      <c r="Y1653">
        <f t="shared" si="308"/>
        <v>1</v>
      </c>
      <c r="Z1653">
        <f t="shared" si="309"/>
        <v>0</v>
      </c>
      <c r="AA1653">
        <f t="shared" si="310"/>
        <v>0</v>
      </c>
      <c r="AB1653">
        <f t="shared" si="311"/>
        <v>1</v>
      </c>
    </row>
    <row r="1654" spans="1:28" ht="372" x14ac:dyDescent="0.2">
      <c r="A1654">
        <v>1652</v>
      </c>
      <c r="B1654" t="s">
        <v>193</v>
      </c>
      <c r="C1654" t="s">
        <v>4230</v>
      </c>
      <c r="D1654" s="1" t="s">
        <v>5259</v>
      </c>
      <c r="E1654">
        <v>3.4</v>
      </c>
      <c r="F1654" s="1" t="s">
        <v>2593</v>
      </c>
      <c r="G1654" t="s">
        <v>1102</v>
      </c>
      <c r="H1654" t="s">
        <v>17</v>
      </c>
      <c r="I1654" t="s">
        <v>55</v>
      </c>
      <c r="J1654">
        <v>1980</v>
      </c>
      <c r="K1654" t="s">
        <v>56</v>
      </c>
      <c r="L1654" t="s">
        <v>3331</v>
      </c>
      <c r="M1654" t="s">
        <v>61</v>
      </c>
      <c r="N1654" t="s">
        <v>3306</v>
      </c>
      <c r="O1654" t="s">
        <v>2594</v>
      </c>
      <c r="P1654">
        <v>-1</v>
      </c>
      <c r="Q1654">
        <f t="shared" si="300"/>
        <v>42000</v>
      </c>
      <c r="R1654">
        <f t="shared" si="301"/>
        <v>76000</v>
      </c>
      <c r="S1654">
        <f t="shared" si="302"/>
        <v>59000</v>
      </c>
      <c r="T1654" t="str">
        <f t="shared" si="303"/>
        <v>Assembly</v>
      </c>
      <c r="U1654" t="str">
        <f t="shared" si="304"/>
        <v>Austin</v>
      </c>
      <c r="V1654" t="str">
        <f t="shared" si="305"/>
        <v>TX</v>
      </c>
      <c r="W1654">
        <f t="shared" si="306"/>
        <v>0</v>
      </c>
      <c r="X1654">
        <f t="shared" si="307"/>
        <v>1</v>
      </c>
      <c r="Y1654">
        <f t="shared" si="308"/>
        <v>1</v>
      </c>
      <c r="Z1654">
        <f t="shared" si="309"/>
        <v>1</v>
      </c>
      <c r="AA1654">
        <f t="shared" si="310"/>
        <v>0</v>
      </c>
      <c r="AB1654">
        <f t="shared" si="311"/>
        <v>1</v>
      </c>
    </row>
    <row r="1655" spans="1:28" ht="409.6" x14ac:dyDescent="0.2">
      <c r="A1655">
        <v>1653</v>
      </c>
      <c r="B1655" t="s">
        <v>2595</v>
      </c>
      <c r="C1655" t="s">
        <v>4230</v>
      </c>
      <c r="D1655" s="1" t="s">
        <v>5260</v>
      </c>
      <c r="E1655">
        <v>4.5999999999999996</v>
      </c>
      <c r="F1655" s="1" t="s">
        <v>2575</v>
      </c>
      <c r="G1655" t="s">
        <v>1102</v>
      </c>
      <c r="H1655" t="s">
        <v>1102</v>
      </c>
      <c r="I1655" t="s">
        <v>68</v>
      </c>
      <c r="J1655">
        <v>2017</v>
      </c>
      <c r="K1655" t="s">
        <v>30</v>
      </c>
      <c r="L1655" t="s">
        <v>3331</v>
      </c>
      <c r="M1655" t="s">
        <v>61</v>
      </c>
      <c r="N1655" t="s">
        <v>3309</v>
      </c>
      <c r="O1655" t="s">
        <v>2576</v>
      </c>
      <c r="P1655">
        <v>-1</v>
      </c>
      <c r="Q1655">
        <f t="shared" si="300"/>
        <v>42000</v>
      </c>
      <c r="R1655">
        <f t="shared" si="301"/>
        <v>76000</v>
      </c>
      <c r="S1655">
        <f t="shared" si="302"/>
        <v>59000</v>
      </c>
      <c r="T1655" t="str">
        <f t="shared" si="303"/>
        <v>Pushnami</v>
      </c>
      <c r="U1655" t="str">
        <f t="shared" si="304"/>
        <v>Austin</v>
      </c>
      <c r="V1655" t="str">
        <f t="shared" si="305"/>
        <v>TX</v>
      </c>
      <c r="W1655">
        <f t="shared" si="306"/>
        <v>1</v>
      </c>
      <c r="X1655">
        <f t="shared" si="307"/>
        <v>1</v>
      </c>
      <c r="Y1655">
        <f t="shared" si="308"/>
        <v>1</v>
      </c>
      <c r="Z1655">
        <f t="shared" si="309"/>
        <v>1</v>
      </c>
      <c r="AA1655">
        <f t="shared" si="310"/>
        <v>1</v>
      </c>
      <c r="AB1655">
        <f t="shared" si="311"/>
        <v>1</v>
      </c>
    </row>
    <row r="1656" spans="1:28" ht="409.6" x14ac:dyDescent="0.2">
      <c r="A1656">
        <v>1654</v>
      </c>
      <c r="B1656" t="s">
        <v>34</v>
      </c>
      <c r="C1656" t="s">
        <v>4230</v>
      </c>
      <c r="D1656" s="1" t="s">
        <v>5261</v>
      </c>
      <c r="E1656">
        <v>4.3</v>
      </c>
      <c r="F1656" s="1" t="s">
        <v>2596</v>
      </c>
      <c r="G1656" t="s">
        <v>1102</v>
      </c>
      <c r="H1656" t="s">
        <v>1102</v>
      </c>
      <c r="I1656" t="s">
        <v>84</v>
      </c>
      <c r="J1656">
        <v>1999</v>
      </c>
      <c r="K1656" t="s">
        <v>30</v>
      </c>
      <c r="L1656" t="s">
        <v>134</v>
      </c>
      <c r="M1656" t="s">
        <v>32</v>
      </c>
      <c r="N1656" t="s">
        <v>3309</v>
      </c>
      <c r="O1656">
        <v>-1</v>
      </c>
      <c r="P1656" t="b">
        <v>1</v>
      </c>
      <c r="Q1656">
        <f t="shared" si="300"/>
        <v>42000</v>
      </c>
      <c r="R1656">
        <f t="shared" si="301"/>
        <v>76000</v>
      </c>
      <c r="S1656">
        <f t="shared" si="302"/>
        <v>59000</v>
      </c>
      <c r="T1656" t="str">
        <f t="shared" si="303"/>
        <v>Lightspeed Systems</v>
      </c>
      <c r="U1656" t="str">
        <f t="shared" si="304"/>
        <v>Austin</v>
      </c>
      <c r="V1656" t="str">
        <f t="shared" si="305"/>
        <v>TX</v>
      </c>
      <c r="W1656">
        <f t="shared" si="306"/>
        <v>1</v>
      </c>
      <c r="X1656">
        <f t="shared" si="307"/>
        <v>1</v>
      </c>
      <c r="Y1656">
        <f t="shared" si="308"/>
        <v>0</v>
      </c>
      <c r="Z1656">
        <f t="shared" si="309"/>
        <v>1</v>
      </c>
      <c r="AA1656">
        <f t="shared" si="310"/>
        <v>0</v>
      </c>
      <c r="AB1656">
        <f t="shared" si="311"/>
        <v>1</v>
      </c>
    </row>
    <row r="1657" spans="1:28" ht="409.6" x14ac:dyDescent="0.2">
      <c r="A1657">
        <v>1655</v>
      </c>
      <c r="B1657" t="s">
        <v>1567</v>
      </c>
      <c r="C1657" t="s">
        <v>4230</v>
      </c>
      <c r="D1657" s="1" t="s">
        <v>5262</v>
      </c>
      <c r="E1657">
        <v>1.9</v>
      </c>
      <c r="F1657" s="1" t="s">
        <v>2597</v>
      </c>
      <c r="G1657" t="s">
        <v>1102</v>
      </c>
      <c r="H1657" t="s">
        <v>1102</v>
      </c>
      <c r="I1657" t="s">
        <v>68</v>
      </c>
      <c r="J1657">
        <v>2015</v>
      </c>
      <c r="K1657" t="s">
        <v>30</v>
      </c>
      <c r="L1657" t="s">
        <v>134</v>
      </c>
      <c r="M1657" t="s">
        <v>32</v>
      </c>
      <c r="N1657" t="s">
        <v>3319</v>
      </c>
      <c r="O1657">
        <v>-1</v>
      </c>
      <c r="P1657">
        <v>-1</v>
      </c>
      <c r="Q1657">
        <f t="shared" si="300"/>
        <v>42000</v>
      </c>
      <c r="R1657">
        <f t="shared" si="301"/>
        <v>76000</v>
      </c>
      <c r="S1657">
        <f t="shared" si="302"/>
        <v>59000</v>
      </c>
      <c r="T1657" t="str">
        <f t="shared" si="303"/>
        <v>Global Resale</v>
      </c>
      <c r="U1657" t="str">
        <f t="shared" si="304"/>
        <v>Austin</v>
      </c>
      <c r="V1657" t="str">
        <f t="shared" si="305"/>
        <v>TX</v>
      </c>
      <c r="W1657">
        <f t="shared" si="306"/>
        <v>0</v>
      </c>
      <c r="X1657">
        <f t="shared" si="307"/>
        <v>1</v>
      </c>
      <c r="Y1657">
        <f t="shared" si="308"/>
        <v>1</v>
      </c>
      <c r="Z1657">
        <f t="shared" si="309"/>
        <v>0</v>
      </c>
      <c r="AA1657">
        <f t="shared" si="310"/>
        <v>1</v>
      </c>
      <c r="AB1657">
        <f t="shared" si="311"/>
        <v>1</v>
      </c>
    </row>
    <row r="1658" spans="1:28" ht="323" x14ac:dyDescent="0.2">
      <c r="A1658">
        <v>1656</v>
      </c>
      <c r="B1658" t="s">
        <v>193</v>
      </c>
      <c r="C1658" t="s">
        <v>4230</v>
      </c>
      <c r="D1658" s="1" t="s">
        <v>5263</v>
      </c>
      <c r="E1658">
        <v>5</v>
      </c>
      <c r="F1658" s="1" t="s">
        <v>315</v>
      </c>
      <c r="G1658" t="s">
        <v>1102</v>
      </c>
      <c r="H1658" t="s">
        <v>316</v>
      </c>
      <c r="I1658" t="s">
        <v>84</v>
      </c>
      <c r="J1658">
        <v>2008</v>
      </c>
      <c r="K1658" t="s">
        <v>30</v>
      </c>
      <c r="L1658" t="s">
        <v>38</v>
      </c>
      <c r="M1658" t="s">
        <v>32</v>
      </c>
      <c r="N1658" t="s">
        <v>3305</v>
      </c>
      <c r="O1658">
        <v>-1</v>
      </c>
      <c r="P1658">
        <v>-1</v>
      </c>
      <c r="Q1658">
        <f t="shared" si="300"/>
        <v>42000</v>
      </c>
      <c r="R1658">
        <f t="shared" si="301"/>
        <v>76000</v>
      </c>
      <c r="S1658">
        <f t="shared" si="302"/>
        <v>59000</v>
      </c>
      <c r="T1658" t="str">
        <f t="shared" si="303"/>
        <v>Staffigo Technical Services, LLC</v>
      </c>
      <c r="U1658" t="str">
        <f t="shared" si="304"/>
        <v>Austin</v>
      </c>
      <c r="V1658" t="str">
        <f t="shared" si="305"/>
        <v>TX</v>
      </c>
      <c r="W1658">
        <f t="shared" si="306"/>
        <v>0</v>
      </c>
      <c r="X1658">
        <f t="shared" si="307"/>
        <v>1</v>
      </c>
      <c r="Y1658">
        <f t="shared" si="308"/>
        <v>1</v>
      </c>
      <c r="Z1658">
        <f t="shared" si="309"/>
        <v>0</v>
      </c>
      <c r="AA1658">
        <f t="shared" si="310"/>
        <v>0</v>
      </c>
      <c r="AB1658">
        <f t="shared" si="311"/>
        <v>1</v>
      </c>
    </row>
    <row r="1659" spans="1:28" ht="409.6" x14ac:dyDescent="0.2">
      <c r="A1659">
        <v>1657</v>
      </c>
      <c r="B1659" t="s">
        <v>1878</v>
      </c>
      <c r="C1659" t="s">
        <v>4230</v>
      </c>
      <c r="D1659" s="1" t="s">
        <v>5264</v>
      </c>
      <c r="E1659">
        <v>3.2</v>
      </c>
      <c r="F1659" s="1" t="s">
        <v>2598</v>
      </c>
      <c r="G1659" t="s">
        <v>1102</v>
      </c>
      <c r="H1659" t="s">
        <v>328</v>
      </c>
      <c r="I1659" t="s">
        <v>84</v>
      </c>
      <c r="J1659">
        <v>2012</v>
      </c>
      <c r="K1659" t="s">
        <v>30</v>
      </c>
      <c r="L1659" t="s">
        <v>3350</v>
      </c>
      <c r="M1659" t="s">
        <v>32</v>
      </c>
      <c r="N1659" t="s">
        <v>3312</v>
      </c>
      <c r="O1659" t="s">
        <v>2599</v>
      </c>
      <c r="P1659">
        <v>-1</v>
      </c>
      <c r="Q1659">
        <f t="shared" si="300"/>
        <v>42000</v>
      </c>
      <c r="R1659">
        <f t="shared" si="301"/>
        <v>76000</v>
      </c>
      <c r="S1659">
        <f t="shared" si="302"/>
        <v>59000</v>
      </c>
      <c r="T1659" t="str">
        <f t="shared" si="303"/>
        <v>GroupBy Inc.</v>
      </c>
      <c r="U1659" t="str">
        <f t="shared" si="304"/>
        <v>Austin</v>
      </c>
      <c r="V1659" t="str">
        <f t="shared" si="305"/>
        <v>TX</v>
      </c>
      <c r="W1659">
        <f t="shared" si="306"/>
        <v>1</v>
      </c>
      <c r="X1659">
        <f t="shared" si="307"/>
        <v>1</v>
      </c>
      <c r="Y1659">
        <f t="shared" si="308"/>
        <v>1</v>
      </c>
      <c r="Z1659">
        <f t="shared" si="309"/>
        <v>1</v>
      </c>
      <c r="AA1659">
        <f t="shared" si="310"/>
        <v>1</v>
      </c>
      <c r="AB1659">
        <f t="shared" si="311"/>
        <v>1</v>
      </c>
    </row>
    <row r="1660" spans="1:28" ht="409.6" x14ac:dyDescent="0.2">
      <c r="A1660">
        <v>1658</v>
      </c>
      <c r="B1660" t="s">
        <v>2600</v>
      </c>
      <c r="C1660" t="s">
        <v>4230</v>
      </c>
      <c r="D1660" s="1" t="s">
        <v>5265</v>
      </c>
      <c r="E1660">
        <v>3.8</v>
      </c>
      <c r="F1660" s="1" t="s">
        <v>2601</v>
      </c>
      <c r="G1660" t="s">
        <v>1102</v>
      </c>
      <c r="H1660" t="s">
        <v>2602</v>
      </c>
      <c r="I1660" t="s">
        <v>29</v>
      </c>
      <c r="J1660">
        <v>1998</v>
      </c>
      <c r="K1660" t="s">
        <v>30</v>
      </c>
      <c r="L1660" t="s">
        <v>342</v>
      </c>
      <c r="M1660" t="s">
        <v>161</v>
      </c>
      <c r="N1660" t="s">
        <v>3319</v>
      </c>
      <c r="O1660">
        <v>-1</v>
      </c>
      <c r="P1660" t="b">
        <v>1</v>
      </c>
      <c r="Q1660">
        <f t="shared" si="300"/>
        <v>42000</v>
      </c>
      <c r="R1660">
        <f t="shared" si="301"/>
        <v>76000</v>
      </c>
      <c r="S1660">
        <f t="shared" si="302"/>
        <v>59000</v>
      </c>
      <c r="T1660" t="str">
        <f t="shared" si="303"/>
        <v>Wargaming</v>
      </c>
      <c r="U1660" t="str">
        <f t="shared" si="304"/>
        <v>Austin</v>
      </c>
      <c r="V1660" t="str">
        <f t="shared" si="305"/>
        <v>TX</v>
      </c>
      <c r="W1660">
        <f t="shared" si="306"/>
        <v>0</v>
      </c>
      <c r="X1660">
        <f t="shared" si="307"/>
        <v>1</v>
      </c>
      <c r="Y1660">
        <f t="shared" si="308"/>
        <v>1</v>
      </c>
      <c r="Z1660">
        <f t="shared" si="309"/>
        <v>1</v>
      </c>
      <c r="AA1660">
        <f t="shared" si="310"/>
        <v>0</v>
      </c>
      <c r="AB1660">
        <f t="shared" si="311"/>
        <v>1</v>
      </c>
    </row>
    <row r="1661" spans="1:28" ht="409.6" x14ac:dyDescent="0.2">
      <c r="A1661">
        <v>1659</v>
      </c>
      <c r="B1661" t="s">
        <v>34</v>
      </c>
      <c r="C1661" t="s">
        <v>4230</v>
      </c>
      <c r="D1661" s="1" t="s">
        <v>5266</v>
      </c>
      <c r="E1661">
        <v>5</v>
      </c>
      <c r="F1661" s="1" t="s">
        <v>315</v>
      </c>
      <c r="G1661" t="s">
        <v>1102</v>
      </c>
      <c r="H1661" t="s">
        <v>316</v>
      </c>
      <c r="I1661" t="s">
        <v>84</v>
      </c>
      <c r="J1661">
        <v>2008</v>
      </c>
      <c r="K1661" t="s">
        <v>30</v>
      </c>
      <c r="L1661" t="s">
        <v>38</v>
      </c>
      <c r="M1661" t="s">
        <v>32</v>
      </c>
      <c r="N1661" t="s">
        <v>3305</v>
      </c>
      <c r="O1661">
        <v>-1</v>
      </c>
      <c r="P1661">
        <v>-1</v>
      </c>
      <c r="Q1661">
        <f t="shared" si="300"/>
        <v>42000</v>
      </c>
      <c r="R1661">
        <f t="shared" si="301"/>
        <v>76000</v>
      </c>
      <c r="S1661">
        <f t="shared" si="302"/>
        <v>59000</v>
      </c>
      <c r="T1661" t="str">
        <f t="shared" si="303"/>
        <v>Staffigo Technical Services, LLC</v>
      </c>
      <c r="U1661" t="str">
        <f t="shared" si="304"/>
        <v>Austin</v>
      </c>
      <c r="V1661" t="str">
        <f t="shared" si="305"/>
        <v>TX</v>
      </c>
      <c r="W1661">
        <f t="shared" si="306"/>
        <v>0</v>
      </c>
      <c r="X1661">
        <f t="shared" si="307"/>
        <v>1</v>
      </c>
      <c r="Y1661">
        <f t="shared" si="308"/>
        <v>1</v>
      </c>
      <c r="Z1661">
        <f t="shared" si="309"/>
        <v>0</v>
      </c>
      <c r="AA1661">
        <f t="shared" si="310"/>
        <v>0</v>
      </c>
      <c r="AB1661">
        <f t="shared" si="311"/>
        <v>1</v>
      </c>
    </row>
    <row r="1662" spans="1:28" ht="323" x14ac:dyDescent="0.2">
      <c r="A1662">
        <v>1660</v>
      </c>
      <c r="B1662" t="s">
        <v>2603</v>
      </c>
      <c r="C1662" t="s">
        <v>4230</v>
      </c>
      <c r="D1662" s="1" t="s">
        <v>5267</v>
      </c>
      <c r="E1662">
        <v>4</v>
      </c>
      <c r="F1662" s="1" t="s">
        <v>2604</v>
      </c>
      <c r="G1662" t="s">
        <v>1102</v>
      </c>
      <c r="H1662" t="s">
        <v>1102</v>
      </c>
      <c r="I1662" t="s">
        <v>68</v>
      </c>
      <c r="J1662">
        <v>2013</v>
      </c>
      <c r="K1662" t="s">
        <v>30</v>
      </c>
      <c r="L1662" t="s">
        <v>25</v>
      </c>
      <c r="M1662" t="s">
        <v>26</v>
      </c>
      <c r="N1662" t="s">
        <v>3311</v>
      </c>
      <c r="O1662">
        <v>-1</v>
      </c>
      <c r="P1662">
        <v>-1</v>
      </c>
      <c r="Q1662">
        <f t="shared" si="300"/>
        <v>42000</v>
      </c>
      <c r="R1662">
        <f t="shared" si="301"/>
        <v>76000</v>
      </c>
      <c r="S1662">
        <f t="shared" si="302"/>
        <v>59000</v>
      </c>
      <c r="T1662" t="str">
        <f t="shared" si="303"/>
        <v>TalentCare</v>
      </c>
      <c r="U1662" t="str">
        <f t="shared" si="304"/>
        <v>Austin</v>
      </c>
      <c r="V1662" t="str">
        <f t="shared" si="305"/>
        <v>TX</v>
      </c>
      <c r="W1662">
        <f t="shared" si="306"/>
        <v>0</v>
      </c>
      <c r="X1662">
        <f t="shared" si="307"/>
        <v>0</v>
      </c>
      <c r="Y1662">
        <f t="shared" si="308"/>
        <v>0</v>
      </c>
      <c r="Z1662">
        <f t="shared" si="309"/>
        <v>0</v>
      </c>
      <c r="AA1662">
        <f t="shared" si="310"/>
        <v>0</v>
      </c>
      <c r="AB1662">
        <f t="shared" si="311"/>
        <v>1</v>
      </c>
    </row>
    <row r="1663" spans="1:28" ht="409.6" x14ac:dyDescent="0.2">
      <c r="A1663">
        <v>1661</v>
      </c>
      <c r="B1663" t="s">
        <v>34</v>
      </c>
      <c r="C1663" t="s">
        <v>4230</v>
      </c>
      <c r="D1663" s="1" t="s">
        <v>5268</v>
      </c>
      <c r="E1663">
        <v>3.5</v>
      </c>
      <c r="F1663" s="1" t="s">
        <v>295</v>
      </c>
      <c r="G1663" t="s">
        <v>1102</v>
      </c>
      <c r="H1663" t="s">
        <v>3427</v>
      </c>
      <c r="I1663" t="s">
        <v>24</v>
      </c>
      <c r="J1663">
        <v>1948</v>
      </c>
      <c r="K1663" t="s">
        <v>56</v>
      </c>
      <c r="L1663" t="s">
        <v>147</v>
      </c>
      <c r="M1663" t="s">
        <v>61</v>
      </c>
      <c r="N1663" t="s">
        <v>3304</v>
      </c>
      <c r="O1663" t="s">
        <v>296</v>
      </c>
      <c r="P1663">
        <v>-1</v>
      </c>
      <c r="Q1663">
        <f t="shared" si="300"/>
        <v>42000</v>
      </c>
      <c r="R1663">
        <f t="shared" si="301"/>
        <v>76000</v>
      </c>
      <c r="S1663">
        <f t="shared" si="302"/>
        <v>59000</v>
      </c>
      <c r="T1663" t="str">
        <f t="shared" si="303"/>
        <v>Robert Half</v>
      </c>
      <c r="U1663" t="str">
        <f t="shared" si="304"/>
        <v>Austin</v>
      </c>
      <c r="V1663" t="str">
        <f t="shared" si="305"/>
        <v>TX</v>
      </c>
      <c r="W1663">
        <f t="shared" si="306"/>
        <v>0</v>
      </c>
      <c r="X1663">
        <f t="shared" si="307"/>
        <v>1</v>
      </c>
      <c r="Y1663">
        <f t="shared" si="308"/>
        <v>1</v>
      </c>
      <c r="Z1663">
        <f t="shared" si="309"/>
        <v>0</v>
      </c>
      <c r="AA1663">
        <f t="shared" si="310"/>
        <v>0</v>
      </c>
      <c r="AB1663">
        <f t="shared" si="311"/>
        <v>1</v>
      </c>
    </row>
    <row r="1664" spans="1:28" ht="409.6" x14ac:dyDescent="0.2">
      <c r="A1664">
        <v>1662</v>
      </c>
      <c r="B1664" t="s">
        <v>2605</v>
      </c>
      <c r="C1664" t="s">
        <v>5269</v>
      </c>
      <c r="D1664" s="1" t="s">
        <v>5270</v>
      </c>
      <c r="E1664">
        <v>4.5</v>
      </c>
      <c r="F1664" s="1" t="s">
        <v>5271</v>
      </c>
      <c r="G1664" t="s">
        <v>1102</v>
      </c>
      <c r="H1664" t="s">
        <v>3427</v>
      </c>
      <c r="I1664" t="s">
        <v>24</v>
      </c>
      <c r="J1664">
        <v>2004</v>
      </c>
      <c r="K1664" t="s">
        <v>56</v>
      </c>
      <c r="L1664" t="s">
        <v>31</v>
      </c>
      <c r="M1664" t="s">
        <v>32</v>
      </c>
      <c r="N1664" t="s">
        <v>3307</v>
      </c>
      <c r="O1664" t="s">
        <v>2606</v>
      </c>
      <c r="P1664">
        <v>-1</v>
      </c>
      <c r="Q1664">
        <f t="shared" si="300"/>
        <v>53000</v>
      </c>
      <c r="R1664">
        <f t="shared" si="301"/>
        <v>104000</v>
      </c>
      <c r="S1664">
        <f t="shared" si="302"/>
        <v>78500</v>
      </c>
      <c r="T1664" t="str">
        <f t="shared" si="303"/>
        <v>Faceboo</v>
      </c>
      <c r="U1664" t="str">
        <f t="shared" si="304"/>
        <v>Austin</v>
      </c>
      <c r="V1664" t="str">
        <f t="shared" si="305"/>
        <v>TX</v>
      </c>
      <c r="W1664">
        <f t="shared" si="306"/>
        <v>1</v>
      </c>
      <c r="X1664">
        <f t="shared" si="307"/>
        <v>1</v>
      </c>
      <c r="Y1664">
        <f t="shared" si="308"/>
        <v>1</v>
      </c>
      <c r="Z1664">
        <f t="shared" si="309"/>
        <v>1</v>
      </c>
      <c r="AA1664">
        <f t="shared" si="310"/>
        <v>0</v>
      </c>
      <c r="AB1664">
        <f t="shared" si="311"/>
        <v>1</v>
      </c>
    </row>
    <row r="1665" spans="1:28" ht="372" x14ac:dyDescent="0.2">
      <c r="A1665">
        <v>1663</v>
      </c>
      <c r="B1665" t="s">
        <v>2607</v>
      </c>
      <c r="C1665" t="s">
        <v>5269</v>
      </c>
      <c r="D1665" s="1" t="s">
        <v>5272</v>
      </c>
      <c r="E1665">
        <v>4.5</v>
      </c>
      <c r="F1665" s="1" t="s">
        <v>2435</v>
      </c>
      <c r="G1665" t="s">
        <v>1102</v>
      </c>
      <c r="H1665" t="s">
        <v>586</v>
      </c>
      <c r="I1665" t="s">
        <v>84</v>
      </c>
      <c r="J1665">
        <v>2016</v>
      </c>
      <c r="K1665" t="s">
        <v>30</v>
      </c>
      <c r="L1665" t="s">
        <v>38</v>
      </c>
      <c r="M1665" t="s">
        <v>32</v>
      </c>
      <c r="N1665" t="s">
        <v>3319</v>
      </c>
      <c r="O1665">
        <v>-1</v>
      </c>
      <c r="P1665">
        <v>-1</v>
      </c>
      <c r="Q1665">
        <f t="shared" si="300"/>
        <v>53000</v>
      </c>
      <c r="R1665">
        <f t="shared" si="301"/>
        <v>104000</v>
      </c>
      <c r="S1665">
        <f t="shared" si="302"/>
        <v>78500</v>
      </c>
      <c r="T1665" t="str">
        <f t="shared" si="303"/>
        <v>Tech Firefly</v>
      </c>
      <c r="U1665" t="str">
        <f t="shared" si="304"/>
        <v>Austin</v>
      </c>
      <c r="V1665" t="str">
        <f t="shared" si="305"/>
        <v>TX</v>
      </c>
      <c r="W1665">
        <f t="shared" si="306"/>
        <v>0</v>
      </c>
      <c r="X1665">
        <f t="shared" si="307"/>
        <v>0</v>
      </c>
      <c r="Y1665">
        <f t="shared" si="308"/>
        <v>0</v>
      </c>
      <c r="Z1665">
        <f t="shared" si="309"/>
        <v>0</v>
      </c>
      <c r="AA1665">
        <f t="shared" si="310"/>
        <v>0</v>
      </c>
      <c r="AB1665">
        <f t="shared" si="311"/>
        <v>1</v>
      </c>
    </row>
    <row r="1666" spans="1:28" ht="409.6" x14ac:dyDescent="0.2">
      <c r="A1666">
        <v>1664</v>
      </c>
      <c r="B1666" t="s">
        <v>178</v>
      </c>
      <c r="C1666" t="s">
        <v>5269</v>
      </c>
      <c r="D1666" s="1" t="s">
        <v>5273</v>
      </c>
      <c r="E1666">
        <v>3.3</v>
      </c>
      <c r="F1666" s="1" t="s">
        <v>2608</v>
      </c>
      <c r="G1666" t="s">
        <v>1102</v>
      </c>
      <c r="H1666" t="s">
        <v>1102</v>
      </c>
      <c r="I1666" t="s">
        <v>29</v>
      </c>
      <c r="J1666">
        <v>1999</v>
      </c>
      <c r="K1666" t="s">
        <v>30</v>
      </c>
      <c r="L1666" t="s">
        <v>25</v>
      </c>
      <c r="M1666" t="s">
        <v>26</v>
      </c>
      <c r="N1666" t="s">
        <v>3319</v>
      </c>
      <c r="O1666">
        <v>-1</v>
      </c>
      <c r="P1666">
        <v>-1</v>
      </c>
      <c r="Q1666">
        <f t="shared" si="300"/>
        <v>53000</v>
      </c>
      <c r="R1666">
        <f t="shared" si="301"/>
        <v>104000</v>
      </c>
      <c r="S1666">
        <f t="shared" si="302"/>
        <v>78500</v>
      </c>
      <c r="T1666" t="str">
        <f t="shared" si="303"/>
        <v>Superior HealthPlan</v>
      </c>
      <c r="U1666" t="str">
        <f t="shared" si="304"/>
        <v>Austin</v>
      </c>
      <c r="V1666" t="str">
        <f t="shared" si="305"/>
        <v>TX</v>
      </c>
      <c r="W1666">
        <f t="shared" si="306"/>
        <v>0</v>
      </c>
      <c r="X1666">
        <f t="shared" si="307"/>
        <v>1</v>
      </c>
      <c r="Y1666">
        <f t="shared" si="308"/>
        <v>1</v>
      </c>
      <c r="Z1666">
        <f t="shared" si="309"/>
        <v>0</v>
      </c>
      <c r="AA1666">
        <f t="shared" si="310"/>
        <v>0</v>
      </c>
      <c r="AB1666">
        <f t="shared" si="311"/>
        <v>1</v>
      </c>
    </row>
    <row r="1667" spans="1:28" ht="136" x14ac:dyDescent="0.2">
      <c r="A1667">
        <v>1665</v>
      </c>
      <c r="B1667" t="s">
        <v>178</v>
      </c>
      <c r="C1667" t="s">
        <v>5269</v>
      </c>
      <c r="D1667" s="1" t="s">
        <v>5274</v>
      </c>
      <c r="E1667">
        <v>4.5999999999999996</v>
      </c>
      <c r="F1667" s="1" t="s">
        <v>2609</v>
      </c>
      <c r="G1667" t="s">
        <v>1102</v>
      </c>
      <c r="H1667" t="s">
        <v>1102</v>
      </c>
      <c r="I1667" t="s">
        <v>41</v>
      </c>
      <c r="J1667">
        <v>-1</v>
      </c>
      <c r="K1667" t="s">
        <v>218</v>
      </c>
      <c r="L1667" t="s">
        <v>2582</v>
      </c>
      <c r="M1667" t="s">
        <v>218</v>
      </c>
      <c r="N1667" t="s">
        <v>3319</v>
      </c>
      <c r="O1667">
        <v>-1</v>
      </c>
      <c r="P1667">
        <v>-1</v>
      </c>
      <c r="Q1667">
        <f t="shared" ref="Q1667:Q1730" si="312">LEFT(C1667,FIND("-",C1667)-1)*1000</f>
        <v>53000</v>
      </c>
      <c r="R1667">
        <f t="shared" ref="R1667:R1730" si="313">MID(C1667,FIND("-",C1667)+1,LEN(C1667))*1000</f>
        <v>104000</v>
      </c>
      <c r="S1667">
        <f t="shared" ref="S1667:S1730" si="314">(Q1667+R1667)/2</f>
        <v>78500</v>
      </c>
      <c r="T1667" t="str">
        <f t="shared" ref="T1667:T1730" si="315">TRIM(LEFT(F1667, FIND(CHAR(10), F1667&amp;CHAR(10))-1))</f>
        <v>Texas Facilities Commission</v>
      </c>
      <c r="U1667" t="str">
        <f t="shared" ref="U1667:U1730" si="316">TRIM(LEFT(G1667, FIND(",",G1667)-1))</f>
        <v>Austin</v>
      </c>
      <c r="V1667" t="str">
        <f t="shared" ref="V1667:V1730" si="317">TRIM(MID(G1667,FIND(",",G1667)+1,LEN((G1667))))</f>
        <v>TX</v>
      </c>
      <c r="W1667">
        <f t="shared" ref="W1667:W1730" si="318">IF(ISNUMBER(SEARCH("python",D1667)),1,0)</f>
        <v>0</v>
      </c>
      <c r="X1667">
        <f t="shared" ref="X1667:X1730" si="319">IF(ISNUMBER(SEARCH("sql",D1667)),1,0)</f>
        <v>0</v>
      </c>
      <c r="Y1667">
        <f t="shared" ref="Y1667:Y1730" si="320">IF(ISNUMBER(SEARCH("excel",D1667)),1,0)</f>
        <v>0</v>
      </c>
      <c r="Z1667">
        <f t="shared" ref="Z1667:Z1730" si="321">IF(ISNUMBER(SEARCH("tableau",D1667)),1,0)</f>
        <v>0</v>
      </c>
      <c r="AA1667">
        <f t="shared" ref="AA1667:AA1730" si="322">IF(ISNUMBER(SEARCH("power bi",D1667)),1,0)</f>
        <v>0</v>
      </c>
      <c r="AB1667">
        <f t="shared" ref="AB1667:AB1730" si="323">IF(ISNUMBER(SEARCH("r",D1667)),1,0)</f>
        <v>1</v>
      </c>
    </row>
    <row r="1668" spans="1:28" ht="409.6" x14ac:dyDescent="0.2">
      <c r="A1668">
        <v>1666</v>
      </c>
      <c r="B1668" t="s">
        <v>2610</v>
      </c>
      <c r="C1668" t="s">
        <v>5269</v>
      </c>
      <c r="D1668" s="1" t="s">
        <v>5275</v>
      </c>
      <c r="E1668">
        <v>2.8</v>
      </c>
      <c r="F1668" s="1" t="s">
        <v>2581</v>
      </c>
      <c r="G1668" t="s">
        <v>1102</v>
      </c>
      <c r="H1668" t="s">
        <v>1102</v>
      </c>
      <c r="I1668" t="s">
        <v>24</v>
      </c>
      <c r="J1668">
        <v>1912</v>
      </c>
      <c r="K1668" t="s">
        <v>218</v>
      </c>
      <c r="L1668" t="s">
        <v>2582</v>
      </c>
      <c r="M1668" t="s">
        <v>218</v>
      </c>
      <c r="N1668" t="s">
        <v>3319</v>
      </c>
      <c r="O1668">
        <v>-1</v>
      </c>
      <c r="P1668">
        <v>-1</v>
      </c>
      <c r="Q1668">
        <f t="shared" si="312"/>
        <v>53000</v>
      </c>
      <c r="R1668">
        <f t="shared" si="313"/>
        <v>104000</v>
      </c>
      <c r="S1668">
        <f t="shared" si="314"/>
        <v>78500</v>
      </c>
      <c r="T1668" t="str">
        <f t="shared" si="315"/>
        <v>Texas Health &amp; Human Services Commission</v>
      </c>
      <c r="U1668" t="str">
        <f t="shared" si="316"/>
        <v>Austin</v>
      </c>
      <c r="V1668" t="str">
        <f t="shared" si="317"/>
        <v>TX</v>
      </c>
      <c r="W1668">
        <f t="shared" si="318"/>
        <v>1</v>
      </c>
      <c r="X1668">
        <f t="shared" si="319"/>
        <v>1</v>
      </c>
      <c r="Y1668">
        <f t="shared" si="320"/>
        <v>1</v>
      </c>
      <c r="Z1668">
        <f t="shared" si="321"/>
        <v>0</v>
      </c>
      <c r="AA1668">
        <f t="shared" si="322"/>
        <v>0</v>
      </c>
      <c r="AB1668">
        <f t="shared" si="323"/>
        <v>1</v>
      </c>
    </row>
    <row r="1669" spans="1:28" ht="388" x14ac:dyDescent="0.2">
      <c r="A1669">
        <v>1667</v>
      </c>
      <c r="B1669" t="s">
        <v>2611</v>
      </c>
      <c r="C1669" t="s">
        <v>5269</v>
      </c>
      <c r="D1669" s="1" t="s">
        <v>5276</v>
      </c>
      <c r="E1669">
        <v>-1</v>
      </c>
      <c r="F1669" t="s">
        <v>2612</v>
      </c>
      <c r="G1669" t="s">
        <v>1102</v>
      </c>
      <c r="H1669" t="s">
        <v>4016</v>
      </c>
      <c r="I1669" t="s">
        <v>68</v>
      </c>
      <c r="J1669">
        <v>-1</v>
      </c>
      <c r="K1669" t="s">
        <v>30</v>
      </c>
      <c r="L1669" t="s">
        <v>134</v>
      </c>
      <c r="M1669" t="s">
        <v>32</v>
      </c>
      <c r="N1669" t="s">
        <v>3308</v>
      </c>
      <c r="O1669">
        <v>-1</v>
      </c>
      <c r="P1669">
        <v>-1</v>
      </c>
      <c r="Q1669">
        <f t="shared" si="312"/>
        <v>53000</v>
      </c>
      <c r="R1669">
        <f t="shared" si="313"/>
        <v>104000</v>
      </c>
      <c r="S1669">
        <f t="shared" si="314"/>
        <v>78500</v>
      </c>
      <c r="T1669" t="str">
        <f t="shared" si="315"/>
        <v>911 Datamaster Inc</v>
      </c>
      <c r="U1669" t="str">
        <f t="shared" si="316"/>
        <v>Austin</v>
      </c>
      <c r="V1669" t="str">
        <f t="shared" si="317"/>
        <v>TX</v>
      </c>
      <c r="W1669">
        <f t="shared" si="318"/>
        <v>0</v>
      </c>
      <c r="X1669">
        <f t="shared" si="319"/>
        <v>0</v>
      </c>
      <c r="Y1669">
        <f t="shared" si="320"/>
        <v>1</v>
      </c>
      <c r="Z1669">
        <f t="shared" si="321"/>
        <v>0</v>
      </c>
      <c r="AA1669">
        <f t="shared" si="322"/>
        <v>0</v>
      </c>
      <c r="AB1669">
        <f t="shared" si="323"/>
        <v>1</v>
      </c>
    </row>
    <row r="1670" spans="1:28" ht="409.6" x14ac:dyDescent="0.2">
      <c r="A1670">
        <v>1668</v>
      </c>
      <c r="B1670" t="s">
        <v>2613</v>
      </c>
      <c r="C1670" t="s">
        <v>5269</v>
      </c>
      <c r="D1670" s="1" t="s">
        <v>5277</v>
      </c>
      <c r="E1670">
        <v>3.2</v>
      </c>
      <c r="F1670" s="1" t="s">
        <v>5278</v>
      </c>
      <c r="G1670" t="s">
        <v>1102</v>
      </c>
      <c r="H1670" t="s">
        <v>1102</v>
      </c>
      <c r="I1670" t="s">
        <v>29</v>
      </c>
      <c r="J1670">
        <v>2004</v>
      </c>
      <c r="K1670" t="s">
        <v>56</v>
      </c>
      <c r="L1670" t="s">
        <v>3323</v>
      </c>
      <c r="M1670" t="s">
        <v>46</v>
      </c>
      <c r="N1670" t="s">
        <v>3303</v>
      </c>
      <c r="O1670" t="s">
        <v>2614</v>
      </c>
      <c r="P1670">
        <v>-1</v>
      </c>
      <c r="Q1670">
        <f t="shared" si="312"/>
        <v>53000</v>
      </c>
      <c r="R1670">
        <f t="shared" si="313"/>
        <v>104000</v>
      </c>
      <c r="S1670">
        <f t="shared" si="314"/>
        <v>78500</v>
      </c>
      <c r="T1670" t="str">
        <f t="shared" si="315"/>
        <v>Q2eBaning</v>
      </c>
      <c r="U1670" t="str">
        <f t="shared" si="316"/>
        <v>Austin</v>
      </c>
      <c r="V1670" t="str">
        <f t="shared" si="317"/>
        <v>TX</v>
      </c>
      <c r="W1670">
        <f t="shared" si="318"/>
        <v>1</v>
      </c>
      <c r="X1670">
        <f t="shared" si="319"/>
        <v>1</v>
      </c>
      <c r="Y1670">
        <f t="shared" si="320"/>
        <v>1</v>
      </c>
      <c r="Z1670">
        <f t="shared" si="321"/>
        <v>0</v>
      </c>
      <c r="AA1670">
        <f t="shared" si="322"/>
        <v>0</v>
      </c>
      <c r="AB1670">
        <f t="shared" si="323"/>
        <v>1</v>
      </c>
    </row>
    <row r="1671" spans="1:28" ht="409.6" x14ac:dyDescent="0.2">
      <c r="A1671">
        <v>1669</v>
      </c>
      <c r="B1671" t="s">
        <v>607</v>
      </c>
      <c r="C1671" t="s">
        <v>5269</v>
      </c>
      <c r="D1671" s="1" t="s">
        <v>5279</v>
      </c>
      <c r="E1671">
        <v>3.7</v>
      </c>
      <c r="F1671" s="1" t="s">
        <v>2615</v>
      </c>
      <c r="G1671" t="s">
        <v>1102</v>
      </c>
      <c r="H1671" t="s">
        <v>2616</v>
      </c>
      <c r="I1671" t="s">
        <v>18</v>
      </c>
      <c r="J1671">
        <v>1938</v>
      </c>
      <c r="K1671" t="s">
        <v>30</v>
      </c>
      <c r="L1671">
        <v>-1</v>
      </c>
      <c r="M1671">
        <v>-1</v>
      </c>
      <c r="N1671" t="s">
        <v>3309</v>
      </c>
      <c r="O1671">
        <v>-1</v>
      </c>
      <c r="P1671">
        <v>-1</v>
      </c>
      <c r="Q1671">
        <f t="shared" si="312"/>
        <v>53000</v>
      </c>
      <c r="R1671">
        <f t="shared" si="313"/>
        <v>104000</v>
      </c>
      <c r="S1671">
        <f t="shared" si="314"/>
        <v>78500</v>
      </c>
      <c r="T1671" t="str">
        <f t="shared" si="315"/>
        <v>Allegan General Hospital</v>
      </c>
      <c r="U1671" t="str">
        <f t="shared" si="316"/>
        <v>Austin</v>
      </c>
      <c r="V1671" t="str">
        <f t="shared" si="317"/>
        <v>TX</v>
      </c>
      <c r="W1671">
        <f t="shared" si="318"/>
        <v>0</v>
      </c>
      <c r="X1671">
        <f t="shared" si="319"/>
        <v>1</v>
      </c>
      <c r="Y1671">
        <f t="shared" si="320"/>
        <v>0</v>
      </c>
      <c r="Z1671">
        <f t="shared" si="321"/>
        <v>0</v>
      </c>
      <c r="AA1671">
        <f t="shared" si="322"/>
        <v>0</v>
      </c>
      <c r="AB1671">
        <f t="shared" si="323"/>
        <v>1</v>
      </c>
    </row>
    <row r="1672" spans="1:28" ht="409.6" x14ac:dyDescent="0.2">
      <c r="A1672">
        <v>1670</v>
      </c>
      <c r="B1672" t="s">
        <v>193</v>
      </c>
      <c r="C1672" t="s">
        <v>5269</v>
      </c>
      <c r="D1672" s="1" t="s">
        <v>5280</v>
      </c>
      <c r="E1672">
        <v>2.6</v>
      </c>
      <c r="F1672" s="1" t="s">
        <v>2617</v>
      </c>
      <c r="G1672" t="s">
        <v>1102</v>
      </c>
      <c r="H1672" t="s">
        <v>1102</v>
      </c>
      <c r="I1672" t="s">
        <v>68</v>
      </c>
      <c r="J1672">
        <v>1988</v>
      </c>
      <c r="K1672" t="s">
        <v>30</v>
      </c>
      <c r="L1672" t="s">
        <v>629</v>
      </c>
      <c r="M1672" t="s">
        <v>630</v>
      </c>
      <c r="N1672" t="s">
        <v>3319</v>
      </c>
      <c r="O1672">
        <v>-1</v>
      </c>
      <c r="P1672">
        <v>-1</v>
      </c>
      <c r="Q1672">
        <f t="shared" si="312"/>
        <v>53000</v>
      </c>
      <c r="R1672">
        <f t="shared" si="313"/>
        <v>104000</v>
      </c>
      <c r="S1672">
        <f t="shared" si="314"/>
        <v>78500</v>
      </c>
      <c r="T1672" t="str">
        <f t="shared" si="315"/>
        <v>Santanna Energy Services</v>
      </c>
      <c r="U1672" t="str">
        <f t="shared" si="316"/>
        <v>Austin</v>
      </c>
      <c r="V1672" t="str">
        <f t="shared" si="317"/>
        <v>TX</v>
      </c>
      <c r="W1672">
        <f t="shared" si="318"/>
        <v>0</v>
      </c>
      <c r="X1672">
        <f t="shared" si="319"/>
        <v>1</v>
      </c>
      <c r="Y1672">
        <f t="shared" si="320"/>
        <v>1</v>
      </c>
      <c r="Z1672">
        <f t="shared" si="321"/>
        <v>0</v>
      </c>
      <c r="AA1672">
        <f t="shared" si="322"/>
        <v>0</v>
      </c>
      <c r="AB1672">
        <f t="shared" si="323"/>
        <v>1</v>
      </c>
    </row>
    <row r="1673" spans="1:28" ht="409.6" x14ac:dyDescent="0.2">
      <c r="A1673">
        <v>1671</v>
      </c>
      <c r="B1673" t="s">
        <v>364</v>
      </c>
      <c r="C1673" t="s">
        <v>5269</v>
      </c>
      <c r="D1673" s="1" t="s">
        <v>5281</v>
      </c>
      <c r="E1673">
        <v>2.8</v>
      </c>
      <c r="F1673" s="1" t="s">
        <v>2572</v>
      </c>
      <c r="G1673" t="s">
        <v>1102</v>
      </c>
      <c r="H1673" t="s">
        <v>2573</v>
      </c>
      <c r="I1673" t="s">
        <v>41</v>
      </c>
      <c r="J1673">
        <v>1998</v>
      </c>
      <c r="K1673" t="s">
        <v>30</v>
      </c>
      <c r="L1673" t="s">
        <v>31</v>
      </c>
      <c r="M1673" t="s">
        <v>32</v>
      </c>
      <c r="N1673" t="s">
        <v>3319</v>
      </c>
      <c r="O1673" t="s">
        <v>2574</v>
      </c>
      <c r="P1673">
        <v>-1</v>
      </c>
      <c r="Q1673">
        <f t="shared" si="312"/>
        <v>53000</v>
      </c>
      <c r="R1673">
        <f t="shared" si="313"/>
        <v>104000</v>
      </c>
      <c r="S1673">
        <f t="shared" si="314"/>
        <v>78500</v>
      </c>
      <c r="T1673" t="str">
        <f t="shared" si="315"/>
        <v>Healthgrades</v>
      </c>
      <c r="U1673" t="str">
        <f t="shared" si="316"/>
        <v>Austin</v>
      </c>
      <c r="V1673" t="str">
        <f t="shared" si="317"/>
        <v>TX</v>
      </c>
      <c r="W1673">
        <f t="shared" si="318"/>
        <v>0</v>
      </c>
      <c r="X1673">
        <f t="shared" si="319"/>
        <v>1</v>
      </c>
      <c r="Y1673">
        <f t="shared" si="320"/>
        <v>0</v>
      </c>
      <c r="Z1673">
        <f t="shared" si="321"/>
        <v>0</v>
      </c>
      <c r="AA1673">
        <f t="shared" si="322"/>
        <v>0</v>
      </c>
      <c r="AB1673">
        <f t="shared" si="323"/>
        <v>1</v>
      </c>
    </row>
    <row r="1674" spans="1:28" ht="409.6" x14ac:dyDescent="0.2">
      <c r="A1674">
        <v>1672</v>
      </c>
      <c r="B1674" t="s">
        <v>2618</v>
      </c>
      <c r="C1674" t="s">
        <v>5269</v>
      </c>
      <c r="D1674" s="1" t="s">
        <v>5282</v>
      </c>
      <c r="E1674">
        <v>2.8</v>
      </c>
      <c r="F1674" s="1" t="s">
        <v>2619</v>
      </c>
      <c r="G1674" t="s">
        <v>1102</v>
      </c>
      <c r="H1674" t="s">
        <v>1102</v>
      </c>
      <c r="I1674" t="s">
        <v>41</v>
      </c>
      <c r="J1674">
        <v>-1</v>
      </c>
      <c r="K1674" t="s">
        <v>218</v>
      </c>
      <c r="L1674" t="s">
        <v>2582</v>
      </c>
      <c r="M1674" t="s">
        <v>218</v>
      </c>
      <c r="N1674" t="s">
        <v>3303</v>
      </c>
      <c r="O1674">
        <v>-1</v>
      </c>
      <c r="P1674">
        <v>-1</v>
      </c>
      <c r="Q1674">
        <f t="shared" si="312"/>
        <v>53000</v>
      </c>
      <c r="R1674">
        <f t="shared" si="313"/>
        <v>104000</v>
      </c>
      <c r="S1674">
        <f t="shared" si="314"/>
        <v>78500</v>
      </c>
      <c r="T1674" t="str">
        <f t="shared" si="315"/>
        <v>TEXAS EDUCATION AGENCY</v>
      </c>
      <c r="U1674" t="str">
        <f t="shared" si="316"/>
        <v>Austin</v>
      </c>
      <c r="V1674" t="str">
        <f t="shared" si="317"/>
        <v>TX</v>
      </c>
      <c r="W1674">
        <f t="shared" si="318"/>
        <v>0</v>
      </c>
      <c r="X1674">
        <f t="shared" si="319"/>
        <v>1</v>
      </c>
      <c r="Y1674">
        <f t="shared" si="320"/>
        <v>0</v>
      </c>
      <c r="Z1674">
        <f t="shared" si="321"/>
        <v>0</v>
      </c>
      <c r="AA1674">
        <f t="shared" si="322"/>
        <v>0</v>
      </c>
      <c r="AB1674">
        <f t="shared" si="323"/>
        <v>1</v>
      </c>
    </row>
    <row r="1675" spans="1:28" ht="170" x14ac:dyDescent="0.2">
      <c r="A1675">
        <v>1673</v>
      </c>
      <c r="B1675" t="s">
        <v>34</v>
      </c>
      <c r="C1675" t="s">
        <v>5269</v>
      </c>
      <c r="D1675" s="1" t="s">
        <v>5283</v>
      </c>
      <c r="E1675">
        <v>-1</v>
      </c>
      <c r="F1675" t="s">
        <v>2620</v>
      </c>
      <c r="G1675" t="s">
        <v>1102</v>
      </c>
      <c r="H1675">
        <v>-1</v>
      </c>
      <c r="I1675">
        <v>-1</v>
      </c>
      <c r="J1675">
        <v>-1</v>
      </c>
      <c r="K1675">
        <v>-1</v>
      </c>
      <c r="L1675">
        <v>-1</v>
      </c>
      <c r="M1675">
        <v>-1</v>
      </c>
      <c r="N1675">
        <v>-1</v>
      </c>
      <c r="O1675">
        <v>-1</v>
      </c>
      <c r="P1675">
        <v>-1</v>
      </c>
      <c r="Q1675">
        <f t="shared" si="312"/>
        <v>53000</v>
      </c>
      <c r="R1675">
        <f t="shared" si="313"/>
        <v>104000</v>
      </c>
      <c r="S1675">
        <f t="shared" si="314"/>
        <v>78500</v>
      </c>
      <c r="T1675" t="str">
        <f t="shared" si="315"/>
        <v>Cyclex Systems</v>
      </c>
      <c r="U1675" t="str">
        <f t="shared" si="316"/>
        <v>Austin</v>
      </c>
      <c r="V1675" t="str">
        <f t="shared" si="317"/>
        <v>TX</v>
      </c>
      <c r="W1675">
        <f t="shared" si="318"/>
        <v>0</v>
      </c>
      <c r="X1675">
        <f t="shared" si="319"/>
        <v>0</v>
      </c>
      <c r="Y1675">
        <f t="shared" si="320"/>
        <v>0</v>
      </c>
      <c r="Z1675">
        <f t="shared" si="321"/>
        <v>0</v>
      </c>
      <c r="AA1675">
        <f t="shared" si="322"/>
        <v>0</v>
      </c>
      <c r="AB1675">
        <f t="shared" si="323"/>
        <v>1</v>
      </c>
    </row>
    <row r="1676" spans="1:28" ht="34" x14ac:dyDescent="0.2">
      <c r="A1676">
        <v>1674</v>
      </c>
      <c r="B1676" t="s">
        <v>2621</v>
      </c>
      <c r="C1676" t="s">
        <v>5269</v>
      </c>
      <c r="D1676" t="s">
        <v>5284</v>
      </c>
      <c r="E1676">
        <v>4.4000000000000004</v>
      </c>
      <c r="F1676" s="1" t="s">
        <v>2622</v>
      </c>
      <c r="G1676" t="s">
        <v>1102</v>
      </c>
      <c r="H1676" t="s">
        <v>5285</v>
      </c>
      <c r="I1676" t="s">
        <v>84</v>
      </c>
      <c r="J1676">
        <v>-1</v>
      </c>
      <c r="K1676" t="s">
        <v>30</v>
      </c>
      <c r="L1676" t="s">
        <v>38</v>
      </c>
      <c r="M1676" t="s">
        <v>32</v>
      </c>
      <c r="N1676" t="s">
        <v>3319</v>
      </c>
      <c r="O1676">
        <v>-1</v>
      </c>
      <c r="P1676">
        <v>-1</v>
      </c>
      <c r="Q1676">
        <f t="shared" si="312"/>
        <v>53000</v>
      </c>
      <c r="R1676">
        <f t="shared" si="313"/>
        <v>104000</v>
      </c>
      <c r="S1676">
        <f t="shared" si="314"/>
        <v>78500</v>
      </c>
      <c r="T1676" t="str">
        <f t="shared" si="315"/>
        <v>Vsion Technologies Inc</v>
      </c>
      <c r="U1676" t="str">
        <f t="shared" si="316"/>
        <v>Austin</v>
      </c>
      <c r="V1676" t="str">
        <f t="shared" si="317"/>
        <v>TX</v>
      </c>
      <c r="W1676">
        <f t="shared" si="318"/>
        <v>0</v>
      </c>
      <c r="X1676">
        <f t="shared" si="319"/>
        <v>1</v>
      </c>
      <c r="Y1676">
        <f t="shared" si="320"/>
        <v>1</v>
      </c>
      <c r="Z1676">
        <f t="shared" si="321"/>
        <v>0</v>
      </c>
      <c r="AA1676">
        <f t="shared" si="322"/>
        <v>0</v>
      </c>
      <c r="AB1676">
        <f t="shared" si="323"/>
        <v>1</v>
      </c>
    </row>
    <row r="1677" spans="1:28" ht="409.6" x14ac:dyDescent="0.2">
      <c r="A1677">
        <v>1675</v>
      </c>
      <c r="B1677" t="s">
        <v>2623</v>
      </c>
      <c r="C1677" t="s">
        <v>5269</v>
      </c>
      <c r="D1677" s="1" t="s">
        <v>5286</v>
      </c>
      <c r="E1677">
        <v>4.5999999999999996</v>
      </c>
      <c r="F1677" s="1" t="s">
        <v>2370</v>
      </c>
      <c r="G1677" t="s">
        <v>1102</v>
      </c>
      <c r="H1677" t="s">
        <v>586</v>
      </c>
      <c r="I1677" t="s">
        <v>24</v>
      </c>
      <c r="J1677">
        <v>1993</v>
      </c>
      <c r="K1677" t="s">
        <v>56</v>
      </c>
      <c r="L1677" t="s">
        <v>134</v>
      </c>
      <c r="M1677" t="s">
        <v>32</v>
      </c>
      <c r="N1677" t="s">
        <v>3307</v>
      </c>
      <c r="O1677">
        <v>-1</v>
      </c>
      <c r="P1677">
        <v>-1</v>
      </c>
      <c r="Q1677">
        <f t="shared" si="312"/>
        <v>53000</v>
      </c>
      <c r="R1677">
        <f t="shared" si="313"/>
        <v>104000</v>
      </c>
      <c r="S1677">
        <f t="shared" si="314"/>
        <v>78500</v>
      </c>
      <c r="T1677" t="str">
        <f t="shared" si="315"/>
        <v>NVIDIA</v>
      </c>
      <c r="U1677" t="str">
        <f t="shared" si="316"/>
        <v>Austin</v>
      </c>
      <c r="V1677" t="str">
        <f t="shared" si="317"/>
        <v>TX</v>
      </c>
      <c r="W1677">
        <f t="shared" si="318"/>
        <v>1</v>
      </c>
      <c r="X1677">
        <f t="shared" si="319"/>
        <v>1</v>
      </c>
      <c r="Y1677">
        <f t="shared" si="320"/>
        <v>1</v>
      </c>
      <c r="Z1677">
        <f t="shared" si="321"/>
        <v>0</v>
      </c>
      <c r="AA1677">
        <f t="shared" si="322"/>
        <v>0</v>
      </c>
      <c r="AB1677">
        <f t="shared" si="323"/>
        <v>1</v>
      </c>
    </row>
    <row r="1678" spans="1:28" ht="409.6" x14ac:dyDescent="0.2">
      <c r="A1678">
        <v>1676</v>
      </c>
      <c r="B1678" t="s">
        <v>2624</v>
      </c>
      <c r="C1678" t="s">
        <v>5269</v>
      </c>
      <c r="D1678" s="1" t="s">
        <v>5287</v>
      </c>
      <c r="E1678">
        <v>3.9</v>
      </c>
      <c r="F1678" s="1" t="s">
        <v>5288</v>
      </c>
      <c r="G1678" t="s">
        <v>1102</v>
      </c>
      <c r="H1678" t="s">
        <v>2625</v>
      </c>
      <c r="I1678" t="s">
        <v>68</v>
      </c>
      <c r="J1678">
        <v>2015</v>
      </c>
      <c r="K1678" t="s">
        <v>30</v>
      </c>
      <c r="L1678" t="s">
        <v>85</v>
      </c>
      <c r="M1678" t="s">
        <v>61</v>
      </c>
      <c r="N1678" t="s">
        <v>3319</v>
      </c>
      <c r="O1678">
        <v>-1</v>
      </c>
      <c r="P1678">
        <v>-1</v>
      </c>
      <c r="Q1678">
        <f t="shared" si="312"/>
        <v>53000</v>
      </c>
      <c r="R1678">
        <f t="shared" si="313"/>
        <v>104000</v>
      </c>
      <c r="S1678">
        <f t="shared" si="314"/>
        <v>78500</v>
      </c>
      <c r="T1678" t="str">
        <f t="shared" si="315"/>
        <v>AR Solutions, Inc.</v>
      </c>
      <c r="U1678" t="str">
        <f t="shared" si="316"/>
        <v>Austin</v>
      </c>
      <c r="V1678" t="str">
        <f t="shared" si="317"/>
        <v>TX</v>
      </c>
      <c r="W1678">
        <f t="shared" si="318"/>
        <v>0</v>
      </c>
      <c r="X1678">
        <f t="shared" si="319"/>
        <v>0</v>
      </c>
      <c r="Y1678">
        <f t="shared" si="320"/>
        <v>0</v>
      </c>
      <c r="Z1678">
        <f t="shared" si="321"/>
        <v>0</v>
      </c>
      <c r="AA1678">
        <f t="shared" si="322"/>
        <v>0</v>
      </c>
      <c r="AB1678">
        <f t="shared" si="323"/>
        <v>1</v>
      </c>
    </row>
    <row r="1679" spans="1:28" ht="51" x14ac:dyDescent="0.2">
      <c r="A1679">
        <v>1677</v>
      </c>
      <c r="B1679" t="s">
        <v>671</v>
      </c>
      <c r="C1679" t="s">
        <v>5269</v>
      </c>
      <c r="D1679" t="s">
        <v>5289</v>
      </c>
      <c r="E1679">
        <v>2.8</v>
      </c>
      <c r="F1679" s="1" t="s">
        <v>2581</v>
      </c>
      <c r="G1679" t="s">
        <v>1102</v>
      </c>
      <c r="H1679" t="s">
        <v>1102</v>
      </c>
      <c r="I1679" t="s">
        <v>24</v>
      </c>
      <c r="J1679">
        <v>1912</v>
      </c>
      <c r="K1679" t="s">
        <v>218</v>
      </c>
      <c r="L1679" t="s">
        <v>2582</v>
      </c>
      <c r="M1679" t="s">
        <v>218</v>
      </c>
      <c r="N1679" t="s">
        <v>3319</v>
      </c>
      <c r="O1679">
        <v>-1</v>
      </c>
      <c r="P1679">
        <v>-1</v>
      </c>
      <c r="Q1679">
        <f t="shared" si="312"/>
        <v>53000</v>
      </c>
      <c r="R1679">
        <f t="shared" si="313"/>
        <v>104000</v>
      </c>
      <c r="S1679">
        <f t="shared" si="314"/>
        <v>78500</v>
      </c>
      <c r="T1679" t="str">
        <f t="shared" si="315"/>
        <v>Texas Health &amp; Human Services Commission</v>
      </c>
      <c r="U1679" t="str">
        <f t="shared" si="316"/>
        <v>Austin</v>
      </c>
      <c r="V1679" t="str">
        <f t="shared" si="317"/>
        <v>TX</v>
      </c>
      <c r="W1679">
        <f t="shared" si="318"/>
        <v>0</v>
      </c>
      <c r="X1679">
        <f t="shared" si="319"/>
        <v>1</v>
      </c>
      <c r="Y1679">
        <f t="shared" si="320"/>
        <v>0</v>
      </c>
      <c r="Z1679">
        <f t="shared" si="321"/>
        <v>1</v>
      </c>
      <c r="AA1679">
        <f t="shared" si="322"/>
        <v>0</v>
      </c>
      <c r="AB1679">
        <f t="shared" si="323"/>
        <v>1</v>
      </c>
    </row>
    <row r="1680" spans="1:28" ht="372" x14ac:dyDescent="0.2">
      <c r="A1680">
        <v>1678</v>
      </c>
      <c r="B1680" t="s">
        <v>178</v>
      </c>
      <c r="C1680" t="s">
        <v>5269</v>
      </c>
      <c r="D1680" s="1" t="s">
        <v>5290</v>
      </c>
      <c r="E1680">
        <v>3.3</v>
      </c>
      <c r="F1680" s="1" t="s">
        <v>1516</v>
      </c>
      <c r="G1680" t="s">
        <v>1102</v>
      </c>
      <c r="H1680" t="s">
        <v>190</v>
      </c>
      <c r="I1680" t="s">
        <v>24</v>
      </c>
      <c r="J1680">
        <v>1984</v>
      </c>
      <c r="K1680" t="s">
        <v>56</v>
      </c>
      <c r="L1680" t="s">
        <v>51</v>
      </c>
      <c r="M1680" t="s">
        <v>52</v>
      </c>
      <c r="N1680" t="s">
        <v>3310</v>
      </c>
      <c r="O1680">
        <v>-1</v>
      </c>
      <c r="P1680">
        <v>-1</v>
      </c>
      <c r="Q1680">
        <f t="shared" si="312"/>
        <v>53000</v>
      </c>
      <c r="R1680">
        <f t="shared" si="313"/>
        <v>104000</v>
      </c>
      <c r="S1680">
        <f t="shared" si="314"/>
        <v>78500</v>
      </c>
      <c r="T1680" t="str">
        <f t="shared" si="315"/>
        <v>Centene Corporation</v>
      </c>
      <c r="U1680" t="str">
        <f t="shared" si="316"/>
        <v>Austin</v>
      </c>
      <c r="V1680" t="str">
        <f t="shared" si="317"/>
        <v>TX</v>
      </c>
      <c r="W1680">
        <f t="shared" si="318"/>
        <v>0</v>
      </c>
      <c r="X1680">
        <f t="shared" si="319"/>
        <v>1</v>
      </c>
      <c r="Y1680">
        <f t="shared" si="320"/>
        <v>1</v>
      </c>
      <c r="Z1680">
        <f t="shared" si="321"/>
        <v>0</v>
      </c>
      <c r="AA1680">
        <f t="shared" si="322"/>
        <v>0</v>
      </c>
      <c r="AB1680">
        <f t="shared" si="323"/>
        <v>1</v>
      </c>
    </row>
    <row r="1681" spans="1:28" ht="409.6" x14ac:dyDescent="0.2">
      <c r="A1681">
        <v>1679</v>
      </c>
      <c r="B1681" t="s">
        <v>2626</v>
      </c>
      <c r="C1681" t="s">
        <v>5269</v>
      </c>
      <c r="D1681" s="1" t="s">
        <v>5291</v>
      </c>
      <c r="E1681">
        <v>2.5</v>
      </c>
      <c r="F1681" s="1" t="s">
        <v>788</v>
      </c>
      <c r="G1681" t="s">
        <v>1102</v>
      </c>
      <c r="H1681" t="s">
        <v>651</v>
      </c>
      <c r="I1681" t="s">
        <v>84</v>
      </c>
      <c r="J1681">
        <v>-1</v>
      </c>
      <c r="K1681" t="s">
        <v>30</v>
      </c>
      <c r="L1681" t="s">
        <v>147</v>
      </c>
      <c r="M1681" t="s">
        <v>61</v>
      </c>
      <c r="N1681" t="s">
        <v>3319</v>
      </c>
      <c r="O1681">
        <v>-1</v>
      </c>
      <c r="P1681">
        <v>-1</v>
      </c>
      <c r="Q1681">
        <f t="shared" si="312"/>
        <v>53000</v>
      </c>
      <c r="R1681">
        <f t="shared" si="313"/>
        <v>104000</v>
      </c>
      <c r="S1681">
        <f t="shared" si="314"/>
        <v>78500</v>
      </c>
      <c r="T1681" t="str">
        <f t="shared" si="315"/>
        <v>Avacend, Inc.</v>
      </c>
      <c r="U1681" t="str">
        <f t="shared" si="316"/>
        <v>Austin</v>
      </c>
      <c r="V1681" t="str">
        <f t="shared" si="317"/>
        <v>TX</v>
      </c>
      <c r="W1681">
        <f t="shared" si="318"/>
        <v>0</v>
      </c>
      <c r="X1681">
        <f t="shared" si="319"/>
        <v>1</v>
      </c>
      <c r="Y1681">
        <f t="shared" si="320"/>
        <v>0</v>
      </c>
      <c r="Z1681">
        <f t="shared" si="321"/>
        <v>0</v>
      </c>
      <c r="AA1681">
        <f t="shared" si="322"/>
        <v>0</v>
      </c>
      <c r="AB1681">
        <f t="shared" si="323"/>
        <v>1</v>
      </c>
    </row>
    <row r="1682" spans="1:28" ht="409.6" x14ac:dyDescent="0.2">
      <c r="A1682">
        <v>1680</v>
      </c>
      <c r="B1682" t="s">
        <v>2627</v>
      </c>
      <c r="C1682" t="s">
        <v>5269</v>
      </c>
      <c r="D1682" s="1" t="s">
        <v>5292</v>
      </c>
      <c r="E1682">
        <v>-1</v>
      </c>
      <c r="F1682" t="s">
        <v>2628</v>
      </c>
      <c r="G1682" t="s">
        <v>1102</v>
      </c>
      <c r="H1682" t="s">
        <v>794</v>
      </c>
      <c r="I1682" t="s">
        <v>3341</v>
      </c>
      <c r="J1682">
        <v>-1</v>
      </c>
      <c r="K1682" t="s">
        <v>56</v>
      </c>
      <c r="L1682">
        <v>-1</v>
      </c>
      <c r="M1682">
        <v>-1</v>
      </c>
      <c r="N1682" t="s">
        <v>3319</v>
      </c>
      <c r="O1682">
        <v>-1</v>
      </c>
      <c r="P1682">
        <v>-1</v>
      </c>
      <c r="Q1682">
        <f t="shared" si="312"/>
        <v>53000</v>
      </c>
      <c r="R1682">
        <f t="shared" si="313"/>
        <v>104000</v>
      </c>
      <c r="S1682">
        <f t="shared" si="314"/>
        <v>78500</v>
      </c>
      <c r="T1682" t="str">
        <f t="shared" si="315"/>
        <v>SNIPEBRIDGE</v>
      </c>
      <c r="U1682" t="str">
        <f t="shared" si="316"/>
        <v>Austin</v>
      </c>
      <c r="V1682" t="str">
        <f t="shared" si="317"/>
        <v>TX</v>
      </c>
      <c r="W1682">
        <f t="shared" si="318"/>
        <v>0</v>
      </c>
      <c r="X1682">
        <f t="shared" si="319"/>
        <v>0</v>
      </c>
      <c r="Y1682">
        <f t="shared" si="320"/>
        <v>0</v>
      </c>
      <c r="Z1682">
        <f t="shared" si="321"/>
        <v>0</v>
      </c>
      <c r="AA1682">
        <f t="shared" si="322"/>
        <v>0</v>
      </c>
      <c r="AB1682">
        <f t="shared" si="323"/>
        <v>1</v>
      </c>
    </row>
    <row r="1683" spans="1:28" ht="409.6" x14ac:dyDescent="0.2">
      <c r="A1683">
        <v>1681</v>
      </c>
      <c r="B1683" t="s">
        <v>34</v>
      </c>
      <c r="C1683" t="s">
        <v>5269</v>
      </c>
      <c r="D1683" s="1" t="s">
        <v>5293</v>
      </c>
      <c r="E1683">
        <v>2.5</v>
      </c>
      <c r="F1683" s="1" t="s">
        <v>788</v>
      </c>
      <c r="G1683" t="s">
        <v>1102</v>
      </c>
      <c r="H1683" t="s">
        <v>651</v>
      </c>
      <c r="I1683" t="s">
        <v>84</v>
      </c>
      <c r="J1683">
        <v>-1</v>
      </c>
      <c r="K1683" t="s">
        <v>30</v>
      </c>
      <c r="L1683" t="s">
        <v>147</v>
      </c>
      <c r="M1683" t="s">
        <v>61</v>
      </c>
      <c r="N1683" t="s">
        <v>3319</v>
      </c>
      <c r="O1683">
        <v>-1</v>
      </c>
      <c r="P1683">
        <v>-1</v>
      </c>
      <c r="Q1683">
        <f t="shared" si="312"/>
        <v>53000</v>
      </c>
      <c r="R1683">
        <f t="shared" si="313"/>
        <v>104000</v>
      </c>
      <c r="S1683">
        <f t="shared" si="314"/>
        <v>78500</v>
      </c>
      <c r="T1683" t="str">
        <f t="shared" si="315"/>
        <v>Avacend, Inc.</v>
      </c>
      <c r="U1683" t="str">
        <f t="shared" si="316"/>
        <v>Austin</v>
      </c>
      <c r="V1683" t="str">
        <f t="shared" si="317"/>
        <v>TX</v>
      </c>
      <c r="W1683">
        <f t="shared" si="318"/>
        <v>0</v>
      </c>
      <c r="X1683">
        <f t="shared" si="319"/>
        <v>0</v>
      </c>
      <c r="Y1683">
        <f t="shared" si="320"/>
        <v>0</v>
      </c>
      <c r="Z1683">
        <f t="shared" si="321"/>
        <v>0</v>
      </c>
      <c r="AA1683">
        <f t="shared" si="322"/>
        <v>0</v>
      </c>
      <c r="AB1683">
        <f t="shared" si="323"/>
        <v>1</v>
      </c>
    </row>
    <row r="1684" spans="1:28" ht="409.6" x14ac:dyDescent="0.2">
      <c r="A1684">
        <v>1682</v>
      </c>
      <c r="B1684" t="s">
        <v>72</v>
      </c>
      <c r="C1684" t="s">
        <v>5269</v>
      </c>
      <c r="D1684" s="1" t="s">
        <v>5294</v>
      </c>
      <c r="E1684">
        <v>3.7</v>
      </c>
      <c r="F1684" s="1" t="s">
        <v>2629</v>
      </c>
      <c r="G1684" t="s">
        <v>1102</v>
      </c>
      <c r="H1684" t="s">
        <v>1102</v>
      </c>
      <c r="I1684" t="s">
        <v>41</v>
      </c>
      <c r="J1684">
        <v>2005</v>
      </c>
      <c r="K1684" t="s">
        <v>30</v>
      </c>
      <c r="L1684" t="s">
        <v>3350</v>
      </c>
      <c r="M1684" t="s">
        <v>32</v>
      </c>
      <c r="N1684" t="s">
        <v>3303</v>
      </c>
      <c r="O1684">
        <v>-1</v>
      </c>
      <c r="P1684">
        <v>-1</v>
      </c>
      <c r="Q1684">
        <f t="shared" si="312"/>
        <v>53000</v>
      </c>
      <c r="R1684">
        <f t="shared" si="313"/>
        <v>104000</v>
      </c>
      <c r="S1684">
        <f t="shared" si="314"/>
        <v>78500</v>
      </c>
      <c r="T1684" t="str">
        <f t="shared" si="315"/>
        <v>Bazaarvoice</v>
      </c>
      <c r="U1684" t="str">
        <f t="shared" si="316"/>
        <v>Austin</v>
      </c>
      <c r="V1684" t="str">
        <f t="shared" si="317"/>
        <v>TX</v>
      </c>
      <c r="W1684">
        <f t="shared" si="318"/>
        <v>1</v>
      </c>
      <c r="X1684">
        <f t="shared" si="319"/>
        <v>1</v>
      </c>
      <c r="Y1684">
        <f t="shared" si="320"/>
        <v>0</v>
      </c>
      <c r="Z1684">
        <f t="shared" si="321"/>
        <v>0</v>
      </c>
      <c r="AA1684">
        <f t="shared" si="322"/>
        <v>0</v>
      </c>
      <c r="AB1684">
        <f t="shared" si="323"/>
        <v>1</v>
      </c>
    </row>
    <row r="1685" spans="1:28" ht="34" x14ac:dyDescent="0.2">
      <c r="A1685">
        <v>1683</v>
      </c>
      <c r="B1685" t="s">
        <v>2571</v>
      </c>
      <c r="C1685" t="s">
        <v>5269</v>
      </c>
      <c r="D1685" t="s">
        <v>5295</v>
      </c>
      <c r="E1685">
        <v>2.6</v>
      </c>
      <c r="F1685" s="1" t="s">
        <v>5243</v>
      </c>
      <c r="G1685" t="s">
        <v>1102</v>
      </c>
      <c r="H1685" t="s">
        <v>2577</v>
      </c>
      <c r="I1685" t="s">
        <v>84</v>
      </c>
      <c r="J1685">
        <v>1996</v>
      </c>
      <c r="K1685" t="s">
        <v>30</v>
      </c>
      <c r="L1685" t="s">
        <v>134</v>
      </c>
      <c r="M1685" t="s">
        <v>32</v>
      </c>
      <c r="N1685" t="s">
        <v>3309</v>
      </c>
      <c r="O1685" t="s">
        <v>2578</v>
      </c>
      <c r="P1685">
        <v>-1</v>
      </c>
      <c r="Q1685">
        <f t="shared" si="312"/>
        <v>53000</v>
      </c>
      <c r="R1685">
        <f t="shared" si="313"/>
        <v>104000</v>
      </c>
      <c r="S1685">
        <f t="shared" si="314"/>
        <v>78500</v>
      </c>
      <c r="T1685" t="str">
        <f t="shared" si="315"/>
        <v>MedSee</v>
      </c>
      <c r="U1685" t="str">
        <f t="shared" si="316"/>
        <v>Austin</v>
      </c>
      <c r="V1685" t="str">
        <f t="shared" si="317"/>
        <v>TX</v>
      </c>
      <c r="W1685">
        <f t="shared" si="318"/>
        <v>0</v>
      </c>
      <c r="X1685">
        <f t="shared" si="319"/>
        <v>1</v>
      </c>
      <c r="Y1685">
        <f t="shared" si="320"/>
        <v>1</v>
      </c>
      <c r="Z1685">
        <f t="shared" si="321"/>
        <v>1</v>
      </c>
      <c r="AA1685">
        <f t="shared" si="322"/>
        <v>0</v>
      </c>
      <c r="AB1685">
        <f t="shared" si="323"/>
        <v>1</v>
      </c>
    </row>
    <row r="1686" spans="1:28" ht="34" x14ac:dyDescent="0.2">
      <c r="A1686">
        <v>1684</v>
      </c>
      <c r="B1686" t="s">
        <v>2630</v>
      </c>
      <c r="C1686" t="s">
        <v>5269</v>
      </c>
      <c r="D1686" t="s">
        <v>5296</v>
      </c>
      <c r="E1686">
        <v>3.3</v>
      </c>
      <c r="F1686" s="1" t="s">
        <v>2631</v>
      </c>
      <c r="G1686" t="s">
        <v>1102</v>
      </c>
      <c r="H1686" t="s">
        <v>2632</v>
      </c>
      <c r="I1686" t="s">
        <v>24</v>
      </c>
      <c r="J1686">
        <v>2006</v>
      </c>
      <c r="K1686" t="s">
        <v>56</v>
      </c>
      <c r="L1686" t="s">
        <v>134</v>
      </c>
      <c r="M1686" t="s">
        <v>32</v>
      </c>
      <c r="N1686" t="s">
        <v>3304</v>
      </c>
      <c r="O1686">
        <v>-1</v>
      </c>
      <c r="P1686">
        <v>-1</v>
      </c>
      <c r="Q1686">
        <f t="shared" si="312"/>
        <v>53000</v>
      </c>
      <c r="R1686">
        <f t="shared" si="313"/>
        <v>104000</v>
      </c>
      <c r="S1686">
        <f t="shared" si="314"/>
        <v>78500</v>
      </c>
      <c r="T1686" t="str">
        <f t="shared" si="315"/>
        <v>Gemalto</v>
      </c>
      <c r="U1686" t="str">
        <f t="shared" si="316"/>
        <v>Austin</v>
      </c>
      <c r="V1686" t="str">
        <f t="shared" si="317"/>
        <v>TX</v>
      </c>
      <c r="W1686">
        <f t="shared" si="318"/>
        <v>0</v>
      </c>
      <c r="X1686">
        <f t="shared" si="319"/>
        <v>0</v>
      </c>
      <c r="Y1686">
        <f t="shared" si="320"/>
        <v>1</v>
      </c>
      <c r="Z1686">
        <f t="shared" si="321"/>
        <v>0</v>
      </c>
      <c r="AA1686">
        <f t="shared" si="322"/>
        <v>0</v>
      </c>
      <c r="AB1686">
        <f t="shared" si="323"/>
        <v>1</v>
      </c>
    </row>
    <row r="1687" spans="1:28" ht="187" x14ac:dyDescent="0.2">
      <c r="A1687">
        <v>1685</v>
      </c>
      <c r="B1687" t="s">
        <v>473</v>
      </c>
      <c r="C1687" t="s">
        <v>5269</v>
      </c>
      <c r="D1687" s="1" t="s">
        <v>5297</v>
      </c>
      <c r="E1687">
        <v>3.8</v>
      </c>
      <c r="F1687" s="1" t="s">
        <v>2633</v>
      </c>
      <c r="G1687" t="s">
        <v>1102</v>
      </c>
      <c r="H1687" t="s">
        <v>1102</v>
      </c>
      <c r="I1687" t="s">
        <v>68</v>
      </c>
      <c r="J1687">
        <v>-1</v>
      </c>
      <c r="K1687" t="s">
        <v>30</v>
      </c>
      <c r="L1687" t="s">
        <v>31</v>
      </c>
      <c r="M1687" t="s">
        <v>32</v>
      </c>
      <c r="N1687" t="s">
        <v>3311</v>
      </c>
      <c r="O1687">
        <v>-1</v>
      </c>
      <c r="P1687">
        <v>-1</v>
      </c>
      <c r="Q1687">
        <f t="shared" si="312"/>
        <v>53000</v>
      </c>
      <c r="R1687">
        <f t="shared" si="313"/>
        <v>104000</v>
      </c>
      <c r="S1687">
        <f t="shared" si="314"/>
        <v>78500</v>
      </c>
      <c r="T1687" t="str">
        <f t="shared" si="315"/>
        <v>Lawnstarter</v>
      </c>
      <c r="U1687" t="str">
        <f t="shared" si="316"/>
        <v>Austin</v>
      </c>
      <c r="V1687" t="str">
        <f t="shared" si="317"/>
        <v>TX</v>
      </c>
      <c r="W1687">
        <f t="shared" si="318"/>
        <v>0</v>
      </c>
      <c r="X1687">
        <f t="shared" si="319"/>
        <v>0</v>
      </c>
      <c r="Y1687">
        <f t="shared" si="320"/>
        <v>0</v>
      </c>
      <c r="Z1687">
        <f t="shared" si="321"/>
        <v>0</v>
      </c>
      <c r="AA1687">
        <f t="shared" si="322"/>
        <v>0</v>
      </c>
      <c r="AB1687">
        <f t="shared" si="323"/>
        <v>1</v>
      </c>
    </row>
    <row r="1688" spans="1:28" ht="409.6" x14ac:dyDescent="0.2">
      <c r="A1688">
        <v>1686</v>
      </c>
      <c r="B1688" t="s">
        <v>2634</v>
      </c>
      <c r="C1688" t="s">
        <v>5269</v>
      </c>
      <c r="D1688" s="1" t="s">
        <v>5298</v>
      </c>
      <c r="E1688">
        <v>-1</v>
      </c>
      <c r="F1688" t="s">
        <v>2635</v>
      </c>
      <c r="G1688" t="s">
        <v>1102</v>
      </c>
      <c r="H1688">
        <v>-1</v>
      </c>
      <c r="I1688">
        <v>-1</v>
      </c>
      <c r="J1688">
        <v>-1</v>
      </c>
      <c r="K1688">
        <v>-1</v>
      </c>
      <c r="L1688">
        <v>-1</v>
      </c>
      <c r="M1688">
        <v>-1</v>
      </c>
      <c r="N1688">
        <v>-1</v>
      </c>
      <c r="O1688">
        <v>-1</v>
      </c>
      <c r="P1688">
        <v>-1</v>
      </c>
      <c r="Q1688">
        <f t="shared" si="312"/>
        <v>53000</v>
      </c>
      <c r="R1688">
        <f t="shared" si="313"/>
        <v>104000</v>
      </c>
      <c r="S1688">
        <f t="shared" si="314"/>
        <v>78500</v>
      </c>
      <c r="T1688" t="str">
        <f t="shared" si="315"/>
        <v>VIAHART</v>
      </c>
      <c r="U1688" t="str">
        <f t="shared" si="316"/>
        <v>Austin</v>
      </c>
      <c r="V1688" t="str">
        <f t="shared" si="317"/>
        <v>TX</v>
      </c>
      <c r="W1688">
        <f t="shared" si="318"/>
        <v>0</v>
      </c>
      <c r="X1688">
        <f t="shared" si="319"/>
        <v>0</v>
      </c>
      <c r="Y1688">
        <f t="shared" si="320"/>
        <v>1</v>
      </c>
      <c r="Z1688">
        <f t="shared" si="321"/>
        <v>0</v>
      </c>
      <c r="AA1688">
        <f t="shared" si="322"/>
        <v>0</v>
      </c>
      <c r="AB1688">
        <f t="shared" si="323"/>
        <v>1</v>
      </c>
    </row>
    <row r="1689" spans="1:28" ht="34" x14ac:dyDescent="0.2">
      <c r="A1689">
        <v>1687</v>
      </c>
      <c r="B1689" t="s">
        <v>72</v>
      </c>
      <c r="C1689" t="s">
        <v>5269</v>
      </c>
      <c r="D1689" t="s">
        <v>5299</v>
      </c>
      <c r="E1689">
        <v>3.7</v>
      </c>
      <c r="F1689" s="1" t="s">
        <v>2636</v>
      </c>
      <c r="G1689" t="s">
        <v>1102</v>
      </c>
      <c r="H1689" t="s">
        <v>106</v>
      </c>
      <c r="I1689" t="s">
        <v>29</v>
      </c>
      <c r="J1689">
        <v>2010</v>
      </c>
      <c r="K1689" t="s">
        <v>56</v>
      </c>
      <c r="L1689" t="s">
        <v>31</v>
      </c>
      <c r="M1689" t="s">
        <v>32</v>
      </c>
      <c r="N1689" t="s">
        <v>3319</v>
      </c>
      <c r="O1689">
        <v>-1</v>
      </c>
      <c r="P1689">
        <v>-1</v>
      </c>
      <c r="Q1689">
        <f t="shared" si="312"/>
        <v>53000</v>
      </c>
      <c r="R1689">
        <f t="shared" si="313"/>
        <v>104000</v>
      </c>
      <c r="S1689">
        <f t="shared" si="314"/>
        <v>78500</v>
      </c>
      <c r="T1689" t="str">
        <f t="shared" si="315"/>
        <v>CloudFlare</v>
      </c>
      <c r="U1689" t="str">
        <f t="shared" si="316"/>
        <v>Austin</v>
      </c>
      <c r="V1689" t="str">
        <f t="shared" si="317"/>
        <v>TX</v>
      </c>
      <c r="W1689">
        <f t="shared" si="318"/>
        <v>1</v>
      </c>
      <c r="X1689">
        <f t="shared" si="319"/>
        <v>1</v>
      </c>
      <c r="Y1689">
        <f t="shared" si="320"/>
        <v>0</v>
      </c>
      <c r="Z1689">
        <f t="shared" si="321"/>
        <v>1</v>
      </c>
      <c r="AA1689">
        <f t="shared" si="322"/>
        <v>0</v>
      </c>
      <c r="AB1689">
        <f t="shared" si="323"/>
        <v>1</v>
      </c>
    </row>
    <row r="1690" spans="1:28" ht="409.6" x14ac:dyDescent="0.2">
      <c r="A1690">
        <v>1688</v>
      </c>
      <c r="B1690" t="s">
        <v>2637</v>
      </c>
      <c r="C1690" t="s">
        <v>5300</v>
      </c>
      <c r="D1690" s="1" t="s">
        <v>6142</v>
      </c>
      <c r="E1690">
        <v>2.7</v>
      </c>
      <c r="F1690" s="1" t="s">
        <v>2638</v>
      </c>
      <c r="G1690" t="s">
        <v>1102</v>
      </c>
      <c r="H1690" t="s">
        <v>5301</v>
      </c>
      <c r="I1690" t="s">
        <v>24</v>
      </c>
      <c r="J1690">
        <v>1987</v>
      </c>
      <c r="K1690" t="s">
        <v>56</v>
      </c>
      <c r="L1690" t="s">
        <v>25</v>
      </c>
      <c r="M1690" t="s">
        <v>26</v>
      </c>
      <c r="N1690" t="s">
        <v>3304</v>
      </c>
      <c r="O1690">
        <v>-1</v>
      </c>
      <c r="P1690">
        <v>-1</v>
      </c>
      <c r="Q1690">
        <f t="shared" si="312"/>
        <v>35000</v>
      </c>
      <c r="R1690">
        <f t="shared" si="313"/>
        <v>42000</v>
      </c>
      <c r="S1690">
        <f t="shared" si="314"/>
        <v>38500</v>
      </c>
      <c r="T1690" t="str">
        <f t="shared" si="315"/>
        <v>Sonic Healthcare USA</v>
      </c>
      <c r="U1690" t="str">
        <f t="shared" si="316"/>
        <v>Austin</v>
      </c>
      <c r="V1690" t="str">
        <f t="shared" si="317"/>
        <v>TX</v>
      </c>
      <c r="W1690">
        <f t="shared" si="318"/>
        <v>0</v>
      </c>
      <c r="X1690">
        <f t="shared" si="319"/>
        <v>1</v>
      </c>
      <c r="Y1690">
        <f t="shared" si="320"/>
        <v>1</v>
      </c>
      <c r="Z1690">
        <f t="shared" si="321"/>
        <v>1</v>
      </c>
      <c r="AA1690">
        <f t="shared" si="322"/>
        <v>0</v>
      </c>
      <c r="AB1690">
        <f t="shared" si="323"/>
        <v>1</v>
      </c>
    </row>
    <row r="1691" spans="1:28" ht="409.6" x14ac:dyDescent="0.2">
      <c r="A1691">
        <v>1689</v>
      </c>
      <c r="B1691" t="s">
        <v>607</v>
      </c>
      <c r="C1691" t="s">
        <v>5300</v>
      </c>
      <c r="D1691" s="1" t="s">
        <v>5302</v>
      </c>
      <c r="E1691">
        <v>3.3</v>
      </c>
      <c r="F1691" s="1" t="s">
        <v>2639</v>
      </c>
      <c r="G1691" t="s">
        <v>1102</v>
      </c>
      <c r="H1691" t="s">
        <v>190</v>
      </c>
      <c r="I1691" t="s">
        <v>24</v>
      </c>
      <c r="J1691">
        <v>1999</v>
      </c>
      <c r="K1691" t="s">
        <v>19</v>
      </c>
      <c r="L1691" t="s">
        <v>25</v>
      </c>
      <c r="M1691" t="s">
        <v>26</v>
      </c>
      <c r="N1691" t="s">
        <v>3303</v>
      </c>
      <c r="O1691">
        <v>-1</v>
      </c>
      <c r="P1691">
        <v>-1</v>
      </c>
      <c r="Q1691">
        <f t="shared" si="312"/>
        <v>35000</v>
      </c>
      <c r="R1691">
        <f t="shared" si="313"/>
        <v>42000</v>
      </c>
      <c r="S1691">
        <f t="shared" si="314"/>
        <v>38500</v>
      </c>
      <c r="T1691" t="str">
        <f t="shared" si="315"/>
        <v>Ascension</v>
      </c>
      <c r="U1691" t="str">
        <f t="shared" si="316"/>
        <v>Austin</v>
      </c>
      <c r="V1691" t="str">
        <f t="shared" si="317"/>
        <v>TX</v>
      </c>
      <c r="W1691">
        <f t="shared" si="318"/>
        <v>0</v>
      </c>
      <c r="X1691">
        <f t="shared" si="319"/>
        <v>1</v>
      </c>
      <c r="Y1691">
        <f t="shared" si="320"/>
        <v>0</v>
      </c>
      <c r="Z1691">
        <f t="shared" si="321"/>
        <v>0</v>
      </c>
      <c r="AA1691">
        <f t="shared" si="322"/>
        <v>0</v>
      </c>
      <c r="AB1691">
        <f t="shared" si="323"/>
        <v>1</v>
      </c>
    </row>
    <row r="1692" spans="1:28" ht="409.6" x14ac:dyDescent="0.2">
      <c r="A1692">
        <v>1690</v>
      </c>
      <c r="B1692" t="s">
        <v>2640</v>
      </c>
      <c r="C1692" t="s">
        <v>5300</v>
      </c>
      <c r="D1692" s="1" t="s">
        <v>5303</v>
      </c>
      <c r="E1692">
        <v>3.8</v>
      </c>
      <c r="F1692" s="1" t="s">
        <v>2641</v>
      </c>
      <c r="G1692" t="s">
        <v>1102</v>
      </c>
      <c r="H1692" t="s">
        <v>1102</v>
      </c>
      <c r="I1692" t="s">
        <v>24</v>
      </c>
      <c r="J1692">
        <v>1991</v>
      </c>
      <c r="K1692" t="s">
        <v>218</v>
      </c>
      <c r="L1692" t="s">
        <v>2582</v>
      </c>
      <c r="M1692" t="s">
        <v>218</v>
      </c>
      <c r="N1692" t="s">
        <v>3319</v>
      </c>
      <c r="O1692">
        <v>-1</v>
      </c>
      <c r="P1692">
        <v>-1</v>
      </c>
      <c r="Q1692">
        <f t="shared" si="312"/>
        <v>35000</v>
      </c>
      <c r="R1692">
        <f t="shared" si="313"/>
        <v>42000</v>
      </c>
      <c r="S1692">
        <f t="shared" si="314"/>
        <v>38500</v>
      </c>
      <c r="T1692" t="str">
        <f t="shared" si="315"/>
        <v>TxDOT</v>
      </c>
      <c r="U1692" t="str">
        <f t="shared" si="316"/>
        <v>Austin</v>
      </c>
      <c r="V1692" t="str">
        <f t="shared" si="317"/>
        <v>TX</v>
      </c>
      <c r="W1692">
        <f t="shared" si="318"/>
        <v>0</v>
      </c>
      <c r="X1692">
        <f t="shared" si="319"/>
        <v>0</v>
      </c>
      <c r="Y1692">
        <f t="shared" si="320"/>
        <v>1</v>
      </c>
      <c r="Z1692">
        <f t="shared" si="321"/>
        <v>1</v>
      </c>
      <c r="AA1692">
        <f t="shared" si="322"/>
        <v>0</v>
      </c>
      <c r="AB1692">
        <f t="shared" si="323"/>
        <v>1</v>
      </c>
    </row>
    <row r="1693" spans="1:28" ht="306" x14ac:dyDescent="0.2">
      <c r="A1693">
        <v>1691</v>
      </c>
      <c r="B1693" t="s">
        <v>2642</v>
      </c>
      <c r="C1693" t="s">
        <v>5300</v>
      </c>
      <c r="D1693" s="1" t="s">
        <v>5304</v>
      </c>
      <c r="E1693">
        <v>3.5</v>
      </c>
      <c r="F1693" s="1" t="s">
        <v>2643</v>
      </c>
      <c r="G1693" t="s">
        <v>1102</v>
      </c>
      <c r="H1693" t="s">
        <v>2644</v>
      </c>
      <c r="I1693" t="s">
        <v>18</v>
      </c>
      <c r="J1693">
        <v>2006</v>
      </c>
      <c r="K1693" t="s">
        <v>30</v>
      </c>
      <c r="L1693" t="s">
        <v>38</v>
      </c>
      <c r="M1693" t="s">
        <v>32</v>
      </c>
      <c r="N1693" t="s">
        <v>3305</v>
      </c>
      <c r="O1693">
        <v>-1</v>
      </c>
      <c r="P1693">
        <v>-1</v>
      </c>
      <c r="Q1693">
        <f t="shared" si="312"/>
        <v>35000</v>
      </c>
      <c r="R1693">
        <f t="shared" si="313"/>
        <v>42000</v>
      </c>
      <c r="S1693">
        <f t="shared" si="314"/>
        <v>38500</v>
      </c>
      <c r="T1693" t="str">
        <f t="shared" si="315"/>
        <v>ISHPI Information Technologies</v>
      </c>
      <c r="U1693" t="str">
        <f t="shared" si="316"/>
        <v>Austin</v>
      </c>
      <c r="V1693" t="str">
        <f t="shared" si="317"/>
        <v>TX</v>
      </c>
      <c r="W1693">
        <f t="shared" si="318"/>
        <v>0</v>
      </c>
      <c r="X1693">
        <f t="shared" si="319"/>
        <v>0</v>
      </c>
      <c r="Y1693">
        <f t="shared" si="320"/>
        <v>0</v>
      </c>
      <c r="Z1693">
        <f t="shared" si="321"/>
        <v>0</v>
      </c>
      <c r="AA1693">
        <f t="shared" si="322"/>
        <v>0</v>
      </c>
      <c r="AB1693">
        <f t="shared" si="323"/>
        <v>1</v>
      </c>
    </row>
    <row r="1694" spans="1:28" ht="51" x14ac:dyDescent="0.2">
      <c r="A1694">
        <v>1692</v>
      </c>
      <c r="B1694" t="s">
        <v>496</v>
      </c>
      <c r="C1694" t="s">
        <v>5300</v>
      </c>
      <c r="D1694" t="s">
        <v>5305</v>
      </c>
      <c r="E1694">
        <v>3.5</v>
      </c>
      <c r="F1694" s="1" t="s">
        <v>2645</v>
      </c>
      <c r="G1694" t="s">
        <v>1102</v>
      </c>
      <c r="H1694" t="s">
        <v>1102</v>
      </c>
      <c r="I1694" t="s">
        <v>41</v>
      </c>
      <c r="J1694">
        <v>1936</v>
      </c>
      <c r="K1694" t="s">
        <v>19</v>
      </c>
      <c r="L1694" t="s">
        <v>3358</v>
      </c>
      <c r="M1694" t="s">
        <v>46</v>
      </c>
      <c r="N1694" t="s">
        <v>3305</v>
      </c>
      <c r="O1694">
        <v>-1</v>
      </c>
      <c r="P1694">
        <v>-1</v>
      </c>
      <c r="Q1694">
        <f t="shared" si="312"/>
        <v>35000</v>
      </c>
      <c r="R1694">
        <f t="shared" si="313"/>
        <v>42000</v>
      </c>
      <c r="S1694">
        <f t="shared" si="314"/>
        <v>38500</v>
      </c>
      <c r="T1694" t="str">
        <f t="shared" si="315"/>
        <v>University Federal Credit Union</v>
      </c>
      <c r="U1694" t="str">
        <f t="shared" si="316"/>
        <v>Austin</v>
      </c>
      <c r="V1694" t="str">
        <f t="shared" si="317"/>
        <v>TX</v>
      </c>
      <c r="W1694">
        <f t="shared" si="318"/>
        <v>1</v>
      </c>
      <c r="X1694">
        <f t="shared" si="319"/>
        <v>1</v>
      </c>
      <c r="Y1694">
        <f t="shared" si="320"/>
        <v>1</v>
      </c>
      <c r="Z1694">
        <f t="shared" si="321"/>
        <v>1</v>
      </c>
      <c r="AA1694">
        <f t="shared" si="322"/>
        <v>0</v>
      </c>
      <c r="AB1694">
        <f t="shared" si="323"/>
        <v>1</v>
      </c>
    </row>
    <row r="1695" spans="1:28" ht="409.6" x14ac:dyDescent="0.2">
      <c r="A1695">
        <v>1693</v>
      </c>
      <c r="B1695" t="s">
        <v>2646</v>
      </c>
      <c r="C1695" t="s">
        <v>5300</v>
      </c>
      <c r="D1695" s="1" t="s">
        <v>5306</v>
      </c>
      <c r="E1695">
        <v>3.8</v>
      </c>
      <c r="F1695" s="1" t="s">
        <v>2647</v>
      </c>
      <c r="G1695" t="s">
        <v>1102</v>
      </c>
      <c r="H1695" t="s">
        <v>190</v>
      </c>
      <c r="I1695" t="s">
        <v>18</v>
      </c>
      <c r="J1695">
        <v>1996</v>
      </c>
      <c r="K1695" t="s">
        <v>30</v>
      </c>
      <c r="L1695" t="s">
        <v>239</v>
      </c>
      <c r="M1695" t="s">
        <v>181</v>
      </c>
      <c r="N1695" t="s">
        <v>3312</v>
      </c>
      <c r="O1695">
        <v>-1</v>
      </c>
      <c r="P1695">
        <v>-1</v>
      </c>
      <c r="Q1695">
        <f t="shared" si="312"/>
        <v>35000</v>
      </c>
      <c r="R1695">
        <f t="shared" si="313"/>
        <v>42000</v>
      </c>
      <c r="S1695">
        <f t="shared" si="314"/>
        <v>38500</v>
      </c>
      <c r="T1695" t="str">
        <f t="shared" si="315"/>
        <v>Sense Corp</v>
      </c>
      <c r="U1695" t="str">
        <f t="shared" si="316"/>
        <v>Austin</v>
      </c>
      <c r="V1695" t="str">
        <f t="shared" si="317"/>
        <v>TX</v>
      </c>
      <c r="W1695">
        <f t="shared" si="318"/>
        <v>0</v>
      </c>
      <c r="X1695">
        <f t="shared" si="319"/>
        <v>1</v>
      </c>
      <c r="Y1695">
        <f t="shared" si="320"/>
        <v>0</v>
      </c>
      <c r="Z1695">
        <f t="shared" si="321"/>
        <v>0</v>
      </c>
      <c r="AA1695">
        <f t="shared" si="322"/>
        <v>0</v>
      </c>
      <c r="AB1695">
        <f t="shared" si="323"/>
        <v>1</v>
      </c>
    </row>
    <row r="1696" spans="1:28" ht="340" x14ac:dyDescent="0.2">
      <c r="A1696">
        <v>1694</v>
      </c>
      <c r="B1696" t="s">
        <v>2648</v>
      </c>
      <c r="C1696" t="s">
        <v>5300</v>
      </c>
      <c r="D1696" s="1" t="s">
        <v>5307</v>
      </c>
      <c r="E1696">
        <v>3.8</v>
      </c>
      <c r="F1696" s="1" t="s">
        <v>884</v>
      </c>
      <c r="G1696" t="s">
        <v>1102</v>
      </c>
      <c r="H1696" t="s">
        <v>875</v>
      </c>
      <c r="I1696" t="s">
        <v>24</v>
      </c>
      <c r="J1696">
        <v>1914</v>
      </c>
      <c r="K1696" t="s">
        <v>56</v>
      </c>
      <c r="L1696" t="s">
        <v>85</v>
      </c>
      <c r="M1696" t="s">
        <v>61</v>
      </c>
      <c r="N1696" t="s">
        <v>3307</v>
      </c>
      <c r="O1696" t="s">
        <v>885</v>
      </c>
      <c r="P1696">
        <v>-1</v>
      </c>
      <c r="Q1696">
        <f t="shared" si="312"/>
        <v>35000</v>
      </c>
      <c r="R1696">
        <f t="shared" si="313"/>
        <v>42000</v>
      </c>
      <c r="S1696">
        <f t="shared" si="314"/>
        <v>38500</v>
      </c>
      <c r="T1696" t="str">
        <f t="shared" si="315"/>
        <v>Booz Allen Hamilton</v>
      </c>
      <c r="U1696" t="str">
        <f t="shared" si="316"/>
        <v>Austin</v>
      </c>
      <c r="V1696" t="str">
        <f t="shared" si="317"/>
        <v>TX</v>
      </c>
      <c r="W1696">
        <f t="shared" si="318"/>
        <v>0</v>
      </c>
      <c r="X1696">
        <f t="shared" si="319"/>
        <v>1</v>
      </c>
      <c r="Y1696">
        <f t="shared" si="320"/>
        <v>1</v>
      </c>
      <c r="Z1696">
        <f t="shared" si="321"/>
        <v>0</v>
      </c>
      <c r="AA1696">
        <f t="shared" si="322"/>
        <v>1</v>
      </c>
      <c r="AB1696">
        <f t="shared" si="323"/>
        <v>1</v>
      </c>
    </row>
    <row r="1697" spans="1:28" ht="409.6" x14ac:dyDescent="0.2">
      <c r="A1697">
        <v>1695</v>
      </c>
      <c r="B1697" t="s">
        <v>2225</v>
      </c>
      <c r="C1697" t="s">
        <v>5300</v>
      </c>
      <c r="D1697" s="1" t="s">
        <v>5308</v>
      </c>
      <c r="E1697">
        <v>3.7</v>
      </c>
      <c r="F1697" s="1" t="s">
        <v>421</v>
      </c>
      <c r="G1697" t="s">
        <v>1102</v>
      </c>
      <c r="H1697" t="s">
        <v>422</v>
      </c>
      <c r="I1697" t="s">
        <v>29</v>
      </c>
      <c r="J1697">
        <v>1997</v>
      </c>
      <c r="K1697" t="s">
        <v>30</v>
      </c>
      <c r="L1697" t="s">
        <v>38</v>
      </c>
      <c r="M1697" t="s">
        <v>32</v>
      </c>
      <c r="N1697" t="s">
        <v>3309</v>
      </c>
      <c r="O1697">
        <v>-1</v>
      </c>
      <c r="P1697" t="b">
        <v>1</v>
      </c>
      <c r="Q1697">
        <f t="shared" si="312"/>
        <v>35000</v>
      </c>
      <c r="R1697">
        <f t="shared" si="313"/>
        <v>42000</v>
      </c>
      <c r="S1697">
        <f t="shared" si="314"/>
        <v>38500</v>
      </c>
      <c r="T1697" t="str">
        <f t="shared" si="315"/>
        <v>22nd Century Technologies</v>
      </c>
      <c r="U1697" t="str">
        <f t="shared" si="316"/>
        <v>Austin</v>
      </c>
      <c r="V1697" t="str">
        <f t="shared" si="317"/>
        <v>TX</v>
      </c>
      <c r="W1697">
        <f t="shared" si="318"/>
        <v>0</v>
      </c>
      <c r="X1697">
        <f t="shared" si="319"/>
        <v>0</v>
      </c>
      <c r="Y1697">
        <f t="shared" si="320"/>
        <v>0</v>
      </c>
      <c r="Z1697">
        <f t="shared" si="321"/>
        <v>0</v>
      </c>
      <c r="AA1697">
        <f t="shared" si="322"/>
        <v>0</v>
      </c>
      <c r="AB1697">
        <f t="shared" si="323"/>
        <v>1</v>
      </c>
    </row>
    <row r="1698" spans="1:28" ht="409.6" x14ac:dyDescent="0.2">
      <c r="A1698">
        <v>1696</v>
      </c>
      <c r="B1698" t="s">
        <v>2649</v>
      </c>
      <c r="C1698" t="s">
        <v>5300</v>
      </c>
      <c r="D1698" s="1" t="s">
        <v>5309</v>
      </c>
      <c r="E1698">
        <v>3</v>
      </c>
      <c r="F1698" s="1" t="s">
        <v>2650</v>
      </c>
      <c r="G1698" t="s">
        <v>1102</v>
      </c>
      <c r="H1698" t="s">
        <v>2651</v>
      </c>
      <c r="I1698" t="s">
        <v>3341</v>
      </c>
      <c r="J1698">
        <v>-1</v>
      </c>
      <c r="K1698" t="s">
        <v>3341</v>
      </c>
      <c r="L1698">
        <v>-1</v>
      </c>
      <c r="M1698">
        <v>-1</v>
      </c>
      <c r="N1698" t="s">
        <v>3319</v>
      </c>
      <c r="O1698">
        <v>-1</v>
      </c>
      <c r="P1698">
        <v>-1</v>
      </c>
      <c r="Q1698">
        <f t="shared" si="312"/>
        <v>35000</v>
      </c>
      <c r="R1698">
        <f t="shared" si="313"/>
        <v>42000</v>
      </c>
      <c r="S1698">
        <f t="shared" si="314"/>
        <v>38500</v>
      </c>
      <c r="T1698" t="str">
        <f t="shared" si="315"/>
        <v>SMIT Solutions</v>
      </c>
      <c r="U1698" t="str">
        <f t="shared" si="316"/>
        <v>Austin</v>
      </c>
      <c r="V1698" t="str">
        <f t="shared" si="317"/>
        <v>TX</v>
      </c>
      <c r="W1698">
        <f t="shared" si="318"/>
        <v>0</v>
      </c>
      <c r="X1698">
        <f t="shared" si="319"/>
        <v>0</v>
      </c>
      <c r="Y1698">
        <f t="shared" si="320"/>
        <v>0</v>
      </c>
      <c r="Z1698">
        <f t="shared" si="321"/>
        <v>0</v>
      </c>
      <c r="AA1698">
        <f t="shared" si="322"/>
        <v>0</v>
      </c>
      <c r="AB1698">
        <f t="shared" si="323"/>
        <v>1</v>
      </c>
    </row>
    <row r="1699" spans="1:28" ht="409.6" x14ac:dyDescent="0.2">
      <c r="A1699">
        <v>1697</v>
      </c>
      <c r="B1699" t="s">
        <v>496</v>
      </c>
      <c r="C1699" t="s">
        <v>5300</v>
      </c>
      <c r="D1699" s="1" t="s">
        <v>5310</v>
      </c>
      <c r="E1699">
        <v>3.9</v>
      </c>
      <c r="F1699" s="1" t="s">
        <v>2652</v>
      </c>
      <c r="G1699" t="s">
        <v>1102</v>
      </c>
      <c r="H1699" t="s">
        <v>896</v>
      </c>
      <c r="I1699" t="s">
        <v>41</v>
      </c>
      <c r="J1699">
        <v>2006</v>
      </c>
      <c r="K1699" t="s">
        <v>30</v>
      </c>
      <c r="L1699" t="s">
        <v>85</v>
      </c>
      <c r="M1699" t="s">
        <v>61</v>
      </c>
      <c r="N1699" t="s">
        <v>3305</v>
      </c>
      <c r="O1699" t="s">
        <v>2653</v>
      </c>
      <c r="P1699">
        <v>-1</v>
      </c>
      <c r="Q1699">
        <f t="shared" si="312"/>
        <v>35000</v>
      </c>
      <c r="R1699">
        <f t="shared" si="313"/>
        <v>42000</v>
      </c>
      <c r="S1699">
        <f t="shared" si="314"/>
        <v>38500</v>
      </c>
      <c r="T1699" t="str">
        <f t="shared" si="315"/>
        <v>Octo Consulting Group</v>
      </c>
      <c r="U1699" t="str">
        <f t="shared" si="316"/>
        <v>Austin</v>
      </c>
      <c r="V1699" t="str">
        <f t="shared" si="317"/>
        <v>TX</v>
      </c>
      <c r="W1699">
        <f t="shared" si="318"/>
        <v>0</v>
      </c>
      <c r="X1699">
        <f t="shared" si="319"/>
        <v>0</v>
      </c>
      <c r="Y1699">
        <f t="shared" si="320"/>
        <v>0</v>
      </c>
      <c r="Z1699">
        <f t="shared" si="321"/>
        <v>0</v>
      </c>
      <c r="AA1699">
        <f t="shared" si="322"/>
        <v>0</v>
      </c>
      <c r="AB1699">
        <f t="shared" si="323"/>
        <v>1</v>
      </c>
    </row>
    <row r="1700" spans="1:28" ht="34" x14ac:dyDescent="0.2">
      <c r="A1700">
        <v>1698</v>
      </c>
      <c r="B1700" t="s">
        <v>671</v>
      </c>
      <c r="C1700" t="s">
        <v>5300</v>
      </c>
      <c r="D1700" t="s">
        <v>5311</v>
      </c>
      <c r="E1700">
        <v>3.1</v>
      </c>
      <c r="F1700" s="1" t="s">
        <v>488</v>
      </c>
      <c r="G1700" t="s">
        <v>1102</v>
      </c>
      <c r="H1700" t="s">
        <v>3547</v>
      </c>
      <c r="I1700" t="s">
        <v>18</v>
      </c>
      <c r="J1700">
        <v>1996</v>
      </c>
      <c r="K1700" t="s">
        <v>56</v>
      </c>
      <c r="L1700" t="s">
        <v>38</v>
      </c>
      <c r="M1700" t="s">
        <v>32</v>
      </c>
      <c r="N1700" t="s">
        <v>3312</v>
      </c>
      <c r="O1700">
        <v>-1</v>
      </c>
      <c r="P1700">
        <v>-1</v>
      </c>
      <c r="Q1700">
        <f t="shared" si="312"/>
        <v>35000</v>
      </c>
      <c r="R1700">
        <f t="shared" si="313"/>
        <v>42000</v>
      </c>
      <c r="S1700">
        <f t="shared" si="314"/>
        <v>38500</v>
      </c>
      <c r="T1700" t="str">
        <f t="shared" si="315"/>
        <v>Seven Seven Softwares</v>
      </c>
      <c r="U1700" t="str">
        <f t="shared" si="316"/>
        <v>Austin</v>
      </c>
      <c r="V1700" t="str">
        <f t="shared" si="317"/>
        <v>TX</v>
      </c>
      <c r="W1700">
        <f t="shared" si="318"/>
        <v>0</v>
      </c>
      <c r="X1700">
        <f t="shared" si="319"/>
        <v>1</v>
      </c>
      <c r="Y1700">
        <f t="shared" si="320"/>
        <v>1</v>
      </c>
      <c r="Z1700">
        <f t="shared" si="321"/>
        <v>0</v>
      </c>
      <c r="AA1700">
        <f t="shared" si="322"/>
        <v>0</v>
      </c>
      <c r="AB1700">
        <f t="shared" si="323"/>
        <v>1</v>
      </c>
    </row>
    <row r="1701" spans="1:28" ht="272" x14ac:dyDescent="0.2">
      <c r="A1701">
        <v>1699</v>
      </c>
      <c r="B1701" t="s">
        <v>671</v>
      </c>
      <c r="C1701" t="s">
        <v>5300</v>
      </c>
      <c r="D1701" s="1" t="s">
        <v>5312</v>
      </c>
      <c r="E1701">
        <v>3.7</v>
      </c>
      <c r="F1701" s="1" t="s">
        <v>1614</v>
      </c>
      <c r="G1701" t="s">
        <v>1102</v>
      </c>
      <c r="H1701" t="s">
        <v>194</v>
      </c>
      <c r="I1701" t="s">
        <v>55</v>
      </c>
      <c r="J1701">
        <v>1985</v>
      </c>
      <c r="K1701" t="s">
        <v>56</v>
      </c>
      <c r="L1701" t="s">
        <v>51</v>
      </c>
      <c r="M1701" t="s">
        <v>52</v>
      </c>
      <c r="N1701" t="s">
        <v>3310</v>
      </c>
      <c r="O1701" t="s">
        <v>1615</v>
      </c>
      <c r="P1701">
        <v>-1</v>
      </c>
      <c r="Q1701">
        <f t="shared" si="312"/>
        <v>35000</v>
      </c>
      <c r="R1701">
        <f t="shared" si="313"/>
        <v>42000</v>
      </c>
      <c r="S1701">
        <f t="shared" si="314"/>
        <v>38500</v>
      </c>
      <c r="T1701" t="str">
        <f t="shared" si="315"/>
        <v>Wellcare</v>
      </c>
      <c r="U1701" t="str">
        <f t="shared" si="316"/>
        <v>Austin</v>
      </c>
      <c r="V1701" t="str">
        <f t="shared" si="317"/>
        <v>TX</v>
      </c>
      <c r="W1701">
        <f t="shared" si="318"/>
        <v>0</v>
      </c>
      <c r="X1701">
        <f t="shared" si="319"/>
        <v>1</v>
      </c>
      <c r="Y1701">
        <f t="shared" si="320"/>
        <v>1</v>
      </c>
      <c r="Z1701">
        <f t="shared" si="321"/>
        <v>0</v>
      </c>
      <c r="AA1701">
        <f t="shared" si="322"/>
        <v>0</v>
      </c>
      <c r="AB1701">
        <f t="shared" si="323"/>
        <v>1</v>
      </c>
    </row>
    <row r="1702" spans="1:28" ht="409.6" x14ac:dyDescent="0.2">
      <c r="A1702">
        <v>1700</v>
      </c>
      <c r="B1702" t="s">
        <v>2654</v>
      </c>
      <c r="C1702" t="s">
        <v>5300</v>
      </c>
      <c r="D1702" s="1" t="s">
        <v>5313</v>
      </c>
      <c r="E1702">
        <v>3.6</v>
      </c>
      <c r="F1702" s="1" t="s">
        <v>2590</v>
      </c>
      <c r="G1702" t="s">
        <v>1102</v>
      </c>
      <c r="H1702" t="s">
        <v>1102</v>
      </c>
      <c r="I1702" t="s">
        <v>84</v>
      </c>
      <c r="J1702">
        <v>-1</v>
      </c>
      <c r="K1702" t="s">
        <v>218</v>
      </c>
      <c r="L1702" t="s">
        <v>25</v>
      </c>
      <c r="M1702" t="s">
        <v>26</v>
      </c>
      <c r="N1702" t="s">
        <v>3314</v>
      </c>
      <c r="O1702">
        <v>-1</v>
      </c>
      <c r="P1702">
        <v>-1</v>
      </c>
      <c r="Q1702">
        <f t="shared" si="312"/>
        <v>35000</v>
      </c>
      <c r="R1702">
        <f t="shared" si="313"/>
        <v>42000</v>
      </c>
      <c r="S1702">
        <f t="shared" si="314"/>
        <v>38500</v>
      </c>
      <c r="T1702" t="str">
        <f t="shared" si="315"/>
        <v>Central Health</v>
      </c>
      <c r="U1702" t="str">
        <f t="shared" si="316"/>
        <v>Austin</v>
      </c>
      <c r="V1702" t="str">
        <f t="shared" si="317"/>
        <v>TX</v>
      </c>
      <c r="W1702">
        <f t="shared" si="318"/>
        <v>1</v>
      </c>
      <c r="X1702">
        <f t="shared" si="319"/>
        <v>1</v>
      </c>
      <c r="Y1702">
        <f t="shared" si="320"/>
        <v>1</v>
      </c>
      <c r="Z1702">
        <f t="shared" si="321"/>
        <v>1</v>
      </c>
      <c r="AA1702">
        <f t="shared" si="322"/>
        <v>0</v>
      </c>
      <c r="AB1702">
        <f t="shared" si="323"/>
        <v>1</v>
      </c>
    </row>
    <row r="1703" spans="1:28" ht="409.6" x14ac:dyDescent="0.2">
      <c r="A1703">
        <v>1701</v>
      </c>
      <c r="B1703" t="s">
        <v>2655</v>
      </c>
      <c r="C1703" t="s">
        <v>5300</v>
      </c>
      <c r="D1703" s="1" t="s">
        <v>5314</v>
      </c>
      <c r="E1703">
        <v>-1</v>
      </c>
      <c r="F1703" t="s">
        <v>2656</v>
      </c>
      <c r="G1703" t="s">
        <v>5315</v>
      </c>
      <c r="H1703">
        <v>-1</v>
      </c>
      <c r="I1703">
        <v>-1</v>
      </c>
      <c r="J1703">
        <v>-1</v>
      </c>
      <c r="K1703">
        <v>-1</v>
      </c>
      <c r="L1703">
        <v>-1</v>
      </c>
      <c r="M1703">
        <v>-1</v>
      </c>
      <c r="N1703">
        <v>-1</v>
      </c>
      <c r="O1703">
        <v>-1</v>
      </c>
      <c r="P1703">
        <v>-1</v>
      </c>
      <c r="Q1703">
        <f t="shared" si="312"/>
        <v>35000</v>
      </c>
      <c r="R1703">
        <f t="shared" si="313"/>
        <v>42000</v>
      </c>
      <c r="S1703">
        <f t="shared" si="314"/>
        <v>38500</v>
      </c>
      <c r="T1703" t="str">
        <f t="shared" si="315"/>
        <v>Sam Bharath</v>
      </c>
      <c r="U1703" t="str">
        <f t="shared" si="316"/>
        <v>West Lae Hills</v>
      </c>
      <c r="V1703" t="str">
        <f t="shared" si="317"/>
        <v>TX</v>
      </c>
      <c r="W1703">
        <f t="shared" si="318"/>
        <v>1</v>
      </c>
      <c r="X1703">
        <f t="shared" si="319"/>
        <v>1</v>
      </c>
      <c r="Y1703">
        <f t="shared" si="320"/>
        <v>1</v>
      </c>
      <c r="Z1703">
        <f t="shared" si="321"/>
        <v>1</v>
      </c>
      <c r="AA1703">
        <f t="shared" si="322"/>
        <v>0</v>
      </c>
      <c r="AB1703">
        <f t="shared" si="323"/>
        <v>1</v>
      </c>
    </row>
    <row r="1704" spans="1:28" ht="51" x14ac:dyDescent="0.2">
      <c r="A1704">
        <v>1702</v>
      </c>
      <c r="B1704" t="s">
        <v>1487</v>
      </c>
      <c r="C1704" t="s">
        <v>5300</v>
      </c>
      <c r="D1704" t="s">
        <v>5316</v>
      </c>
      <c r="E1704">
        <v>2.8</v>
      </c>
      <c r="F1704" s="1" t="s">
        <v>2581</v>
      </c>
      <c r="G1704" t="s">
        <v>1102</v>
      </c>
      <c r="H1704" t="s">
        <v>1102</v>
      </c>
      <c r="I1704" t="s">
        <v>24</v>
      </c>
      <c r="J1704">
        <v>1912</v>
      </c>
      <c r="K1704" t="s">
        <v>218</v>
      </c>
      <c r="L1704" t="s">
        <v>2582</v>
      </c>
      <c r="M1704" t="s">
        <v>218</v>
      </c>
      <c r="N1704" t="s">
        <v>3319</v>
      </c>
      <c r="O1704">
        <v>-1</v>
      </c>
      <c r="P1704">
        <v>-1</v>
      </c>
      <c r="Q1704">
        <f t="shared" si="312"/>
        <v>35000</v>
      </c>
      <c r="R1704">
        <f t="shared" si="313"/>
        <v>42000</v>
      </c>
      <c r="S1704">
        <f t="shared" si="314"/>
        <v>38500</v>
      </c>
      <c r="T1704" t="str">
        <f t="shared" si="315"/>
        <v>Texas Health &amp; Human Services Commission</v>
      </c>
      <c r="U1704" t="str">
        <f t="shared" si="316"/>
        <v>Austin</v>
      </c>
      <c r="V1704" t="str">
        <f t="shared" si="317"/>
        <v>TX</v>
      </c>
      <c r="W1704">
        <f t="shared" si="318"/>
        <v>0</v>
      </c>
      <c r="X1704">
        <f t="shared" si="319"/>
        <v>1</v>
      </c>
      <c r="Y1704">
        <f t="shared" si="320"/>
        <v>1</v>
      </c>
      <c r="Z1704">
        <f t="shared" si="321"/>
        <v>0</v>
      </c>
      <c r="AA1704">
        <f t="shared" si="322"/>
        <v>0</v>
      </c>
      <c r="AB1704">
        <f t="shared" si="323"/>
        <v>1</v>
      </c>
    </row>
    <row r="1705" spans="1:28" ht="409.6" x14ac:dyDescent="0.2">
      <c r="A1705">
        <v>1703</v>
      </c>
      <c r="B1705" t="s">
        <v>2657</v>
      </c>
      <c r="C1705" t="s">
        <v>5300</v>
      </c>
      <c r="D1705" s="1" t="s">
        <v>5317</v>
      </c>
      <c r="E1705">
        <v>3.3</v>
      </c>
      <c r="F1705" s="1" t="s">
        <v>2639</v>
      </c>
      <c r="G1705" t="s">
        <v>1102</v>
      </c>
      <c r="H1705" t="s">
        <v>190</v>
      </c>
      <c r="I1705" t="s">
        <v>24</v>
      </c>
      <c r="J1705">
        <v>1999</v>
      </c>
      <c r="K1705" t="s">
        <v>19</v>
      </c>
      <c r="L1705" t="s">
        <v>25</v>
      </c>
      <c r="M1705" t="s">
        <v>26</v>
      </c>
      <c r="N1705" t="s">
        <v>3303</v>
      </c>
      <c r="O1705">
        <v>-1</v>
      </c>
      <c r="P1705">
        <v>-1</v>
      </c>
      <c r="Q1705">
        <f t="shared" si="312"/>
        <v>35000</v>
      </c>
      <c r="R1705">
        <f t="shared" si="313"/>
        <v>42000</v>
      </c>
      <c r="S1705">
        <f t="shared" si="314"/>
        <v>38500</v>
      </c>
      <c r="T1705" t="str">
        <f t="shared" si="315"/>
        <v>Ascension</v>
      </c>
      <c r="U1705" t="str">
        <f t="shared" si="316"/>
        <v>Austin</v>
      </c>
      <c r="V1705" t="str">
        <f t="shared" si="317"/>
        <v>TX</v>
      </c>
      <c r="W1705">
        <f t="shared" si="318"/>
        <v>1</v>
      </c>
      <c r="X1705">
        <f t="shared" si="319"/>
        <v>1</v>
      </c>
      <c r="Y1705">
        <f t="shared" si="320"/>
        <v>0</v>
      </c>
      <c r="Z1705">
        <f t="shared" si="321"/>
        <v>0</v>
      </c>
      <c r="AA1705">
        <f t="shared" si="322"/>
        <v>0</v>
      </c>
      <c r="AB1705">
        <f t="shared" si="323"/>
        <v>1</v>
      </c>
    </row>
    <row r="1706" spans="1:28" ht="34" x14ac:dyDescent="0.2">
      <c r="A1706">
        <v>1704</v>
      </c>
      <c r="B1706" t="s">
        <v>5318</v>
      </c>
      <c r="C1706" t="s">
        <v>5300</v>
      </c>
      <c r="D1706" t="s">
        <v>5319</v>
      </c>
      <c r="E1706">
        <v>4.0999999999999996</v>
      </c>
      <c r="F1706" s="1" t="s">
        <v>2392</v>
      </c>
      <c r="G1706" t="s">
        <v>1102</v>
      </c>
      <c r="H1706" t="s">
        <v>2393</v>
      </c>
      <c r="I1706" t="s">
        <v>29</v>
      </c>
      <c r="J1706">
        <v>-1</v>
      </c>
      <c r="K1706" t="s">
        <v>30</v>
      </c>
      <c r="L1706" t="s">
        <v>38</v>
      </c>
      <c r="M1706" t="s">
        <v>32</v>
      </c>
      <c r="N1706" t="s">
        <v>3314</v>
      </c>
      <c r="O1706">
        <v>-1</v>
      </c>
      <c r="P1706">
        <v>-1</v>
      </c>
      <c r="Q1706">
        <f t="shared" si="312"/>
        <v>35000</v>
      </c>
      <c r="R1706">
        <f t="shared" si="313"/>
        <v>42000</v>
      </c>
      <c r="S1706">
        <f t="shared" si="314"/>
        <v>38500</v>
      </c>
      <c r="T1706" t="str">
        <f t="shared" si="315"/>
        <v>BayOne Solutions</v>
      </c>
      <c r="U1706" t="str">
        <f t="shared" si="316"/>
        <v>Austin</v>
      </c>
      <c r="V1706" t="str">
        <f t="shared" si="317"/>
        <v>TX</v>
      </c>
      <c r="W1706">
        <f t="shared" si="318"/>
        <v>0</v>
      </c>
      <c r="X1706">
        <f t="shared" si="319"/>
        <v>0</v>
      </c>
      <c r="Y1706">
        <f t="shared" si="320"/>
        <v>0</v>
      </c>
      <c r="Z1706">
        <f t="shared" si="321"/>
        <v>0</v>
      </c>
      <c r="AA1706">
        <f t="shared" si="322"/>
        <v>0</v>
      </c>
      <c r="AB1706">
        <f t="shared" si="323"/>
        <v>1</v>
      </c>
    </row>
    <row r="1707" spans="1:28" ht="272" x14ac:dyDescent="0.2">
      <c r="A1707">
        <v>1705</v>
      </c>
      <c r="B1707" t="s">
        <v>671</v>
      </c>
      <c r="C1707" t="s">
        <v>5300</v>
      </c>
      <c r="D1707" s="1" t="s">
        <v>5320</v>
      </c>
      <c r="E1707">
        <v>3.3</v>
      </c>
      <c r="F1707" s="1" t="s">
        <v>2608</v>
      </c>
      <c r="G1707" t="s">
        <v>1102</v>
      </c>
      <c r="H1707" t="s">
        <v>1102</v>
      </c>
      <c r="I1707" t="s">
        <v>29</v>
      </c>
      <c r="J1707">
        <v>1999</v>
      </c>
      <c r="K1707" t="s">
        <v>30</v>
      </c>
      <c r="L1707" t="s">
        <v>25</v>
      </c>
      <c r="M1707" t="s">
        <v>26</v>
      </c>
      <c r="N1707" t="s">
        <v>3319</v>
      </c>
      <c r="O1707">
        <v>-1</v>
      </c>
      <c r="P1707">
        <v>-1</v>
      </c>
      <c r="Q1707">
        <f t="shared" si="312"/>
        <v>35000</v>
      </c>
      <c r="R1707">
        <f t="shared" si="313"/>
        <v>42000</v>
      </c>
      <c r="S1707">
        <f t="shared" si="314"/>
        <v>38500</v>
      </c>
      <c r="T1707" t="str">
        <f t="shared" si="315"/>
        <v>Superior HealthPlan</v>
      </c>
      <c r="U1707" t="str">
        <f t="shared" si="316"/>
        <v>Austin</v>
      </c>
      <c r="V1707" t="str">
        <f t="shared" si="317"/>
        <v>TX</v>
      </c>
      <c r="W1707">
        <f t="shared" si="318"/>
        <v>0</v>
      </c>
      <c r="X1707">
        <f t="shared" si="319"/>
        <v>1</v>
      </c>
      <c r="Y1707">
        <f t="shared" si="320"/>
        <v>1</v>
      </c>
      <c r="Z1707">
        <f t="shared" si="321"/>
        <v>0</v>
      </c>
      <c r="AA1707">
        <f t="shared" si="322"/>
        <v>0</v>
      </c>
      <c r="AB1707">
        <f t="shared" si="323"/>
        <v>1</v>
      </c>
    </row>
    <row r="1708" spans="1:28" ht="340" x14ac:dyDescent="0.2">
      <c r="A1708">
        <v>1706</v>
      </c>
      <c r="B1708" t="s">
        <v>678</v>
      </c>
      <c r="C1708" t="s">
        <v>5300</v>
      </c>
      <c r="D1708" s="1" t="s">
        <v>5321</v>
      </c>
      <c r="E1708">
        <v>5</v>
      </c>
      <c r="F1708" s="1" t="s">
        <v>315</v>
      </c>
      <c r="G1708" t="s">
        <v>1102</v>
      </c>
      <c r="H1708" t="s">
        <v>316</v>
      </c>
      <c r="I1708" t="s">
        <v>84</v>
      </c>
      <c r="J1708">
        <v>2008</v>
      </c>
      <c r="K1708" t="s">
        <v>30</v>
      </c>
      <c r="L1708" t="s">
        <v>38</v>
      </c>
      <c r="M1708" t="s">
        <v>32</v>
      </c>
      <c r="N1708" t="s">
        <v>3305</v>
      </c>
      <c r="O1708">
        <v>-1</v>
      </c>
      <c r="P1708">
        <v>-1</v>
      </c>
      <c r="Q1708">
        <f t="shared" si="312"/>
        <v>35000</v>
      </c>
      <c r="R1708">
        <f t="shared" si="313"/>
        <v>42000</v>
      </c>
      <c r="S1708">
        <f t="shared" si="314"/>
        <v>38500</v>
      </c>
      <c r="T1708" t="str">
        <f t="shared" si="315"/>
        <v>Staffigo Technical Services, LLC</v>
      </c>
      <c r="U1708" t="str">
        <f t="shared" si="316"/>
        <v>Austin</v>
      </c>
      <c r="V1708" t="str">
        <f t="shared" si="317"/>
        <v>TX</v>
      </c>
      <c r="W1708">
        <f t="shared" si="318"/>
        <v>0</v>
      </c>
      <c r="X1708">
        <f t="shared" si="319"/>
        <v>1</v>
      </c>
      <c r="Y1708">
        <f t="shared" si="320"/>
        <v>1</v>
      </c>
      <c r="Z1708">
        <f t="shared" si="321"/>
        <v>0</v>
      </c>
      <c r="AA1708">
        <f t="shared" si="322"/>
        <v>0</v>
      </c>
      <c r="AB1708">
        <f t="shared" si="323"/>
        <v>1</v>
      </c>
    </row>
    <row r="1709" spans="1:28" ht="409.6" x14ac:dyDescent="0.2">
      <c r="A1709">
        <v>1707</v>
      </c>
      <c r="B1709" t="s">
        <v>2658</v>
      </c>
      <c r="C1709" t="s">
        <v>5300</v>
      </c>
      <c r="D1709" s="1" t="s">
        <v>5322</v>
      </c>
      <c r="E1709">
        <v>2.8</v>
      </c>
      <c r="F1709" s="1" t="s">
        <v>2659</v>
      </c>
      <c r="G1709" t="s">
        <v>1102</v>
      </c>
      <c r="H1709" t="s">
        <v>1102</v>
      </c>
      <c r="I1709" t="s">
        <v>18</v>
      </c>
      <c r="J1709">
        <v>1957</v>
      </c>
      <c r="K1709" t="s">
        <v>218</v>
      </c>
      <c r="L1709" t="s">
        <v>2582</v>
      </c>
      <c r="M1709" t="s">
        <v>218</v>
      </c>
      <c r="N1709" t="s">
        <v>3319</v>
      </c>
      <c r="O1709">
        <v>-1</v>
      </c>
      <c r="P1709">
        <v>-1</v>
      </c>
      <c r="Q1709">
        <f t="shared" si="312"/>
        <v>35000</v>
      </c>
      <c r="R1709">
        <f t="shared" si="313"/>
        <v>42000</v>
      </c>
      <c r="S1709">
        <f t="shared" si="314"/>
        <v>38500</v>
      </c>
      <c r="T1709" t="str">
        <f t="shared" si="315"/>
        <v>Texas Water Development Board</v>
      </c>
      <c r="U1709" t="str">
        <f t="shared" si="316"/>
        <v>Austin</v>
      </c>
      <c r="V1709" t="str">
        <f t="shared" si="317"/>
        <v>TX</v>
      </c>
      <c r="W1709">
        <f t="shared" si="318"/>
        <v>1</v>
      </c>
      <c r="X1709">
        <f t="shared" si="319"/>
        <v>1</v>
      </c>
      <c r="Y1709">
        <f t="shared" si="320"/>
        <v>1</v>
      </c>
      <c r="Z1709">
        <f t="shared" si="321"/>
        <v>0</v>
      </c>
      <c r="AA1709">
        <f t="shared" si="322"/>
        <v>0</v>
      </c>
      <c r="AB1709">
        <f t="shared" si="323"/>
        <v>1</v>
      </c>
    </row>
    <row r="1710" spans="1:28" ht="409.6" x14ac:dyDescent="0.2">
      <c r="A1710">
        <v>1708</v>
      </c>
      <c r="B1710" t="s">
        <v>2660</v>
      </c>
      <c r="C1710" t="s">
        <v>5300</v>
      </c>
      <c r="D1710" s="1" t="s">
        <v>5323</v>
      </c>
      <c r="E1710">
        <v>-1</v>
      </c>
      <c r="F1710" t="s">
        <v>2661</v>
      </c>
      <c r="G1710" t="s">
        <v>1102</v>
      </c>
      <c r="H1710">
        <v>-1</v>
      </c>
      <c r="I1710">
        <v>-1</v>
      </c>
      <c r="J1710">
        <v>-1</v>
      </c>
      <c r="K1710">
        <v>-1</v>
      </c>
      <c r="L1710">
        <v>-1</v>
      </c>
      <c r="M1710">
        <v>-1</v>
      </c>
      <c r="N1710">
        <v>-1</v>
      </c>
      <c r="O1710">
        <v>-1</v>
      </c>
      <c r="P1710">
        <v>-1</v>
      </c>
      <c r="Q1710">
        <f t="shared" si="312"/>
        <v>35000</v>
      </c>
      <c r="R1710">
        <f t="shared" si="313"/>
        <v>42000</v>
      </c>
      <c r="S1710">
        <f t="shared" si="314"/>
        <v>38500</v>
      </c>
      <c r="T1710" t="str">
        <f t="shared" si="315"/>
        <v>United States Army Futures Command</v>
      </c>
      <c r="U1710" t="str">
        <f t="shared" si="316"/>
        <v>Austin</v>
      </c>
      <c r="V1710" t="str">
        <f t="shared" si="317"/>
        <v>TX</v>
      </c>
      <c r="W1710">
        <f t="shared" si="318"/>
        <v>1</v>
      </c>
      <c r="X1710">
        <f t="shared" si="319"/>
        <v>0</v>
      </c>
      <c r="Y1710">
        <f t="shared" si="320"/>
        <v>0</v>
      </c>
      <c r="Z1710">
        <f t="shared" si="321"/>
        <v>0</v>
      </c>
      <c r="AA1710">
        <f t="shared" si="322"/>
        <v>0</v>
      </c>
      <c r="AB1710">
        <f t="shared" si="323"/>
        <v>1</v>
      </c>
    </row>
    <row r="1711" spans="1:28" ht="409.6" x14ac:dyDescent="0.2">
      <c r="A1711">
        <v>1709</v>
      </c>
      <c r="B1711" t="s">
        <v>2662</v>
      </c>
      <c r="C1711" t="s">
        <v>5300</v>
      </c>
      <c r="D1711" s="1" t="s">
        <v>5324</v>
      </c>
      <c r="E1711">
        <v>3.5</v>
      </c>
      <c r="F1711" s="1" t="s">
        <v>2663</v>
      </c>
      <c r="G1711" t="s">
        <v>1102</v>
      </c>
      <c r="H1711" t="s">
        <v>1102</v>
      </c>
      <c r="I1711" t="s">
        <v>68</v>
      </c>
      <c r="J1711">
        <v>2007</v>
      </c>
      <c r="K1711" t="s">
        <v>30</v>
      </c>
      <c r="L1711" t="s">
        <v>1511</v>
      </c>
      <c r="M1711" t="s">
        <v>61</v>
      </c>
      <c r="N1711" t="s">
        <v>3314</v>
      </c>
      <c r="O1711">
        <v>-1</v>
      </c>
      <c r="P1711">
        <v>-1</v>
      </c>
      <c r="Q1711">
        <f t="shared" si="312"/>
        <v>35000</v>
      </c>
      <c r="R1711">
        <f t="shared" si="313"/>
        <v>42000</v>
      </c>
      <c r="S1711">
        <f t="shared" si="314"/>
        <v>38500</v>
      </c>
      <c r="T1711" t="str">
        <f t="shared" si="315"/>
        <v>GasPedal</v>
      </c>
      <c r="U1711" t="str">
        <f t="shared" si="316"/>
        <v>Austin</v>
      </c>
      <c r="V1711" t="str">
        <f t="shared" si="317"/>
        <v>TX</v>
      </c>
      <c r="W1711">
        <f t="shared" si="318"/>
        <v>0</v>
      </c>
      <c r="X1711">
        <f t="shared" si="319"/>
        <v>0</v>
      </c>
      <c r="Y1711">
        <f t="shared" si="320"/>
        <v>1</v>
      </c>
      <c r="Z1711">
        <f t="shared" si="321"/>
        <v>0</v>
      </c>
      <c r="AA1711">
        <f t="shared" si="322"/>
        <v>0</v>
      </c>
      <c r="AB1711">
        <f t="shared" si="323"/>
        <v>1</v>
      </c>
    </row>
    <row r="1712" spans="1:28" ht="409.6" x14ac:dyDescent="0.2">
      <c r="A1712">
        <v>1710</v>
      </c>
      <c r="B1712" t="s">
        <v>2664</v>
      </c>
      <c r="C1712" t="s">
        <v>5300</v>
      </c>
      <c r="D1712" s="1" t="s">
        <v>5325</v>
      </c>
      <c r="E1712">
        <v>4.0999999999999996</v>
      </c>
      <c r="F1712" s="1" t="s">
        <v>2665</v>
      </c>
      <c r="G1712" t="s">
        <v>5326</v>
      </c>
      <c r="H1712" t="s">
        <v>723</v>
      </c>
      <c r="I1712" t="s">
        <v>3341</v>
      </c>
      <c r="J1712">
        <v>-1</v>
      </c>
      <c r="K1712" t="s">
        <v>30</v>
      </c>
      <c r="L1712" t="s">
        <v>3331</v>
      </c>
      <c r="M1712" t="s">
        <v>61</v>
      </c>
      <c r="N1712" t="s">
        <v>3311</v>
      </c>
      <c r="O1712">
        <v>-1</v>
      </c>
      <c r="P1712">
        <v>-1</v>
      </c>
      <c r="Q1712">
        <f t="shared" si="312"/>
        <v>35000</v>
      </c>
      <c r="R1712">
        <f t="shared" si="313"/>
        <v>42000</v>
      </c>
      <c r="S1712">
        <f t="shared" si="314"/>
        <v>38500</v>
      </c>
      <c r="T1712" t="str">
        <f t="shared" si="315"/>
        <v>Smartwebs, Inc.</v>
      </c>
      <c r="U1712" t="str">
        <f t="shared" si="316"/>
        <v>Round Roc</v>
      </c>
      <c r="V1712" t="str">
        <f t="shared" si="317"/>
        <v>TX</v>
      </c>
      <c r="W1712">
        <f t="shared" si="318"/>
        <v>0</v>
      </c>
      <c r="X1712">
        <f t="shared" si="319"/>
        <v>1</v>
      </c>
      <c r="Y1712">
        <f t="shared" si="320"/>
        <v>0</v>
      </c>
      <c r="Z1712">
        <f t="shared" si="321"/>
        <v>0</v>
      </c>
      <c r="AA1712">
        <f t="shared" si="322"/>
        <v>0</v>
      </c>
      <c r="AB1712">
        <f t="shared" si="323"/>
        <v>1</v>
      </c>
    </row>
    <row r="1713" spans="1:28" ht="409.6" x14ac:dyDescent="0.2">
      <c r="A1713">
        <v>1711</v>
      </c>
      <c r="B1713" t="s">
        <v>2666</v>
      </c>
      <c r="C1713" t="s">
        <v>5300</v>
      </c>
      <c r="D1713" s="1" t="s">
        <v>5327</v>
      </c>
      <c r="E1713">
        <v>3.5</v>
      </c>
      <c r="F1713" s="1" t="s">
        <v>2663</v>
      </c>
      <c r="G1713" t="s">
        <v>1102</v>
      </c>
      <c r="H1713" t="s">
        <v>1102</v>
      </c>
      <c r="I1713" t="s">
        <v>68</v>
      </c>
      <c r="J1713">
        <v>2007</v>
      </c>
      <c r="K1713" t="s">
        <v>30</v>
      </c>
      <c r="L1713" t="s">
        <v>1511</v>
      </c>
      <c r="M1713" t="s">
        <v>61</v>
      </c>
      <c r="N1713" t="s">
        <v>3314</v>
      </c>
      <c r="O1713">
        <v>-1</v>
      </c>
      <c r="P1713">
        <v>-1</v>
      </c>
      <c r="Q1713">
        <f t="shared" si="312"/>
        <v>35000</v>
      </c>
      <c r="R1713">
        <f t="shared" si="313"/>
        <v>42000</v>
      </c>
      <c r="S1713">
        <f t="shared" si="314"/>
        <v>38500</v>
      </c>
      <c r="T1713" t="str">
        <f t="shared" si="315"/>
        <v>GasPedal</v>
      </c>
      <c r="U1713" t="str">
        <f t="shared" si="316"/>
        <v>Austin</v>
      </c>
      <c r="V1713" t="str">
        <f t="shared" si="317"/>
        <v>TX</v>
      </c>
      <c r="W1713">
        <f t="shared" si="318"/>
        <v>0</v>
      </c>
      <c r="X1713">
        <f t="shared" si="319"/>
        <v>0</v>
      </c>
      <c r="Y1713">
        <f t="shared" si="320"/>
        <v>1</v>
      </c>
      <c r="Z1713">
        <f t="shared" si="321"/>
        <v>0</v>
      </c>
      <c r="AA1713">
        <f t="shared" si="322"/>
        <v>0</v>
      </c>
      <c r="AB1713">
        <f t="shared" si="323"/>
        <v>1</v>
      </c>
    </row>
    <row r="1714" spans="1:28" ht="409.6" x14ac:dyDescent="0.2">
      <c r="A1714">
        <v>1712</v>
      </c>
      <c r="B1714" t="s">
        <v>72</v>
      </c>
      <c r="C1714" t="s">
        <v>5300</v>
      </c>
      <c r="D1714" s="1" t="s">
        <v>5328</v>
      </c>
      <c r="E1714">
        <v>-1</v>
      </c>
      <c r="F1714" t="s">
        <v>2667</v>
      </c>
      <c r="G1714" t="s">
        <v>1102</v>
      </c>
      <c r="H1714" t="s">
        <v>1102</v>
      </c>
      <c r="I1714" t="s">
        <v>68</v>
      </c>
      <c r="J1714">
        <v>-1</v>
      </c>
      <c r="K1714" t="s">
        <v>30</v>
      </c>
      <c r="L1714">
        <v>-1</v>
      </c>
      <c r="M1714">
        <v>-1</v>
      </c>
      <c r="N1714" t="s">
        <v>3319</v>
      </c>
      <c r="O1714">
        <v>-1</v>
      </c>
      <c r="P1714">
        <v>-1</v>
      </c>
      <c r="Q1714">
        <f t="shared" si="312"/>
        <v>35000</v>
      </c>
      <c r="R1714">
        <f t="shared" si="313"/>
        <v>42000</v>
      </c>
      <c r="S1714">
        <f t="shared" si="314"/>
        <v>38500</v>
      </c>
      <c r="T1714" t="str">
        <f t="shared" si="315"/>
        <v>Iris Plans Inc.</v>
      </c>
      <c r="U1714" t="str">
        <f t="shared" si="316"/>
        <v>Austin</v>
      </c>
      <c r="V1714" t="str">
        <f t="shared" si="317"/>
        <v>TX</v>
      </c>
      <c r="W1714">
        <f t="shared" si="318"/>
        <v>1</v>
      </c>
      <c r="X1714">
        <f t="shared" si="319"/>
        <v>1</v>
      </c>
      <c r="Y1714">
        <f t="shared" si="320"/>
        <v>1</v>
      </c>
      <c r="Z1714">
        <f t="shared" si="321"/>
        <v>1</v>
      </c>
      <c r="AA1714">
        <f t="shared" si="322"/>
        <v>0</v>
      </c>
      <c r="AB1714">
        <f t="shared" si="323"/>
        <v>1</v>
      </c>
    </row>
    <row r="1715" spans="1:28" ht="409.6" x14ac:dyDescent="0.2">
      <c r="A1715">
        <v>1713</v>
      </c>
      <c r="B1715" t="s">
        <v>2668</v>
      </c>
      <c r="C1715" t="s">
        <v>5300</v>
      </c>
      <c r="D1715" s="1" t="s">
        <v>5329</v>
      </c>
      <c r="E1715">
        <v>2.7</v>
      </c>
      <c r="F1715" s="1" t="s">
        <v>2669</v>
      </c>
      <c r="G1715" t="s">
        <v>5285</v>
      </c>
      <c r="H1715" t="s">
        <v>5285</v>
      </c>
      <c r="I1715" t="s">
        <v>68</v>
      </c>
      <c r="J1715">
        <v>2015</v>
      </c>
      <c r="K1715" t="s">
        <v>30</v>
      </c>
      <c r="L1715" t="s">
        <v>5330</v>
      </c>
      <c r="M1715" t="s">
        <v>1308</v>
      </c>
      <c r="N1715" t="s">
        <v>3319</v>
      </c>
      <c r="O1715">
        <v>-1</v>
      </c>
      <c r="P1715">
        <v>-1</v>
      </c>
      <c r="Q1715">
        <f t="shared" si="312"/>
        <v>35000</v>
      </c>
      <c r="R1715">
        <f t="shared" si="313"/>
        <v>42000</v>
      </c>
      <c r="S1715">
        <f t="shared" si="314"/>
        <v>38500</v>
      </c>
      <c r="T1715" t="str">
        <f t="shared" si="315"/>
        <v>Hyliion</v>
      </c>
      <c r="U1715" t="str">
        <f t="shared" si="316"/>
        <v>Cedar Par</v>
      </c>
      <c r="V1715" t="str">
        <f t="shared" si="317"/>
        <v>TX</v>
      </c>
      <c r="W1715">
        <f t="shared" si="318"/>
        <v>1</v>
      </c>
      <c r="X1715">
        <f t="shared" si="319"/>
        <v>1</v>
      </c>
      <c r="Y1715">
        <f t="shared" si="320"/>
        <v>0</v>
      </c>
      <c r="Z1715">
        <f t="shared" si="321"/>
        <v>0</v>
      </c>
      <c r="AA1715">
        <f t="shared" si="322"/>
        <v>0</v>
      </c>
      <c r="AB1715">
        <f t="shared" si="323"/>
        <v>1</v>
      </c>
    </row>
    <row r="1716" spans="1:28" ht="409.6" x14ac:dyDescent="0.2">
      <c r="A1716">
        <v>1714</v>
      </c>
      <c r="B1716" t="s">
        <v>2670</v>
      </c>
      <c r="C1716" t="s">
        <v>5300</v>
      </c>
      <c r="D1716" s="1" t="s">
        <v>5331</v>
      </c>
      <c r="E1716">
        <v>-1</v>
      </c>
      <c r="F1716" t="s">
        <v>2671</v>
      </c>
      <c r="G1716" t="s">
        <v>1102</v>
      </c>
      <c r="H1716">
        <v>-1</v>
      </c>
      <c r="I1716">
        <v>-1</v>
      </c>
      <c r="J1716">
        <v>-1</v>
      </c>
      <c r="K1716">
        <v>-1</v>
      </c>
      <c r="L1716">
        <v>-1</v>
      </c>
      <c r="M1716">
        <v>-1</v>
      </c>
      <c r="N1716">
        <v>-1</v>
      </c>
      <c r="O1716">
        <v>-1</v>
      </c>
      <c r="P1716">
        <v>-1</v>
      </c>
      <c r="Q1716">
        <f t="shared" si="312"/>
        <v>35000</v>
      </c>
      <c r="R1716">
        <f t="shared" si="313"/>
        <v>42000</v>
      </c>
      <c r="S1716">
        <f t="shared" si="314"/>
        <v>38500</v>
      </c>
      <c r="T1716" t="str">
        <f t="shared" si="315"/>
        <v>softsnippets</v>
      </c>
      <c r="U1716" t="str">
        <f t="shared" si="316"/>
        <v>Austin</v>
      </c>
      <c r="V1716" t="str">
        <f t="shared" si="317"/>
        <v>TX</v>
      </c>
      <c r="W1716">
        <f t="shared" si="318"/>
        <v>0</v>
      </c>
      <c r="X1716">
        <f t="shared" si="319"/>
        <v>0</v>
      </c>
      <c r="Y1716">
        <f t="shared" si="320"/>
        <v>0</v>
      </c>
      <c r="Z1716">
        <f t="shared" si="321"/>
        <v>0</v>
      </c>
      <c r="AA1716">
        <f t="shared" si="322"/>
        <v>0</v>
      </c>
      <c r="AB1716">
        <f t="shared" si="323"/>
        <v>1</v>
      </c>
    </row>
    <row r="1717" spans="1:28" ht="306" x14ac:dyDescent="0.2">
      <c r="A1717">
        <v>1715</v>
      </c>
      <c r="B1717" t="s">
        <v>671</v>
      </c>
      <c r="C1717" t="s">
        <v>5300</v>
      </c>
      <c r="D1717" s="1" t="s">
        <v>5332</v>
      </c>
      <c r="E1717">
        <v>3.3</v>
      </c>
      <c r="F1717" s="1" t="s">
        <v>1516</v>
      </c>
      <c r="G1717" t="s">
        <v>1102</v>
      </c>
      <c r="H1717" t="s">
        <v>190</v>
      </c>
      <c r="I1717" t="s">
        <v>24</v>
      </c>
      <c r="J1717">
        <v>1984</v>
      </c>
      <c r="K1717" t="s">
        <v>56</v>
      </c>
      <c r="L1717" t="s">
        <v>51</v>
      </c>
      <c r="M1717" t="s">
        <v>52</v>
      </c>
      <c r="N1717" t="s">
        <v>3310</v>
      </c>
      <c r="O1717">
        <v>-1</v>
      </c>
      <c r="P1717">
        <v>-1</v>
      </c>
      <c r="Q1717">
        <f t="shared" si="312"/>
        <v>35000</v>
      </c>
      <c r="R1717">
        <f t="shared" si="313"/>
        <v>42000</v>
      </c>
      <c r="S1717">
        <f t="shared" si="314"/>
        <v>38500</v>
      </c>
      <c r="T1717" t="str">
        <f t="shared" si="315"/>
        <v>Centene Corporation</v>
      </c>
      <c r="U1717" t="str">
        <f t="shared" si="316"/>
        <v>Austin</v>
      </c>
      <c r="V1717" t="str">
        <f t="shared" si="317"/>
        <v>TX</v>
      </c>
      <c r="W1717">
        <f t="shared" si="318"/>
        <v>0</v>
      </c>
      <c r="X1717">
        <f t="shared" si="319"/>
        <v>1</v>
      </c>
      <c r="Y1717">
        <f t="shared" si="320"/>
        <v>1</v>
      </c>
      <c r="Z1717">
        <f t="shared" si="321"/>
        <v>0</v>
      </c>
      <c r="AA1717">
        <f t="shared" si="322"/>
        <v>0</v>
      </c>
      <c r="AB1717">
        <f t="shared" si="323"/>
        <v>1</v>
      </c>
    </row>
    <row r="1718" spans="1:28" ht="409.6" x14ac:dyDescent="0.2">
      <c r="A1718">
        <v>1716</v>
      </c>
      <c r="B1718" t="s">
        <v>2672</v>
      </c>
      <c r="C1718" t="s">
        <v>5300</v>
      </c>
      <c r="D1718" s="1" t="s">
        <v>5333</v>
      </c>
      <c r="E1718">
        <v>4.4000000000000004</v>
      </c>
      <c r="F1718" s="1" t="s">
        <v>2673</v>
      </c>
      <c r="G1718" t="s">
        <v>5326</v>
      </c>
      <c r="H1718" t="s">
        <v>17</v>
      </c>
      <c r="I1718" t="s">
        <v>68</v>
      </c>
      <c r="J1718">
        <v>-1</v>
      </c>
      <c r="K1718" t="s">
        <v>30</v>
      </c>
      <c r="L1718" t="s">
        <v>38</v>
      </c>
      <c r="M1718" t="s">
        <v>32</v>
      </c>
      <c r="N1718" t="s">
        <v>3311</v>
      </c>
      <c r="O1718">
        <v>-1</v>
      </c>
      <c r="P1718">
        <v>-1</v>
      </c>
      <c r="Q1718">
        <f t="shared" si="312"/>
        <v>35000</v>
      </c>
      <c r="R1718">
        <f t="shared" si="313"/>
        <v>42000</v>
      </c>
      <c r="S1718">
        <f t="shared" si="314"/>
        <v>38500</v>
      </c>
      <c r="T1718" t="str">
        <f t="shared" si="315"/>
        <v>Quantilus, Inc</v>
      </c>
      <c r="U1718" t="str">
        <f t="shared" si="316"/>
        <v>Round Roc</v>
      </c>
      <c r="V1718" t="str">
        <f t="shared" si="317"/>
        <v>TX</v>
      </c>
      <c r="W1718">
        <f t="shared" si="318"/>
        <v>1</v>
      </c>
      <c r="X1718">
        <f t="shared" si="319"/>
        <v>1</v>
      </c>
      <c r="Y1718">
        <f t="shared" si="320"/>
        <v>1</v>
      </c>
      <c r="Z1718">
        <f t="shared" si="321"/>
        <v>1</v>
      </c>
      <c r="AA1718">
        <f t="shared" si="322"/>
        <v>0</v>
      </c>
      <c r="AB1718">
        <f t="shared" si="323"/>
        <v>1</v>
      </c>
    </row>
    <row r="1719" spans="1:28" ht="409.6" x14ac:dyDescent="0.2">
      <c r="A1719">
        <v>1717</v>
      </c>
      <c r="B1719" t="s">
        <v>2674</v>
      </c>
      <c r="C1719" t="s">
        <v>5300</v>
      </c>
      <c r="D1719" s="1" t="s">
        <v>5334</v>
      </c>
      <c r="E1719">
        <v>2.8</v>
      </c>
      <c r="F1719" s="1" t="s">
        <v>2675</v>
      </c>
      <c r="G1719" t="s">
        <v>1102</v>
      </c>
      <c r="H1719" t="s">
        <v>1102</v>
      </c>
      <c r="I1719" t="s">
        <v>41</v>
      </c>
      <c r="J1719">
        <v>-1</v>
      </c>
      <c r="K1719" t="s">
        <v>218</v>
      </c>
      <c r="L1719" t="s">
        <v>2582</v>
      </c>
      <c r="M1719" t="s">
        <v>218</v>
      </c>
      <c r="N1719" t="s">
        <v>3303</v>
      </c>
      <c r="O1719">
        <v>-1</v>
      </c>
      <c r="P1719">
        <v>-1</v>
      </c>
      <c r="Q1719">
        <f t="shared" si="312"/>
        <v>35000</v>
      </c>
      <c r="R1719">
        <f t="shared" si="313"/>
        <v>42000</v>
      </c>
      <c r="S1719">
        <f t="shared" si="314"/>
        <v>38500</v>
      </c>
      <c r="T1719" t="str">
        <f t="shared" si="315"/>
        <v>Texas Education Agency</v>
      </c>
      <c r="U1719" t="str">
        <f t="shared" si="316"/>
        <v>Austin</v>
      </c>
      <c r="V1719" t="str">
        <f t="shared" si="317"/>
        <v>TX</v>
      </c>
      <c r="W1719">
        <f t="shared" si="318"/>
        <v>0</v>
      </c>
      <c r="X1719">
        <f t="shared" si="319"/>
        <v>1</v>
      </c>
      <c r="Y1719">
        <f t="shared" si="320"/>
        <v>1</v>
      </c>
      <c r="Z1719">
        <f t="shared" si="321"/>
        <v>0</v>
      </c>
      <c r="AA1719">
        <f t="shared" si="322"/>
        <v>0</v>
      </c>
      <c r="AB1719">
        <f t="shared" si="323"/>
        <v>1</v>
      </c>
    </row>
    <row r="1720" spans="1:28" ht="409.6" x14ac:dyDescent="0.2">
      <c r="A1720">
        <v>1718</v>
      </c>
      <c r="B1720" t="s">
        <v>2676</v>
      </c>
      <c r="C1720" t="s">
        <v>5335</v>
      </c>
      <c r="D1720" s="1" t="s">
        <v>5336</v>
      </c>
      <c r="E1720">
        <v>2.8</v>
      </c>
      <c r="F1720" s="1" t="s">
        <v>2659</v>
      </c>
      <c r="G1720" t="s">
        <v>1102</v>
      </c>
      <c r="H1720" t="s">
        <v>1102</v>
      </c>
      <c r="I1720" t="s">
        <v>18</v>
      </c>
      <c r="J1720">
        <v>1957</v>
      </c>
      <c r="K1720" t="s">
        <v>218</v>
      </c>
      <c r="L1720" t="s">
        <v>2582</v>
      </c>
      <c r="M1720" t="s">
        <v>218</v>
      </c>
      <c r="N1720" t="s">
        <v>3319</v>
      </c>
      <c r="O1720">
        <v>-1</v>
      </c>
      <c r="P1720">
        <v>-1</v>
      </c>
      <c r="Q1720">
        <f t="shared" si="312"/>
        <v>43000</v>
      </c>
      <c r="R1720">
        <f t="shared" si="313"/>
        <v>77000</v>
      </c>
      <c r="S1720">
        <f t="shared" si="314"/>
        <v>60000</v>
      </c>
      <c r="T1720" t="str">
        <f t="shared" si="315"/>
        <v>Texas Water Development Board</v>
      </c>
      <c r="U1720" t="str">
        <f t="shared" si="316"/>
        <v>Austin</v>
      </c>
      <c r="V1720" t="str">
        <f t="shared" si="317"/>
        <v>TX</v>
      </c>
      <c r="W1720">
        <f t="shared" si="318"/>
        <v>0</v>
      </c>
      <c r="X1720">
        <f t="shared" si="319"/>
        <v>1</v>
      </c>
      <c r="Y1720">
        <f t="shared" si="320"/>
        <v>1</v>
      </c>
      <c r="Z1720">
        <f t="shared" si="321"/>
        <v>0</v>
      </c>
      <c r="AA1720">
        <f t="shared" si="322"/>
        <v>0</v>
      </c>
      <c r="AB1720">
        <f t="shared" si="323"/>
        <v>1</v>
      </c>
    </row>
    <row r="1721" spans="1:28" ht="409.6" x14ac:dyDescent="0.2">
      <c r="A1721">
        <v>1719</v>
      </c>
      <c r="B1721" t="s">
        <v>2607</v>
      </c>
      <c r="C1721" t="s">
        <v>5335</v>
      </c>
      <c r="D1721" s="1" t="s">
        <v>5337</v>
      </c>
      <c r="E1721">
        <v>3.5</v>
      </c>
      <c r="F1721" s="1" t="s">
        <v>1944</v>
      </c>
      <c r="G1721" t="s">
        <v>5326</v>
      </c>
      <c r="H1721" t="s">
        <v>1673</v>
      </c>
      <c r="I1721" t="s">
        <v>29</v>
      </c>
      <c r="J1721">
        <v>1970</v>
      </c>
      <c r="K1721" t="s">
        <v>30</v>
      </c>
      <c r="L1721" t="s">
        <v>147</v>
      </c>
      <c r="M1721" t="s">
        <v>61</v>
      </c>
      <c r="N1721" t="s">
        <v>3303</v>
      </c>
      <c r="O1721" t="s">
        <v>4422</v>
      </c>
      <c r="P1721">
        <v>-1</v>
      </c>
      <c r="Q1721">
        <f t="shared" si="312"/>
        <v>43000</v>
      </c>
      <c r="R1721">
        <f t="shared" si="313"/>
        <v>77000</v>
      </c>
      <c r="S1721">
        <f t="shared" si="314"/>
        <v>60000</v>
      </c>
      <c r="T1721" t="str">
        <f t="shared" si="315"/>
        <v>The Judge Group</v>
      </c>
      <c r="U1721" t="str">
        <f t="shared" si="316"/>
        <v>Round Roc</v>
      </c>
      <c r="V1721" t="str">
        <f t="shared" si="317"/>
        <v>TX</v>
      </c>
      <c r="W1721">
        <f t="shared" si="318"/>
        <v>0</v>
      </c>
      <c r="X1721">
        <f t="shared" si="319"/>
        <v>0</v>
      </c>
      <c r="Y1721">
        <f t="shared" si="320"/>
        <v>0</v>
      </c>
      <c r="Z1721">
        <f t="shared" si="321"/>
        <v>0</v>
      </c>
      <c r="AA1721">
        <f t="shared" si="322"/>
        <v>0</v>
      </c>
      <c r="AB1721">
        <f t="shared" si="323"/>
        <v>1</v>
      </c>
    </row>
    <row r="1722" spans="1:28" ht="409.6" x14ac:dyDescent="0.2">
      <c r="A1722">
        <v>1720</v>
      </c>
      <c r="B1722" t="s">
        <v>2677</v>
      </c>
      <c r="C1722" t="s">
        <v>5335</v>
      </c>
      <c r="D1722" s="1" t="s">
        <v>5338</v>
      </c>
      <c r="E1722">
        <v>3.4</v>
      </c>
      <c r="F1722" s="1" t="s">
        <v>2678</v>
      </c>
      <c r="G1722" t="s">
        <v>1102</v>
      </c>
      <c r="H1722" t="s">
        <v>1102</v>
      </c>
      <c r="I1722" t="s">
        <v>29</v>
      </c>
      <c r="J1722">
        <v>-1</v>
      </c>
      <c r="K1722" t="s">
        <v>218</v>
      </c>
      <c r="L1722" t="s">
        <v>796</v>
      </c>
      <c r="M1722" t="s">
        <v>218</v>
      </c>
      <c r="N1722" t="s">
        <v>3319</v>
      </c>
      <c r="O1722">
        <v>-1</v>
      </c>
      <c r="P1722">
        <v>-1</v>
      </c>
      <c r="Q1722">
        <f t="shared" si="312"/>
        <v>43000</v>
      </c>
      <c r="R1722">
        <f t="shared" si="313"/>
        <v>77000</v>
      </c>
      <c r="S1722">
        <f t="shared" si="314"/>
        <v>60000</v>
      </c>
      <c r="T1722" t="str">
        <f t="shared" si="315"/>
        <v>TEXAS DEPARTMENT OF PUBLIC SAFETY</v>
      </c>
      <c r="U1722" t="str">
        <f t="shared" si="316"/>
        <v>Austin</v>
      </c>
      <c r="V1722" t="str">
        <f t="shared" si="317"/>
        <v>TX</v>
      </c>
      <c r="W1722">
        <f t="shared" si="318"/>
        <v>0</v>
      </c>
      <c r="X1722">
        <f t="shared" si="319"/>
        <v>0</v>
      </c>
      <c r="Y1722">
        <f t="shared" si="320"/>
        <v>1</v>
      </c>
      <c r="Z1722">
        <f t="shared" si="321"/>
        <v>1</v>
      </c>
      <c r="AA1722">
        <f t="shared" si="322"/>
        <v>0</v>
      </c>
      <c r="AB1722">
        <f t="shared" si="323"/>
        <v>1</v>
      </c>
    </row>
    <row r="1723" spans="1:28" ht="34" x14ac:dyDescent="0.2">
      <c r="A1723">
        <v>1721</v>
      </c>
      <c r="B1723" t="s">
        <v>34</v>
      </c>
      <c r="C1723" t="s">
        <v>5339</v>
      </c>
      <c r="D1723" t="s">
        <v>6143</v>
      </c>
      <c r="E1723">
        <v>3</v>
      </c>
      <c r="F1723" s="1" t="s">
        <v>2679</v>
      </c>
      <c r="G1723" t="s">
        <v>3863</v>
      </c>
      <c r="H1723" t="s">
        <v>3863</v>
      </c>
      <c r="I1723" t="s">
        <v>84</v>
      </c>
      <c r="J1723">
        <v>1994</v>
      </c>
      <c r="K1723" t="s">
        <v>30</v>
      </c>
      <c r="L1723" t="s">
        <v>147</v>
      </c>
      <c r="M1723" t="s">
        <v>61</v>
      </c>
      <c r="N1723" t="s">
        <v>3303</v>
      </c>
      <c r="O1723">
        <v>-1</v>
      </c>
      <c r="P1723">
        <v>-1</v>
      </c>
      <c r="Q1723">
        <f t="shared" si="312"/>
        <v>40000</v>
      </c>
      <c r="R1723">
        <f t="shared" si="313"/>
        <v>72000</v>
      </c>
      <c r="S1723">
        <f t="shared" si="314"/>
        <v>56000</v>
      </c>
      <c r="T1723" t="str">
        <f t="shared" si="315"/>
        <v>CSI Tech Inc.</v>
      </c>
      <c r="U1723" t="str">
        <f t="shared" si="316"/>
        <v>Jacsonville</v>
      </c>
      <c r="V1723" t="str">
        <f t="shared" si="317"/>
        <v>FL</v>
      </c>
      <c r="W1723">
        <f t="shared" si="318"/>
        <v>0</v>
      </c>
      <c r="X1723">
        <f t="shared" si="319"/>
        <v>1</v>
      </c>
      <c r="Y1723">
        <f t="shared" si="320"/>
        <v>0</v>
      </c>
      <c r="Z1723">
        <f t="shared" si="321"/>
        <v>0</v>
      </c>
      <c r="AA1723">
        <f t="shared" si="322"/>
        <v>0</v>
      </c>
      <c r="AB1723">
        <f t="shared" si="323"/>
        <v>1</v>
      </c>
    </row>
    <row r="1724" spans="1:28" ht="34" x14ac:dyDescent="0.2">
      <c r="A1724">
        <v>1722</v>
      </c>
      <c r="B1724" t="s">
        <v>175</v>
      </c>
      <c r="C1724" t="s">
        <v>5339</v>
      </c>
      <c r="D1724" t="s">
        <v>5340</v>
      </c>
      <c r="E1724">
        <v>3.5</v>
      </c>
      <c r="F1724" s="1" t="s">
        <v>295</v>
      </c>
      <c r="G1724" t="s">
        <v>3863</v>
      </c>
      <c r="H1724" t="s">
        <v>3427</v>
      </c>
      <c r="I1724" t="s">
        <v>24</v>
      </c>
      <c r="J1724">
        <v>1948</v>
      </c>
      <c r="K1724" t="s">
        <v>56</v>
      </c>
      <c r="L1724" t="s">
        <v>147</v>
      </c>
      <c r="M1724" t="s">
        <v>61</v>
      </c>
      <c r="N1724" t="s">
        <v>3304</v>
      </c>
      <c r="O1724" t="s">
        <v>296</v>
      </c>
      <c r="P1724">
        <v>-1</v>
      </c>
      <c r="Q1724">
        <f t="shared" si="312"/>
        <v>40000</v>
      </c>
      <c r="R1724">
        <f t="shared" si="313"/>
        <v>72000</v>
      </c>
      <c r="S1724">
        <f t="shared" si="314"/>
        <v>56000</v>
      </c>
      <c r="T1724" t="str">
        <f t="shared" si="315"/>
        <v>Robert Half</v>
      </c>
      <c r="U1724" t="str">
        <f t="shared" si="316"/>
        <v>Jacsonville</v>
      </c>
      <c r="V1724" t="str">
        <f t="shared" si="317"/>
        <v>FL</v>
      </c>
      <c r="W1724">
        <f t="shared" si="318"/>
        <v>0</v>
      </c>
      <c r="X1724">
        <f t="shared" si="319"/>
        <v>1</v>
      </c>
      <c r="Y1724">
        <f t="shared" si="320"/>
        <v>1</v>
      </c>
      <c r="Z1724">
        <f t="shared" si="321"/>
        <v>0</v>
      </c>
      <c r="AA1724">
        <f t="shared" si="322"/>
        <v>0</v>
      </c>
      <c r="AB1724">
        <f t="shared" si="323"/>
        <v>1</v>
      </c>
    </row>
    <row r="1725" spans="1:28" ht="409.6" x14ac:dyDescent="0.2">
      <c r="A1725">
        <v>1723</v>
      </c>
      <c r="B1725" t="s">
        <v>2680</v>
      </c>
      <c r="C1725" t="s">
        <v>5339</v>
      </c>
      <c r="D1725" s="1" t="s">
        <v>5341</v>
      </c>
      <c r="E1725">
        <v>3.5</v>
      </c>
      <c r="F1725" s="1" t="s">
        <v>5342</v>
      </c>
      <c r="G1725" t="s">
        <v>3863</v>
      </c>
      <c r="H1725" t="s">
        <v>5343</v>
      </c>
      <c r="I1725" t="s">
        <v>24</v>
      </c>
      <c r="J1725">
        <v>1870</v>
      </c>
      <c r="K1725" t="s">
        <v>56</v>
      </c>
      <c r="L1725" t="s">
        <v>3323</v>
      </c>
      <c r="M1725" t="s">
        <v>46</v>
      </c>
      <c r="N1725" t="s">
        <v>3310</v>
      </c>
      <c r="O1725">
        <v>-1</v>
      </c>
      <c r="P1725">
        <v>-1</v>
      </c>
      <c r="Q1725">
        <f t="shared" si="312"/>
        <v>40000</v>
      </c>
      <c r="R1725">
        <f t="shared" si="313"/>
        <v>72000</v>
      </c>
      <c r="S1725">
        <f t="shared" si="314"/>
        <v>56000</v>
      </c>
      <c r="T1725" t="str">
        <f t="shared" si="315"/>
        <v>Deutsche Ban</v>
      </c>
      <c r="U1725" t="str">
        <f t="shared" si="316"/>
        <v>Jacsonville</v>
      </c>
      <c r="V1725" t="str">
        <f t="shared" si="317"/>
        <v>FL</v>
      </c>
      <c r="W1725">
        <f t="shared" si="318"/>
        <v>0</v>
      </c>
      <c r="X1725">
        <f t="shared" si="319"/>
        <v>0</v>
      </c>
      <c r="Y1725">
        <f t="shared" si="320"/>
        <v>1</v>
      </c>
      <c r="Z1725">
        <f t="shared" si="321"/>
        <v>0</v>
      </c>
      <c r="AA1725">
        <f t="shared" si="322"/>
        <v>0</v>
      </c>
      <c r="AB1725">
        <f t="shared" si="323"/>
        <v>1</v>
      </c>
    </row>
    <row r="1726" spans="1:28" ht="51" x14ac:dyDescent="0.2">
      <c r="A1726">
        <v>1724</v>
      </c>
      <c r="B1726" t="s">
        <v>1909</v>
      </c>
      <c r="C1726" t="s">
        <v>5339</v>
      </c>
      <c r="D1726" t="s">
        <v>5344</v>
      </c>
      <c r="E1726">
        <v>3.7</v>
      </c>
      <c r="F1726" s="1" t="s">
        <v>425</v>
      </c>
      <c r="G1726" t="s">
        <v>3863</v>
      </c>
      <c r="H1726" t="s">
        <v>426</v>
      </c>
      <c r="I1726" t="s">
        <v>84</v>
      </c>
      <c r="J1726">
        <v>1981</v>
      </c>
      <c r="K1726" t="s">
        <v>30</v>
      </c>
      <c r="L1726" t="s">
        <v>147</v>
      </c>
      <c r="M1726" t="s">
        <v>61</v>
      </c>
      <c r="N1726" t="s">
        <v>3305</v>
      </c>
      <c r="O1726">
        <v>-1</v>
      </c>
      <c r="P1726">
        <v>-1</v>
      </c>
      <c r="Q1726">
        <f t="shared" si="312"/>
        <v>40000</v>
      </c>
      <c r="R1726">
        <f t="shared" si="313"/>
        <v>72000</v>
      </c>
      <c r="S1726">
        <f t="shared" si="314"/>
        <v>56000</v>
      </c>
      <c r="T1726" t="str">
        <f t="shared" si="315"/>
        <v>Software Guidance &amp; Assistance</v>
      </c>
      <c r="U1726" t="str">
        <f t="shared" si="316"/>
        <v>Jacsonville</v>
      </c>
      <c r="V1726" t="str">
        <f t="shared" si="317"/>
        <v>FL</v>
      </c>
      <c r="W1726">
        <f t="shared" si="318"/>
        <v>0</v>
      </c>
      <c r="X1726">
        <f t="shared" si="319"/>
        <v>1</v>
      </c>
      <c r="Y1726">
        <f t="shared" si="320"/>
        <v>1</v>
      </c>
      <c r="Z1726">
        <f t="shared" si="321"/>
        <v>0</v>
      </c>
      <c r="AA1726">
        <f t="shared" si="322"/>
        <v>0</v>
      </c>
      <c r="AB1726">
        <f t="shared" si="323"/>
        <v>1</v>
      </c>
    </row>
    <row r="1727" spans="1:28" ht="323" x14ac:dyDescent="0.2">
      <c r="A1727">
        <v>1725</v>
      </c>
      <c r="B1727" t="s">
        <v>193</v>
      </c>
      <c r="C1727" t="s">
        <v>5339</v>
      </c>
      <c r="D1727" s="1" t="s">
        <v>5345</v>
      </c>
      <c r="E1727">
        <v>5</v>
      </c>
      <c r="F1727" s="1" t="s">
        <v>315</v>
      </c>
      <c r="G1727" t="s">
        <v>3863</v>
      </c>
      <c r="H1727" t="s">
        <v>316</v>
      </c>
      <c r="I1727" t="s">
        <v>84</v>
      </c>
      <c r="J1727">
        <v>2008</v>
      </c>
      <c r="K1727" t="s">
        <v>30</v>
      </c>
      <c r="L1727" t="s">
        <v>38</v>
      </c>
      <c r="M1727" t="s">
        <v>32</v>
      </c>
      <c r="N1727" t="s">
        <v>3305</v>
      </c>
      <c r="O1727">
        <v>-1</v>
      </c>
      <c r="P1727">
        <v>-1</v>
      </c>
      <c r="Q1727">
        <f t="shared" si="312"/>
        <v>40000</v>
      </c>
      <c r="R1727">
        <f t="shared" si="313"/>
        <v>72000</v>
      </c>
      <c r="S1727">
        <f t="shared" si="314"/>
        <v>56000</v>
      </c>
      <c r="T1727" t="str">
        <f t="shared" si="315"/>
        <v>Staffigo Technical Services, LLC</v>
      </c>
      <c r="U1727" t="str">
        <f t="shared" si="316"/>
        <v>Jacsonville</v>
      </c>
      <c r="V1727" t="str">
        <f t="shared" si="317"/>
        <v>FL</v>
      </c>
      <c r="W1727">
        <f t="shared" si="318"/>
        <v>0</v>
      </c>
      <c r="X1727">
        <f t="shared" si="319"/>
        <v>1</v>
      </c>
      <c r="Y1727">
        <f t="shared" si="320"/>
        <v>1</v>
      </c>
      <c r="Z1727">
        <f t="shared" si="321"/>
        <v>0</v>
      </c>
      <c r="AA1727">
        <f t="shared" si="322"/>
        <v>0</v>
      </c>
      <c r="AB1727">
        <f t="shared" si="323"/>
        <v>1</v>
      </c>
    </row>
    <row r="1728" spans="1:28" ht="409.6" x14ac:dyDescent="0.2">
      <c r="A1728">
        <v>1726</v>
      </c>
      <c r="B1728" t="s">
        <v>1909</v>
      </c>
      <c r="C1728" t="s">
        <v>5339</v>
      </c>
      <c r="D1728" s="1" t="s">
        <v>5346</v>
      </c>
      <c r="E1728">
        <v>-1</v>
      </c>
      <c r="F1728" t="s">
        <v>365</v>
      </c>
      <c r="G1728" t="s">
        <v>3863</v>
      </c>
      <c r="H1728" t="s">
        <v>366</v>
      </c>
      <c r="I1728" t="s">
        <v>68</v>
      </c>
      <c r="J1728">
        <v>1996</v>
      </c>
      <c r="K1728" t="s">
        <v>30</v>
      </c>
      <c r="L1728" t="s">
        <v>367</v>
      </c>
      <c r="M1728" t="s">
        <v>61</v>
      </c>
      <c r="N1728" t="s">
        <v>3308</v>
      </c>
      <c r="O1728">
        <v>-1</v>
      </c>
      <c r="P1728">
        <v>-1</v>
      </c>
      <c r="Q1728">
        <f t="shared" si="312"/>
        <v>40000</v>
      </c>
      <c r="R1728">
        <f t="shared" si="313"/>
        <v>72000</v>
      </c>
      <c r="S1728">
        <f t="shared" si="314"/>
        <v>56000</v>
      </c>
      <c r="T1728" t="str">
        <f t="shared" si="315"/>
        <v>SGA Inc.</v>
      </c>
      <c r="U1728" t="str">
        <f t="shared" si="316"/>
        <v>Jacsonville</v>
      </c>
      <c r="V1728" t="str">
        <f t="shared" si="317"/>
        <v>FL</v>
      </c>
      <c r="W1728">
        <f t="shared" si="318"/>
        <v>0</v>
      </c>
      <c r="X1728">
        <f t="shared" si="319"/>
        <v>1</v>
      </c>
      <c r="Y1728">
        <f t="shared" si="320"/>
        <v>1</v>
      </c>
      <c r="Z1728">
        <f t="shared" si="321"/>
        <v>0</v>
      </c>
      <c r="AA1728">
        <f t="shared" si="322"/>
        <v>0</v>
      </c>
      <c r="AB1728">
        <f t="shared" si="323"/>
        <v>1</v>
      </c>
    </row>
    <row r="1729" spans="1:28" ht="119" x14ac:dyDescent="0.2">
      <c r="A1729">
        <v>1727</v>
      </c>
      <c r="B1729" t="s">
        <v>34</v>
      </c>
      <c r="C1729" t="s">
        <v>5339</v>
      </c>
      <c r="D1729" s="1" t="s">
        <v>5347</v>
      </c>
      <c r="E1729">
        <v>3.5</v>
      </c>
      <c r="F1729" s="1" t="s">
        <v>2681</v>
      </c>
      <c r="G1729" t="s">
        <v>3863</v>
      </c>
      <c r="H1729" t="s">
        <v>2682</v>
      </c>
      <c r="I1729" t="s">
        <v>18</v>
      </c>
      <c r="J1729">
        <v>1998</v>
      </c>
      <c r="K1729" t="s">
        <v>56</v>
      </c>
      <c r="L1729" t="s">
        <v>147</v>
      </c>
      <c r="M1729" t="s">
        <v>61</v>
      </c>
      <c r="N1729" t="s">
        <v>3319</v>
      </c>
      <c r="O1729">
        <v>-1</v>
      </c>
      <c r="P1729">
        <v>-1</v>
      </c>
      <c r="Q1729">
        <f t="shared" si="312"/>
        <v>40000</v>
      </c>
      <c r="R1729">
        <f t="shared" si="313"/>
        <v>72000</v>
      </c>
      <c r="S1729">
        <f t="shared" si="314"/>
        <v>56000</v>
      </c>
      <c r="T1729" t="str">
        <f t="shared" si="315"/>
        <v>SNI Technology</v>
      </c>
      <c r="U1729" t="str">
        <f t="shared" si="316"/>
        <v>Jacsonville</v>
      </c>
      <c r="V1729" t="str">
        <f t="shared" si="317"/>
        <v>FL</v>
      </c>
      <c r="W1729">
        <f t="shared" si="318"/>
        <v>0</v>
      </c>
      <c r="X1729">
        <f t="shared" si="319"/>
        <v>1</v>
      </c>
      <c r="Y1729">
        <f t="shared" si="320"/>
        <v>0</v>
      </c>
      <c r="Z1729">
        <f t="shared" si="321"/>
        <v>0</v>
      </c>
      <c r="AA1729">
        <f t="shared" si="322"/>
        <v>1</v>
      </c>
      <c r="AB1729">
        <f t="shared" si="323"/>
        <v>1</v>
      </c>
    </row>
    <row r="1730" spans="1:28" ht="34" x14ac:dyDescent="0.2">
      <c r="A1730">
        <v>1728</v>
      </c>
      <c r="B1730" t="s">
        <v>5348</v>
      </c>
      <c r="C1730" t="s">
        <v>5339</v>
      </c>
      <c r="D1730" t="s">
        <v>5349</v>
      </c>
      <c r="E1730">
        <v>3.5</v>
      </c>
      <c r="F1730" s="1" t="s">
        <v>5342</v>
      </c>
      <c r="G1730" t="s">
        <v>3863</v>
      </c>
      <c r="H1730" t="s">
        <v>5343</v>
      </c>
      <c r="I1730" t="s">
        <v>24</v>
      </c>
      <c r="J1730">
        <v>1870</v>
      </c>
      <c r="K1730" t="s">
        <v>56</v>
      </c>
      <c r="L1730" t="s">
        <v>3323</v>
      </c>
      <c r="M1730" t="s">
        <v>46</v>
      </c>
      <c r="N1730" t="s">
        <v>3310</v>
      </c>
      <c r="O1730">
        <v>-1</v>
      </c>
      <c r="P1730">
        <v>-1</v>
      </c>
      <c r="Q1730">
        <f t="shared" si="312"/>
        <v>40000</v>
      </c>
      <c r="R1730">
        <f t="shared" si="313"/>
        <v>72000</v>
      </c>
      <c r="S1730">
        <f t="shared" si="314"/>
        <v>56000</v>
      </c>
      <c r="T1730" t="str">
        <f t="shared" si="315"/>
        <v>Deutsche Ban</v>
      </c>
      <c r="U1730" t="str">
        <f t="shared" si="316"/>
        <v>Jacsonville</v>
      </c>
      <c r="V1730" t="str">
        <f t="shared" si="317"/>
        <v>FL</v>
      </c>
      <c r="W1730">
        <f t="shared" si="318"/>
        <v>0</v>
      </c>
      <c r="X1730">
        <f t="shared" si="319"/>
        <v>0</v>
      </c>
      <c r="Y1730">
        <f t="shared" si="320"/>
        <v>0</v>
      </c>
      <c r="Z1730">
        <f t="shared" si="321"/>
        <v>1</v>
      </c>
      <c r="AA1730">
        <f t="shared" si="322"/>
        <v>0</v>
      </c>
      <c r="AB1730">
        <f t="shared" si="323"/>
        <v>1</v>
      </c>
    </row>
    <row r="1731" spans="1:28" ht="409.6" x14ac:dyDescent="0.2">
      <c r="A1731">
        <v>1729</v>
      </c>
      <c r="B1731" t="s">
        <v>72</v>
      </c>
      <c r="C1731" t="s">
        <v>5339</v>
      </c>
      <c r="D1731" s="1" t="s">
        <v>5350</v>
      </c>
      <c r="E1731">
        <v>3.9</v>
      </c>
      <c r="F1731" s="1" t="s">
        <v>2683</v>
      </c>
      <c r="G1731" t="s">
        <v>3863</v>
      </c>
      <c r="H1731" t="s">
        <v>2684</v>
      </c>
      <c r="I1731" t="s">
        <v>68</v>
      </c>
      <c r="J1731">
        <v>1921</v>
      </c>
      <c r="K1731" t="s">
        <v>56</v>
      </c>
      <c r="L1731" t="s">
        <v>3331</v>
      </c>
      <c r="M1731" t="s">
        <v>61</v>
      </c>
      <c r="N1731" t="s">
        <v>3311</v>
      </c>
      <c r="O1731">
        <v>-1</v>
      </c>
      <c r="P1731">
        <v>-1</v>
      </c>
      <c r="Q1731">
        <f t="shared" ref="Q1731:Q1794" si="324">LEFT(C1731,FIND("-",C1731)-1)*1000</f>
        <v>40000</v>
      </c>
      <c r="R1731">
        <f t="shared" ref="R1731:R1794" si="325">MID(C1731,FIND("-",C1731)+1,LEN(C1731))*1000</f>
        <v>72000</v>
      </c>
      <c r="S1731">
        <f t="shared" ref="S1731:S1794" si="326">(Q1731+R1731)/2</f>
        <v>56000</v>
      </c>
      <c r="T1731" t="str">
        <f t="shared" ref="T1731:T1794" si="327">TRIM(LEFT(F1731, FIND(CHAR(10), F1731&amp;CHAR(10))-1))</f>
        <v>BTG</v>
      </c>
      <c r="U1731" t="str">
        <f t="shared" ref="U1731:U1794" si="328">TRIM(LEFT(G1731, FIND(",",G1731)-1))</f>
        <v>Jacsonville</v>
      </c>
      <c r="V1731" t="str">
        <f t="shared" ref="V1731:V1794" si="329">TRIM(MID(G1731,FIND(",",G1731)+1,LEN((G1731))))</f>
        <v>FL</v>
      </c>
      <c r="W1731">
        <f t="shared" ref="W1731:W1794" si="330">IF(ISNUMBER(SEARCH("python",D1731)),1,0)</f>
        <v>0</v>
      </c>
      <c r="X1731">
        <f t="shared" ref="X1731:X1794" si="331">IF(ISNUMBER(SEARCH("sql",D1731)),1,0)</f>
        <v>1</v>
      </c>
      <c r="Y1731">
        <f t="shared" ref="Y1731:Y1794" si="332">IF(ISNUMBER(SEARCH("excel",D1731)),1,0)</f>
        <v>0</v>
      </c>
      <c r="Z1731">
        <f t="shared" ref="Z1731:Z1794" si="333">IF(ISNUMBER(SEARCH("tableau",D1731)),1,0)</f>
        <v>0</v>
      </c>
      <c r="AA1731">
        <f t="shared" ref="AA1731:AA1794" si="334">IF(ISNUMBER(SEARCH("power bi",D1731)),1,0)</f>
        <v>0</v>
      </c>
      <c r="AB1731">
        <f t="shared" ref="AB1731:AB1794" si="335">IF(ISNUMBER(SEARCH("r",D1731)),1,0)</f>
        <v>1</v>
      </c>
    </row>
    <row r="1732" spans="1:28" ht="409.6" x14ac:dyDescent="0.2">
      <c r="A1732">
        <v>1730</v>
      </c>
      <c r="B1732" t="s">
        <v>34</v>
      </c>
      <c r="C1732" t="s">
        <v>5339</v>
      </c>
      <c r="D1732" s="1" t="s">
        <v>5351</v>
      </c>
      <c r="E1732">
        <v>5</v>
      </c>
      <c r="F1732" s="1" t="s">
        <v>315</v>
      </c>
      <c r="G1732" t="s">
        <v>3863</v>
      </c>
      <c r="H1732" t="s">
        <v>316</v>
      </c>
      <c r="I1732" t="s">
        <v>84</v>
      </c>
      <c r="J1732">
        <v>2008</v>
      </c>
      <c r="K1732" t="s">
        <v>30</v>
      </c>
      <c r="L1732" t="s">
        <v>38</v>
      </c>
      <c r="M1732" t="s">
        <v>32</v>
      </c>
      <c r="N1732" t="s">
        <v>3305</v>
      </c>
      <c r="O1732">
        <v>-1</v>
      </c>
      <c r="P1732">
        <v>-1</v>
      </c>
      <c r="Q1732">
        <f t="shared" si="324"/>
        <v>40000</v>
      </c>
      <c r="R1732">
        <f t="shared" si="325"/>
        <v>72000</v>
      </c>
      <c r="S1732">
        <f t="shared" si="326"/>
        <v>56000</v>
      </c>
      <c r="T1732" t="str">
        <f t="shared" si="327"/>
        <v>Staffigo Technical Services, LLC</v>
      </c>
      <c r="U1732" t="str">
        <f t="shared" si="328"/>
        <v>Jacsonville</v>
      </c>
      <c r="V1732" t="str">
        <f t="shared" si="329"/>
        <v>FL</v>
      </c>
      <c r="W1732">
        <f t="shared" si="330"/>
        <v>0</v>
      </c>
      <c r="X1732">
        <f t="shared" si="331"/>
        <v>1</v>
      </c>
      <c r="Y1732">
        <f t="shared" si="332"/>
        <v>1</v>
      </c>
      <c r="Z1732">
        <f t="shared" si="333"/>
        <v>0</v>
      </c>
      <c r="AA1732">
        <f t="shared" si="334"/>
        <v>0</v>
      </c>
      <c r="AB1732">
        <f t="shared" si="335"/>
        <v>1</v>
      </c>
    </row>
    <row r="1733" spans="1:28" ht="372" x14ac:dyDescent="0.2">
      <c r="A1733">
        <v>1731</v>
      </c>
      <c r="B1733" t="s">
        <v>2685</v>
      </c>
      <c r="C1733" t="s">
        <v>5339</v>
      </c>
      <c r="D1733" s="1" t="s">
        <v>5352</v>
      </c>
      <c r="E1733">
        <v>3.5</v>
      </c>
      <c r="F1733" s="1" t="s">
        <v>5342</v>
      </c>
      <c r="G1733" t="s">
        <v>3863</v>
      </c>
      <c r="H1733" t="s">
        <v>5343</v>
      </c>
      <c r="I1733" t="s">
        <v>24</v>
      </c>
      <c r="J1733">
        <v>1870</v>
      </c>
      <c r="K1733" t="s">
        <v>56</v>
      </c>
      <c r="L1733" t="s">
        <v>3323</v>
      </c>
      <c r="M1733" t="s">
        <v>46</v>
      </c>
      <c r="N1733" t="s">
        <v>3310</v>
      </c>
      <c r="O1733">
        <v>-1</v>
      </c>
      <c r="P1733">
        <v>-1</v>
      </c>
      <c r="Q1733">
        <f t="shared" si="324"/>
        <v>40000</v>
      </c>
      <c r="R1733">
        <f t="shared" si="325"/>
        <v>72000</v>
      </c>
      <c r="S1733">
        <f t="shared" si="326"/>
        <v>56000</v>
      </c>
      <c r="T1733" t="str">
        <f t="shared" si="327"/>
        <v>Deutsche Ban</v>
      </c>
      <c r="U1733" t="str">
        <f t="shared" si="328"/>
        <v>Jacsonville</v>
      </c>
      <c r="V1733" t="str">
        <f t="shared" si="329"/>
        <v>FL</v>
      </c>
      <c r="W1733">
        <f t="shared" si="330"/>
        <v>0</v>
      </c>
      <c r="X1733">
        <f t="shared" si="331"/>
        <v>0</v>
      </c>
      <c r="Y1733">
        <f t="shared" si="332"/>
        <v>0</v>
      </c>
      <c r="Z1733">
        <f t="shared" si="333"/>
        <v>1</v>
      </c>
      <c r="AA1733">
        <f t="shared" si="334"/>
        <v>0</v>
      </c>
      <c r="AB1733">
        <f t="shared" si="335"/>
        <v>1</v>
      </c>
    </row>
    <row r="1734" spans="1:28" ht="340" x14ac:dyDescent="0.2">
      <c r="A1734">
        <v>1732</v>
      </c>
      <c r="B1734" t="s">
        <v>678</v>
      </c>
      <c r="C1734" t="s">
        <v>5339</v>
      </c>
      <c r="D1734" s="1" t="s">
        <v>5353</v>
      </c>
      <c r="E1734">
        <v>5</v>
      </c>
      <c r="F1734" s="1" t="s">
        <v>315</v>
      </c>
      <c r="G1734" t="s">
        <v>3863</v>
      </c>
      <c r="H1734" t="s">
        <v>316</v>
      </c>
      <c r="I1734" t="s">
        <v>84</v>
      </c>
      <c r="J1734">
        <v>2008</v>
      </c>
      <c r="K1734" t="s">
        <v>30</v>
      </c>
      <c r="L1734" t="s">
        <v>38</v>
      </c>
      <c r="M1734" t="s">
        <v>32</v>
      </c>
      <c r="N1734" t="s">
        <v>3305</v>
      </c>
      <c r="O1734">
        <v>-1</v>
      </c>
      <c r="P1734">
        <v>-1</v>
      </c>
      <c r="Q1734">
        <f t="shared" si="324"/>
        <v>40000</v>
      </c>
      <c r="R1734">
        <f t="shared" si="325"/>
        <v>72000</v>
      </c>
      <c r="S1734">
        <f t="shared" si="326"/>
        <v>56000</v>
      </c>
      <c r="T1734" t="str">
        <f t="shared" si="327"/>
        <v>Staffigo Technical Services, LLC</v>
      </c>
      <c r="U1734" t="str">
        <f t="shared" si="328"/>
        <v>Jacsonville</v>
      </c>
      <c r="V1734" t="str">
        <f t="shared" si="329"/>
        <v>FL</v>
      </c>
      <c r="W1734">
        <f t="shared" si="330"/>
        <v>0</v>
      </c>
      <c r="X1734">
        <f t="shared" si="331"/>
        <v>1</v>
      </c>
      <c r="Y1734">
        <f t="shared" si="332"/>
        <v>1</v>
      </c>
      <c r="Z1734">
        <f t="shared" si="333"/>
        <v>0</v>
      </c>
      <c r="AA1734">
        <f t="shared" si="334"/>
        <v>0</v>
      </c>
      <c r="AB1734">
        <f t="shared" si="335"/>
        <v>1</v>
      </c>
    </row>
    <row r="1735" spans="1:28" ht="409.6" x14ac:dyDescent="0.2">
      <c r="A1735">
        <v>1733</v>
      </c>
      <c r="B1735" t="s">
        <v>2686</v>
      </c>
      <c r="C1735" t="s">
        <v>5339</v>
      </c>
      <c r="D1735" s="1" t="s">
        <v>5354</v>
      </c>
      <c r="E1735">
        <v>-1</v>
      </c>
      <c r="F1735" t="s">
        <v>2687</v>
      </c>
      <c r="G1735" t="s">
        <v>3863</v>
      </c>
      <c r="H1735">
        <v>-1</v>
      </c>
      <c r="I1735">
        <v>-1</v>
      </c>
      <c r="J1735">
        <v>-1</v>
      </c>
      <c r="K1735">
        <v>-1</v>
      </c>
      <c r="L1735">
        <v>-1</v>
      </c>
      <c r="M1735">
        <v>-1</v>
      </c>
      <c r="N1735">
        <v>-1</v>
      </c>
      <c r="O1735">
        <v>-1</v>
      </c>
      <c r="P1735">
        <v>-1</v>
      </c>
      <c r="Q1735">
        <f t="shared" si="324"/>
        <v>40000</v>
      </c>
      <c r="R1735">
        <f t="shared" si="325"/>
        <v>72000</v>
      </c>
      <c r="S1735">
        <f t="shared" si="326"/>
        <v>56000</v>
      </c>
      <c r="T1735" t="str">
        <f t="shared" si="327"/>
        <v>Medical Cost Containment Services Inc.</v>
      </c>
      <c r="U1735" t="str">
        <f t="shared" si="328"/>
        <v>Jacsonville</v>
      </c>
      <c r="V1735" t="str">
        <f t="shared" si="329"/>
        <v>FL</v>
      </c>
      <c r="W1735">
        <f t="shared" si="330"/>
        <v>0</v>
      </c>
      <c r="X1735">
        <f t="shared" si="331"/>
        <v>0</v>
      </c>
      <c r="Y1735">
        <f t="shared" si="332"/>
        <v>1</v>
      </c>
      <c r="Z1735">
        <f t="shared" si="333"/>
        <v>0</v>
      </c>
      <c r="AA1735">
        <f t="shared" si="334"/>
        <v>0</v>
      </c>
      <c r="AB1735">
        <f t="shared" si="335"/>
        <v>1</v>
      </c>
    </row>
    <row r="1736" spans="1:28" ht="409.6" x14ac:dyDescent="0.2">
      <c r="A1736">
        <v>1734</v>
      </c>
      <c r="B1736" t="s">
        <v>2688</v>
      </c>
      <c r="C1736" t="s">
        <v>5339</v>
      </c>
      <c r="D1736" s="1" t="s">
        <v>5355</v>
      </c>
      <c r="E1736">
        <v>-1</v>
      </c>
      <c r="F1736" t="s">
        <v>2689</v>
      </c>
      <c r="G1736" t="s">
        <v>3863</v>
      </c>
      <c r="H1736">
        <v>-1</v>
      </c>
      <c r="I1736">
        <v>-1</v>
      </c>
      <c r="J1736">
        <v>-1</v>
      </c>
      <c r="K1736">
        <v>-1</v>
      </c>
      <c r="L1736">
        <v>-1</v>
      </c>
      <c r="M1736">
        <v>-1</v>
      </c>
      <c r="N1736">
        <v>-1</v>
      </c>
      <c r="O1736">
        <v>-1</v>
      </c>
      <c r="P1736">
        <v>-1</v>
      </c>
      <c r="Q1736">
        <f t="shared" si="324"/>
        <v>40000</v>
      </c>
      <c r="R1736">
        <f t="shared" si="325"/>
        <v>72000</v>
      </c>
      <c r="S1736">
        <f t="shared" si="326"/>
        <v>56000</v>
      </c>
      <c r="T1736" t="str">
        <f t="shared" si="327"/>
        <v>LEFTA Systems</v>
      </c>
      <c r="U1736" t="str">
        <f t="shared" si="328"/>
        <v>Jacsonville</v>
      </c>
      <c r="V1736" t="str">
        <f t="shared" si="329"/>
        <v>FL</v>
      </c>
      <c r="W1736">
        <f t="shared" si="330"/>
        <v>0</v>
      </c>
      <c r="X1736">
        <f t="shared" si="331"/>
        <v>1</v>
      </c>
      <c r="Y1736">
        <f t="shared" si="332"/>
        <v>0</v>
      </c>
      <c r="Z1736">
        <f t="shared" si="333"/>
        <v>0</v>
      </c>
      <c r="AA1736">
        <f t="shared" si="334"/>
        <v>1</v>
      </c>
      <c r="AB1736">
        <f t="shared" si="335"/>
        <v>1</v>
      </c>
    </row>
    <row r="1737" spans="1:28" ht="34" x14ac:dyDescent="0.2">
      <c r="A1737">
        <v>1735</v>
      </c>
      <c r="B1737" t="s">
        <v>2690</v>
      </c>
      <c r="C1737" t="s">
        <v>5339</v>
      </c>
      <c r="D1737" t="s">
        <v>5356</v>
      </c>
      <c r="E1737">
        <v>2.9</v>
      </c>
      <c r="F1737" s="1" t="s">
        <v>5357</v>
      </c>
      <c r="G1737" t="s">
        <v>3863</v>
      </c>
      <c r="H1737" t="s">
        <v>165</v>
      </c>
      <c r="I1737" t="s">
        <v>55</v>
      </c>
      <c r="J1737">
        <v>1990</v>
      </c>
      <c r="K1737" t="s">
        <v>56</v>
      </c>
      <c r="L1737" t="s">
        <v>51</v>
      </c>
      <c r="M1737" t="s">
        <v>52</v>
      </c>
      <c r="N1737" t="s">
        <v>3304</v>
      </c>
      <c r="O1737">
        <v>-1</v>
      </c>
      <c r="P1737">
        <v>-1</v>
      </c>
      <c r="Q1737">
        <f t="shared" si="324"/>
        <v>40000</v>
      </c>
      <c r="R1737">
        <f t="shared" si="325"/>
        <v>72000</v>
      </c>
      <c r="S1737">
        <f t="shared" si="326"/>
        <v>56000</v>
      </c>
      <c r="T1737" t="str">
        <f t="shared" si="327"/>
        <v>emper</v>
      </c>
      <c r="U1737" t="str">
        <f t="shared" si="328"/>
        <v>Jacsonville</v>
      </c>
      <c r="V1737" t="str">
        <f t="shared" si="329"/>
        <v>FL</v>
      </c>
      <c r="W1737">
        <f t="shared" si="330"/>
        <v>0</v>
      </c>
      <c r="X1737">
        <f t="shared" si="331"/>
        <v>1</v>
      </c>
      <c r="Y1737">
        <f t="shared" si="332"/>
        <v>0</v>
      </c>
      <c r="Z1737">
        <f t="shared" si="333"/>
        <v>0</v>
      </c>
      <c r="AA1737">
        <f t="shared" si="334"/>
        <v>0</v>
      </c>
      <c r="AB1737">
        <f t="shared" si="335"/>
        <v>1</v>
      </c>
    </row>
    <row r="1738" spans="1:28" ht="409.6" x14ac:dyDescent="0.2">
      <c r="A1738">
        <v>1736</v>
      </c>
      <c r="B1738" t="s">
        <v>2691</v>
      </c>
      <c r="C1738" t="s">
        <v>5339</v>
      </c>
      <c r="D1738" s="1" t="s">
        <v>5358</v>
      </c>
      <c r="E1738">
        <v>5</v>
      </c>
      <c r="F1738" s="1" t="s">
        <v>2692</v>
      </c>
      <c r="G1738" t="s">
        <v>3863</v>
      </c>
      <c r="H1738" t="s">
        <v>3371</v>
      </c>
      <c r="I1738" t="s">
        <v>84</v>
      </c>
      <c r="J1738">
        <v>-1</v>
      </c>
      <c r="K1738" t="s">
        <v>30</v>
      </c>
      <c r="L1738" t="s">
        <v>3323</v>
      </c>
      <c r="M1738" t="s">
        <v>46</v>
      </c>
      <c r="N1738" t="s">
        <v>3319</v>
      </c>
      <c r="O1738">
        <v>-1</v>
      </c>
      <c r="P1738">
        <v>-1</v>
      </c>
      <c r="Q1738">
        <f t="shared" si="324"/>
        <v>40000</v>
      </c>
      <c r="R1738">
        <f t="shared" si="325"/>
        <v>72000</v>
      </c>
      <c r="S1738">
        <f t="shared" si="326"/>
        <v>56000</v>
      </c>
      <c r="T1738" t="str">
        <f t="shared" si="327"/>
        <v>ARC Group</v>
      </c>
      <c r="U1738" t="str">
        <f t="shared" si="328"/>
        <v>Jacsonville</v>
      </c>
      <c r="V1738" t="str">
        <f t="shared" si="329"/>
        <v>FL</v>
      </c>
      <c r="W1738">
        <f t="shared" si="330"/>
        <v>0</v>
      </c>
      <c r="X1738">
        <f t="shared" si="331"/>
        <v>1</v>
      </c>
      <c r="Y1738">
        <f t="shared" si="332"/>
        <v>1</v>
      </c>
      <c r="Z1738">
        <f t="shared" si="333"/>
        <v>0</v>
      </c>
      <c r="AA1738">
        <f t="shared" si="334"/>
        <v>0</v>
      </c>
      <c r="AB1738">
        <f t="shared" si="335"/>
        <v>1</v>
      </c>
    </row>
    <row r="1739" spans="1:28" ht="409.6" x14ac:dyDescent="0.2">
      <c r="A1739">
        <v>1737</v>
      </c>
      <c r="B1739" t="s">
        <v>2693</v>
      </c>
      <c r="C1739" t="s">
        <v>5339</v>
      </c>
      <c r="D1739" s="1" t="s">
        <v>5359</v>
      </c>
      <c r="E1739">
        <v>5</v>
      </c>
      <c r="F1739" s="1" t="s">
        <v>2694</v>
      </c>
      <c r="G1739" t="s">
        <v>3863</v>
      </c>
      <c r="H1739" t="s">
        <v>1771</v>
      </c>
      <c r="I1739" t="s">
        <v>84</v>
      </c>
      <c r="J1739">
        <v>1982</v>
      </c>
      <c r="K1739" t="s">
        <v>30</v>
      </c>
      <c r="L1739" t="s">
        <v>147</v>
      </c>
      <c r="M1739" t="s">
        <v>61</v>
      </c>
      <c r="N1739" t="s">
        <v>3319</v>
      </c>
      <c r="O1739">
        <v>-1</v>
      </c>
      <c r="P1739">
        <v>-1</v>
      </c>
      <c r="Q1739">
        <f t="shared" si="324"/>
        <v>40000</v>
      </c>
      <c r="R1739">
        <f t="shared" si="325"/>
        <v>72000</v>
      </c>
      <c r="S1739">
        <f t="shared" si="326"/>
        <v>56000</v>
      </c>
      <c r="T1739" t="str">
        <f t="shared" si="327"/>
        <v>American Recruiting &amp; Consulting Group</v>
      </c>
      <c r="U1739" t="str">
        <f t="shared" si="328"/>
        <v>Jacsonville</v>
      </c>
      <c r="V1739" t="str">
        <f t="shared" si="329"/>
        <v>FL</v>
      </c>
      <c r="W1739">
        <f t="shared" si="330"/>
        <v>0</v>
      </c>
      <c r="X1739">
        <f t="shared" si="331"/>
        <v>1</v>
      </c>
      <c r="Y1739">
        <f t="shared" si="332"/>
        <v>1</v>
      </c>
      <c r="Z1739">
        <f t="shared" si="333"/>
        <v>0</v>
      </c>
      <c r="AA1739">
        <f t="shared" si="334"/>
        <v>0</v>
      </c>
      <c r="AB1739">
        <f t="shared" si="335"/>
        <v>1</v>
      </c>
    </row>
    <row r="1740" spans="1:28" ht="409.6" x14ac:dyDescent="0.2">
      <c r="A1740">
        <v>1738</v>
      </c>
      <c r="B1740" t="s">
        <v>2695</v>
      </c>
      <c r="C1740" t="s">
        <v>5339</v>
      </c>
      <c r="D1740" s="1" t="s">
        <v>5360</v>
      </c>
      <c r="E1740">
        <v>3.9</v>
      </c>
      <c r="F1740" s="1" t="s">
        <v>204</v>
      </c>
      <c r="G1740" t="s">
        <v>3863</v>
      </c>
      <c r="H1740" t="s">
        <v>205</v>
      </c>
      <c r="I1740" t="s">
        <v>41</v>
      </c>
      <c r="J1740">
        <v>2002</v>
      </c>
      <c r="K1740" t="s">
        <v>30</v>
      </c>
      <c r="L1740" t="s">
        <v>38</v>
      </c>
      <c r="M1740" t="s">
        <v>32</v>
      </c>
      <c r="N1740" t="s">
        <v>3303</v>
      </c>
      <c r="O1740">
        <v>-1</v>
      </c>
      <c r="P1740">
        <v>-1</v>
      </c>
      <c r="Q1740">
        <f t="shared" si="324"/>
        <v>40000</v>
      </c>
      <c r="R1740">
        <f t="shared" si="325"/>
        <v>72000</v>
      </c>
      <c r="S1740">
        <f t="shared" si="326"/>
        <v>56000</v>
      </c>
      <c r="T1740" t="str">
        <f t="shared" si="327"/>
        <v>Diverse Lynx</v>
      </c>
      <c r="U1740" t="str">
        <f t="shared" si="328"/>
        <v>Jacsonville</v>
      </c>
      <c r="V1740" t="str">
        <f t="shared" si="329"/>
        <v>FL</v>
      </c>
      <c r="W1740">
        <f t="shared" si="330"/>
        <v>0</v>
      </c>
      <c r="X1740">
        <f t="shared" si="331"/>
        <v>1</v>
      </c>
      <c r="Y1740">
        <f t="shared" si="332"/>
        <v>1</v>
      </c>
      <c r="Z1740">
        <f t="shared" si="333"/>
        <v>0</v>
      </c>
      <c r="AA1740">
        <f t="shared" si="334"/>
        <v>0</v>
      </c>
      <c r="AB1740">
        <f t="shared" si="335"/>
        <v>1</v>
      </c>
    </row>
    <row r="1741" spans="1:28" ht="409.6" x14ac:dyDescent="0.2">
      <c r="A1741">
        <v>1739</v>
      </c>
      <c r="B1741" t="s">
        <v>2696</v>
      </c>
      <c r="C1741" t="s">
        <v>5339</v>
      </c>
      <c r="D1741" s="1" t="s">
        <v>5361</v>
      </c>
      <c r="E1741">
        <v>-1</v>
      </c>
      <c r="F1741" t="s">
        <v>2687</v>
      </c>
      <c r="G1741" t="s">
        <v>3863</v>
      </c>
      <c r="H1741">
        <v>-1</v>
      </c>
      <c r="I1741">
        <v>-1</v>
      </c>
      <c r="J1741">
        <v>-1</v>
      </c>
      <c r="K1741">
        <v>-1</v>
      </c>
      <c r="L1741">
        <v>-1</v>
      </c>
      <c r="M1741">
        <v>-1</v>
      </c>
      <c r="N1741">
        <v>-1</v>
      </c>
      <c r="O1741">
        <v>-1</v>
      </c>
      <c r="P1741">
        <v>-1</v>
      </c>
      <c r="Q1741">
        <f t="shared" si="324"/>
        <v>40000</v>
      </c>
      <c r="R1741">
        <f t="shared" si="325"/>
        <v>72000</v>
      </c>
      <c r="S1741">
        <f t="shared" si="326"/>
        <v>56000</v>
      </c>
      <c r="T1741" t="str">
        <f t="shared" si="327"/>
        <v>Medical Cost Containment Services Inc.</v>
      </c>
      <c r="U1741" t="str">
        <f t="shared" si="328"/>
        <v>Jacsonville</v>
      </c>
      <c r="V1741" t="str">
        <f t="shared" si="329"/>
        <v>FL</v>
      </c>
      <c r="W1741">
        <f t="shared" si="330"/>
        <v>0</v>
      </c>
      <c r="X1741">
        <f t="shared" si="331"/>
        <v>0</v>
      </c>
      <c r="Y1741">
        <f t="shared" si="332"/>
        <v>1</v>
      </c>
      <c r="Z1741">
        <f t="shared" si="333"/>
        <v>0</v>
      </c>
      <c r="AA1741">
        <f t="shared" si="334"/>
        <v>0</v>
      </c>
      <c r="AB1741">
        <f t="shared" si="335"/>
        <v>1</v>
      </c>
    </row>
    <row r="1742" spans="1:28" ht="409.6" x14ac:dyDescent="0.2">
      <c r="A1742">
        <v>1740</v>
      </c>
      <c r="B1742" t="s">
        <v>2697</v>
      </c>
      <c r="C1742" t="s">
        <v>5362</v>
      </c>
      <c r="D1742" s="1" t="s">
        <v>5363</v>
      </c>
      <c r="E1742">
        <v>3.3</v>
      </c>
      <c r="F1742" s="1" t="s">
        <v>2698</v>
      </c>
      <c r="G1742" t="s">
        <v>2285</v>
      </c>
      <c r="H1742" t="s">
        <v>2699</v>
      </c>
      <c r="I1742" t="s">
        <v>24</v>
      </c>
      <c r="J1742">
        <v>1923</v>
      </c>
      <c r="K1742" t="s">
        <v>56</v>
      </c>
      <c r="L1742" t="s">
        <v>862</v>
      </c>
      <c r="M1742" t="s">
        <v>862</v>
      </c>
      <c r="N1742" t="s">
        <v>3310</v>
      </c>
      <c r="O1742">
        <v>-1</v>
      </c>
      <c r="P1742">
        <v>-1</v>
      </c>
      <c r="Q1742">
        <f t="shared" si="324"/>
        <v>50000</v>
      </c>
      <c r="R1742">
        <f t="shared" si="325"/>
        <v>86000</v>
      </c>
      <c r="S1742">
        <f t="shared" si="326"/>
        <v>68000</v>
      </c>
      <c r="T1742" t="str">
        <f t="shared" si="327"/>
        <v>Textron</v>
      </c>
      <c r="U1742" t="str">
        <f t="shared" si="328"/>
        <v>Fort Worth</v>
      </c>
      <c r="V1742" t="str">
        <f t="shared" si="329"/>
        <v>TX</v>
      </c>
      <c r="W1742">
        <f t="shared" si="330"/>
        <v>0</v>
      </c>
      <c r="X1742">
        <f t="shared" si="331"/>
        <v>0</v>
      </c>
      <c r="Y1742">
        <f t="shared" si="332"/>
        <v>1</v>
      </c>
      <c r="Z1742">
        <f t="shared" si="333"/>
        <v>0</v>
      </c>
      <c r="AA1742">
        <f t="shared" si="334"/>
        <v>0</v>
      </c>
      <c r="AB1742">
        <f t="shared" si="335"/>
        <v>1</v>
      </c>
    </row>
    <row r="1743" spans="1:28" ht="340" x14ac:dyDescent="0.2">
      <c r="A1743">
        <v>1741</v>
      </c>
      <c r="B1743" t="s">
        <v>2700</v>
      </c>
      <c r="C1743" t="s">
        <v>5362</v>
      </c>
      <c r="D1743" s="1" t="s">
        <v>5364</v>
      </c>
      <c r="E1743">
        <v>4.5999999999999996</v>
      </c>
      <c r="F1743" s="1" t="s">
        <v>2701</v>
      </c>
      <c r="G1743" t="s">
        <v>2285</v>
      </c>
      <c r="H1743" t="s">
        <v>861</v>
      </c>
      <c r="I1743" t="s">
        <v>68</v>
      </c>
      <c r="J1743">
        <v>-1</v>
      </c>
      <c r="K1743" t="s">
        <v>56</v>
      </c>
      <c r="L1743">
        <v>-1</v>
      </c>
      <c r="M1743">
        <v>-1</v>
      </c>
      <c r="N1743" t="s">
        <v>3308</v>
      </c>
      <c r="O1743">
        <v>-1</v>
      </c>
      <c r="P1743">
        <v>-1</v>
      </c>
      <c r="Q1743">
        <f t="shared" si="324"/>
        <v>50000</v>
      </c>
      <c r="R1743">
        <f t="shared" si="325"/>
        <v>86000</v>
      </c>
      <c r="S1743">
        <f t="shared" si="326"/>
        <v>68000</v>
      </c>
      <c r="T1743" t="str">
        <f t="shared" si="327"/>
        <v>Reef Systems</v>
      </c>
      <c r="U1743" t="str">
        <f t="shared" si="328"/>
        <v>Fort Worth</v>
      </c>
      <c r="V1743" t="str">
        <f t="shared" si="329"/>
        <v>TX</v>
      </c>
      <c r="W1743">
        <f t="shared" si="330"/>
        <v>0</v>
      </c>
      <c r="X1743">
        <f t="shared" si="331"/>
        <v>0</v>
      </c>
      <c r="Y1743">
        <f t="shared" si="332"/>
        <v>1</v>
      </c>
      <c r="Z1743">
        <f t="shared" si="333"/>
        <v>0</v>
      </c>
      <c r="AA1743">
        <f t="shared" si="334"/>
        <v>0</v>
      </c>
      <c r="AB1743">
        <f t="shared" si="335"/>
        <v>1</v>
      </c>
    </row>
    <row r="1744" spans="1:28" ht="409.6" x14ac:dyDescent="0.2">
      <c r="A1744">
        <v>1742</v>
      </c>
      <c r="B1744" t="s">
        <v>2702</v>
      </c>
      <c r="C1744" t="s">
        <v>5362</v>
      </c>
      <c r="D1744" s="1" t="s">
        <v>5365</v>
      </c>
      <c r="E1744">
        <v>3.8</v>
      </c>
      <c r="F1744" s="1" t="s">
        <v>2703</v>
      </c>
      <c r="G1744" t="s">
        <v>2285</v>
      </c>
      <c r="H1744" t="s">
        <v>2704</v>
      </c>
      <c r="I1744" t="s">
        <v>84</v>
      </c>
      <c r="J1744">
        <v>1991</v>
      </c>
      <c r="K1744" t="s">
        <v>30</v>
      </c>
      <c r="L1744" t="s">
        <v>147</v>
      </c>
      <c r="M1744" t="s">
        <v>61</v>
      </c>
      <c r="N1744" t="s">
        <v>3305</v>
      </c>
      <c r="O1744">
        <v>-1</v>
      </c>
      <c r="P1744">
        <v>-1</v>
      </c>
      <c r="Q1744">
        <f t="shared" si="324"/>
        <v>50000</v>
      </c>
      <c r="R1744">
        <f t="shared" si="325"/>
        <v>86000</v>
      </c>
      <c r="S1744">
        <f t="shared" si="326"/>
        <v>68000</v>
      </c>
      <c r="T1744" t="str">
        <f t="shared" si="327"/>
        <v>CornerStone Staffing</v>
      </c>
      <c r="U1744" t="str">
        <f t="shared" si="328"/>
        <v>Fort Worth</v>
      </c>
      <c r="V1744" t="str">
        <f t="shared" si="329"/>
        <v>TX</v>
      </c>
      <c r="W1744">
        <f t="shared" si="330"/>
        <v>0</v>
      </c>
      <c r="X1744">
        <f t="shared" si="331"/>
        <v>0</v>
      </c>
      <c r="Y1744">
        <f t="shared" si="332"/>
        <v>0</v>
      </c>
      <c r="Z1744">
        <f t="shared" si="333"/>
        <v>0</v>
      </c>
      <c r="AA1744">
        <f t="shared" si="334"/>
        <v>0</v>
      </c>
      <c r="AB1744">
        <f t="shared" si="335"/>
        <v>1</v>
      </c>
    </row>
    <row r="1745" spans="1:28" ht="238" x14ac:dyDescent="0.2">
      <c r="A1745">
        <v>1743</v>
      </c>
      <c r="B1745" t="s">
        <v>34</v>
      </c>
      <c r="C1745" t="s">
        <v>5362</v>
      </c>
      <c r="D1745" s="1" t="s">
        <v>5366</v>
      </c>
      <c r="E1745">
        <v>-1</v>
      </c>
      <c r="F1745" t="s">
        <v>5367</v>
      </c>
      <c r="G1745" t="s">
        <v>2285</v>
      </c>
      <c r="H1745" t="s">
        <v>2180</v>
      </c>
      <c r="I1745" t="s">
        <v>68</v>
      </c>
      <c r="J1745">
        <v>2011</v>
      </c>
      <c r="K1745" t="s">
        <v>30</v>
      </c>
      <c r="L1745" t="s">
        <v>38</v>
      </c>
      <c r="M1745" t="s">
        <v>32</v>
      </c>
      <c r="N1745" t="s">
        <v>3319</v>
      </c>
      <c r="O1745">
        <v>-1</v>
      </c>
      <c r="P1745">
        <v>-1</v>
      </c>
      <c r="Q1745">
        <f t="shared" si="324"/>
        <v>50000</v>
      </c>
      <c r="R1745">
        <f t="shared" si="325"/>
        <v>86000</v>
      </c>
      <c r="S1745">
        <f t="shared" si="326"/>
        <v>68000</v>
      </c>
      <c r="T1745" t="str">
        <f t="shared" si="327"/>
        <v>Thinfind Corporation</v>
      </c>
      <c r="U1745" t="str">
        <f t="shared" si="328"/>
        <v>Fort Worth</v>
      </c>
      <c r="V1745" t="str">
        <f t="shared" si="329"/>
        <v>TX</v>
      </c>
      <c r="W1745">
        <f t="shared" si="330"/>
        <v>1</v>
      </c>
      <c r="X1745">
        <f t="shared" si="331"/>
        <v>0</v>
      </c>
      <c r="Y1745">
        <f t="shared" si="332"/>
        <v>0</v>
      </c>
      <c r="Z1745">
        <f t="shared" si="333"/>
        <v>1</v>
      </c>
      <c r="AA1745">
        <f t="shared" si="334"/>
        <v>1</v>
      </c>
      <c r="AB1745">
        <f t="shared" si="335"/>
        <v>1</v>
      </c>
    </row>
    <row r="1746" spans="1:28" ht="409.6" x14ac:dyDescent="0.2">
      <c r="A1746">
        <v>1744</v>
      </c>
      <c r="B1746" t="s">
        <v>2697</v>
      </c>
      <c r="C1746" t="s">
        <v>5362</v>
      </c>
      <c r="D1746" s="1" t="s">
        <v>5368</v>
      </c>
      <c r="E1746">
        <v>3.9</v>
      </c>
      <c r="F1746" s="1" t="s">
        <v>2705</v>
      </c>
      <c r="G1746" t="s">
        <v>2285</v>
      </c>
      <c r="H1746" t="s">
        <v>2285</v>
      </c>
      <c r="I1746" t="s">
        <v>55</v>
      </c>
      <c r="J1746">
        <v>1935</v>
      </c>
      <c r="K1746" t="s">
        <v>37</v>
      </c>
      <c r="L1746" t="s">
        <v>862</v>
      </c>
      <c r="M1746" t="s">
        <v>862</v>
      </c>
      <c r="N1746" t="s">
        <v>3304</v>
      </c>
      <c r="O1746">
        <v>-1</v>
      </c>
      <c r="P1746">
        <v>-1</v>
      </c>
      <c r="Q1746">
        <f t="shared" si="324"/>
        <v>50000</v>
      </c>
      <c r="R1746">
        <f t="shared" si="325"/>
        <v>86000</v>
      </c>
      <c r="S1746">
        <f t="shared" si="326"/>
        <v>68000</v>
      </c>
      <c r="T1746" t="str">
        <f t="shared" si="327"/>
        <v>Bell Helicopter</v>
      </c>
      <c r="U1746" t="str">
        <f t="shared" si="328"/>
        <v>Fort Worth</v>
      </c>
      <c r="V1746" t="str">
        <f t="shared" si="329"/>
        <v>TX</v>
      </c>
      <c r="W1746">
        <f t="shared" si="330"/>
        <v>0</v>
      </c>
      <c r="X1746">
        <f t="shared" si="331"/>
        <v>0</v>
      </c>
      <c r="Y1746">
        <f t="shared" si="332"/>
        <v>1</v>
      </c>
      <c r="Z1746">
        <f t="shared" si="333"/>
        <v>0</v>
      </c>
      <c r="AA1746">
        <f t="shared" si="334"/>
        <v>0</v>
      </c>
      <c r="AB1746">
        <f t="shared" si="335"/>
        <v>1</v>
      </c>
    </row>
    <row r="1747" spans="1:28" ht="409.6" x14ac:dyDescent="0.2">
      <c r="A1747">
        <v>1745</v>
      </c>
      <c r="B1747" t="s">
        <v>175</v>
      </c>
      <c r="C1747" t="s">
        <v>5362</v>
      </c>
      <c r="D1747" s="1" t="s">
        <v>5369</v>
      </c>
      <c r="E1747">
        <v>3.1</v>
      </c>
      <c r="F1747" s="1" t="s">
        <v>2706</v>
      </c>
      <c r="G1747" t="s">
        <v>2285</v>
      </c>
      <c r="H1747" t="s">
        <v>205</v>
      </c>
      <c r="I1747" t="s">
        <v>84</v>
      </c>
      <c r="J1747">
        <v>1992</v>
      </c>
      <c r="K1747" t="s">
        <v>30</v>
      </c>
      <c r="L1747" t="s">
        <v>38</v>
      </c>
      <c r="M1747" t="s">
        <v>32</v>
      </c>
      <c r="N1747" t="s">
        <v>3308</v>
      </c>
      <c r="O1747">
        <v>-1</v>
      </c>
      <c r="P1747">
        <v>-1</v>
      </c>
      <c r="Q1747">
        <f t="shared" si="324"/>
        <v>50000</v>
      </c>
      <c r="R1747">
        <f t="shared" si="325"/>
        <v>86000</v>
      </c>
      <c r="S1747">
        <f t="shared" si="326"/>
        <v>68000</v>
      </c>
      <c r="T1747" t="str">
        <f t="shared" si="327"/>
        <v>E Business International</v>
      </c>
      <c r="U1747" t="str">
        <f t="shared" si="328"/>
        <v>Fort Worth</v>
      </c>
      <c r="V1747" t="str">
        <f t="shared" si="329"/>
        <v>TX</v>
      </c>
      <c r="W1747">
        <f t="shared" si="330"/>
        <v>0</v>
      </c>
      <c r="X1747">
        <f t="shared" si="331"/>
        <v>1</v>
      </c>
      <c r="Y1747">
        <f t="shared" si="332"/>
        <v>0</v>
      </c>
      <c r="Z1747">
        <f t="shared" si="333"/>
        <v>1</v>
      </c>
      <c r="AA1747">
        <f t="shared" si="334"/>
        <v>0</v>
      </c>
      <c r="AB1747">
        <f t="shared" si="335"/>
        <v>1</v>
      </c>
    </row>
    <row r="1748" spans="1:28" ht="34" x14ac:dyDescent="0.2">
      <c r="A1748">
        <v>1746</v>
      </c>
      <c r="B1748" t="s">
        <v>34</v>
      </c>
      <c r="C1748" t="s">
        <v>5362</v>
      </c>
      <c r="D1748" t="s">
        <v>5370</v>
      </c>
      <c r="E1748">
        <v>4.4000000000000004</v>
      </c>
      <c r="F1748" s="1" t="s">
        <v>2185</v>
      </c>
      <c r="G1748" t="s">
        <v>257</v>
      </c>
      <c r="H1748" t="s">
        <v>2180</v>
      </c>
      <c r="I1748" t="s">
        <v>29</v>
      </c>
      <c r="J1748">
        <v>1995</v>
      </c>
      <c r="K1748" t="s">
        <v>30</v>
      </c>
      <c r="L1748" t="s">
        <v>38</v>
      </c>
      <c r="M1748" t="s">
        <v>32</v>
      </c>
      <c r="N1748" t="s">
        <v>3303</v>
      </c>
      <c r="O1748">
        <v>-1</v>
      </c>
      <c r="P1748">
        <v>-1</v>
      </c>
      <c r="Q1748">
        <f t="shared" si="324"/>
        <v>50000</v>
      </c>
      <c r="R1748">
        <f t="shared" si="325"/>
        <v>86000</v>
      </c>
      <c r="S1748">
        <f t="shared" si="326"/>
        <v>68000</v>
      </c>
      <c r="T1748" t="str">
        <f t="shared" si="327"/>
        <v>InfoVision, Inc.</v>
      </c>
      <c r="U1748" t="str">
        <f t="shared" si="328"/>
        <v>Irving</v>
      </c>
      <c r="V1748" t="str">
        <f t="shared" si="329"/>
        <v>TX</v>
      </c>
      <c r="W1748">
        <f t="shared" si="330"/>
        <v>0</v>
      </c>
      <c r="X1748">
        <f t="shared" si="331"/>
        <v>1</v>
      </c>
      <c r="Y1748">
        <f t="shared" si="332"/>
        <v>0</v>
      </c>
      <c r="Z1748">
        <f t="shared" si="333"/>
        <v>0</v>
      </c>
      <c r="AA1748">
        <f t="shared" si="334"/>
        <v>0</v>
      </c>
      <c r="AB1748">
        <f t="shared" si="335"/>
        <v>1</v>
      </c>
    </row>
    <row r="1749" spans="1:28" ht="356" x14ac:dyDescent="0.2">
      <c r="A1749">
        <v>1747</v>
      </c>
      <c r="B1749" t="s">
        <v>434</v>
      </c>
      <c r="C1749" t="s">
        <v>5362</v>
      </c>
      <c r="D1749" s="1" t="s">
        <v>5371</v>
      </c>
      <c r="E1749">
        <v>5</v>
      </c>
      <c r="F1749" s="1" t="s">
        <v>2707</v>
      </c>
      <c r="G1749" t="s">
        <v>2285</v>
      </c>
      <c r="H1749" t="s">
        <v>5372</v>
      </c>
      <c r="I1749" t="s">
        <v>84</v>
      </c>
      <c r="J1749">
        <v>2006</v>
      </c>
      <c r="K1749" t="s">
        <v>30</v>
      </c>
      <c r="L1749" t="s">
        <v>147</v>
      </c>
      <c r="M1749" t="s">
        <v>61</v>
      </c>
      <c r="N1749" t="s">
        <v>3319</v>
      </c>
      <c r="O1749">
        <v>-1</v>
      </c>
      <c r="P1749">
        <v>-1</v>
      </c>
      <c r="Q1749">
        <f t="shared" si="324"/>
        <v>50000</v>
      </c>
      <c r="R1749">
        <f t="shared" si="325"/>
        <v>86000</v>
      </c>
      <c r="S1749">
        <f t="shared" si="326"/>
        <v>68000</v>
      </c>
      <c r="T1749" t="str">
        <f t="shared" si="327"/>
        <v>Company Confidenital</v>
      </c>
      <c r="U1749" t="str">
        <f t="shared" si="328"/>
        <v>Fort Worth</v>
      </c>
      <c r="V1749" t="str">
        <f t="shared" si="329"/>
        <v>TX</v>
      </c>
      <c r="W1749">
        <f t="shared" si="330"/>
        <v>0</v>
      </c>
      <c r="X1749">
        <f t="shared" si="331"/>
        <v>0</v>
      </c>
      <c r="Y1749">
        <f t="shared" si="332"/>
        <v>1</v>
      </c>
      <c r="Z1749">
        <f t="shared" si="333"/>
        <v>0</v>
      </c>
      <c r="AA1749">
        <f t="shared" si="334"/>
        <v>0</v>
      </c>
      <c r="AB1749">
        <f t="shared" si="335"/>
        <v>1</v>
      </c>
    </row>
    <row r="1750" spans="1:28" ht="409.6" x14ac:dyDescent="0.2">
      <c r="A1750">
        <v>1748</v>
      </c>
      <c r="B1750" t="s">
        <v>2708</v>
      </c>
      <c r="C1750" t="s">
        <v>5362</v>
      </c>
      <c r="D1750" s="1" t="s">
        <v>5373</v>
      </c>
      <c r="E1750">
        <v>3.8</v>
      </c>
      <c r="F1750" s="1" t="s">
        <v>5374</v>
      </c>
      <c r="G1750" t="s">
        <v>2285</v>
      </c>
      <c r="H1750" t="s">
        <v>366</v>
      </c>
      <c r="I1750" t="s">
        <v>24</v>
      </c>
      <c r="J1750">
        <v>1995</v>
      </c>
      <c r="K1750" t="s">
        <v>56</v>
      </c>
      <c r="L1750" t="s">
        <v>862</v>
      </c>
      <c r="M1750" t="s">
        <v>862</v>
      </c>
      <c r="N1750" t="s">
        <v>3310</v>
      </c>
      <c r="O1750" t="s">
        <v>2709</v>
      </c>
      <c r="P1750">
        <v>-1</v>
      </c>
      <c r="Q1750">
        <f t="shared" si="324"/>
        <v>50000</v>
      </c>
      <c r="R1750">
        <f t="shared" si="325"/>
        <v>86000</v>
      </c>
      <c r="S1750">
        <f t="shared" si="326"/>
        <v>68000</v>
      </c>
      <c r="T1750" t="str">
        <f t="shared" si="327"/>
        <v>Locheed Martin</v>
      </c>
      <c r="U1750" t="str">
        <f t="shared" si="328"/>
        <v>Fort Worth</v>
      </c>
      <c r="V1750" t="str">
        <f t="shared" si="329"/>
        <v>TX</v>
      </c>
      <c r="W1750">
        <f t="shared" si="330"/>
        <v>1</v>
      </c>
      <c r="X1750">
        <f t="shared" si="331"/>
        <v>0</v>
      </c>
      <c r="Y1750">
        <f t="shared" si="332"/>
        <v>0</v>
      </c>
      <c r="Z1750">
        <f t="shared" si="333"/>
        <v>0</v>
      </c>
      <c r="AA1750">
        <f t="shared" si="334"/>
        <v>0</v>
      </c>
      <c r="AB1750">
        <f t="shared" si="335"/>
        <v>1</v>
      </c>
    </row>
    <row r="1751" spans="1:28" ht="409.6" x14ac:dyDescent="0.2">
      <c r="A1751">
        <v>1749</v>
      </c>
      <c r="B1751" t="s">
        <v>1195</v>
      </c>
      <c r="C1751" t="s">
        <v>5362</v>
      </c>
      <c r="D1751" s="1" t="s">
        <v>5375</v>
      </c>
      <c r="E1751">
        <v>2.9</v>
      </c>
      <c r="F1751" s="1" t="s">
        <v>2710</v>
      </c>
      <c r="G1751" t="s">
        <v>2285</v>
      </c>
      <c r="H1751" t="s">
        <v>2285</v>
      </c>
      <c r="I1751" t="s">
        <v>55</v>
      </c>
      <c r="J1751">
        <v>1992</v>
      </c>
      <c r="K1751" t="s">
        <v>56</v>
      </c>
      <c r="L1751" t="s">
        <v>125</v>
      </c>
      <c r="M1751" t="s">
        <v>46</v>
      </c>
      <c r="N1751" t="s">
        <v>3307</v>
      </c>
      <c r="O1751">
        <v>-1</v>
      </c>
      <c r="P1751">
        <v>-1</v>
      </c>
      <c r="Q1751">
        <f t="shared" si="324"/>
        <v>50000</v>
      </c>
      <c r="R1751">
        <f t="shared" si="325"/>
        <v>86000</v>
      </c>
      <c r="S1751">
        <f t="shared" si="326"/>
        <v>68000</v>
      </c>
      <c r="T1751" t="str">
        <f t="shared" si="327"/>
        <v>GM Financial</v>
      </c>
      <c r="U1751" t="str">
        <f t="shared" si="328"/>
        <v>Fort Worth</v>
      </c>
      <c r="V1751" t="str">
        <f t="shared" si="329"/>
        <v>TX</v>
      </c>
      <c r="W1751">
        <f t="shared" si="330"/>
        <v>1</v>
      </c>
      <c r="X1751">
        <f t="shared" si="331"/>
        <v>0</v>
      </c>
      <c r="Y1751">
        <f t="shared" si="332"/>
        <v>0</v>
      </c>
      <c r="Z1751">
        <f t="shared" si="333"/>
        <v>1</v>
      </c>
      <c r="AA1751">
        <f t="shared" si="334"/>
        <v>1</v>
      </c>
      <c r="AB1751">
        <f t="shared" si="335"/>
        <v>1</v>
      </c>
    </row>
    <row r="1752" spans="1:28" ht="409.6" x14ac:dyDescent="0.2">
      <c r="A1752">
        <v>1750</v>
      </c>
      <c r="B1752" t="s">
        <v>2711</v>
      </c>
      <c r="C1752" t="s">
        <v>5362</v>
      </c>
      <c r="D1752" s="1" t="s">
        <v>5376</v>
      </c>
      <c r="E1752">
        <v>-1</v>
      </c>
      <c r="F1752" t="s">
        <v>2712</v>
      </c>
      <c r="G1752" t="s">
        <v>5377</v>
      </c>
      <c r="H1752" t="s">
        <v>5377</v>
      </c>
      <c r="I1752" t="s">
        <v>84</v>
      </c>
      <c r="J1752">
        <v>-1</v>
      </c>
      <c r="K1752" t="s">
        <v>311</v>
      </c>
      <c r="L1752" t="s">
        <v>583</v>
      </c>
      <c r="M1752" t="s">
        <v>451</v>
      </c>
      <c r="N1752" t="s">
        <v>3319</v>
      </c>
      <c r="O1752">
        <v>-1</v>
      </c>
      <c r="P1752">
        <v>-1</v>
      </c>
      <c r="Q1752">
        <f t="shared" si="324"/>
        <v>50000</v>
      </c>
      <c r="R1752">
        <f t="shared" si="325"/>
        <v>86000</v>
      </c>
      <c r="S1752">
        <f t="shared" si="326"/>
        <v>68000</v>
      </c>
      <c r="T1752" t="str">
        <f t="shared" si="327"/>
        <v>Samsung HVAC</v>
      </c>
      <c r="U1752" t="str">
        <f t="shared" si="328"/>
        <v>Roanoe</v>
      </c>
      <c r="V1752" t="str">
        <f t="shared" si="329"/>
        <v>TX</v>
      </c>
      <c r="W1752">
        <f t="shared" si="330"/>
        <v>0</v>
      </c>
      <c r="X1752">
        <f t="shared" si="331"/>
        <v>0</v>
      </c>
      <c r="Y1752">
        <f t="shared" si="332"/>
        <v>1</v>
      </c>
      <c r="Z1752">
        <f t="shared" si="333"/>
        <v>0</v>
      </c>
      <c r="AA1752">
        <f t="shared" si="334"/>
        <v>0</v>
      </c>
      <c r="AB1752">
        <f t="shared" si="335"/>
        <v>1</v>
      </c>
    </row>
    <row r="1753" spans="1:28" ht="409.6" x14ac:dyDescent="0.2">
      <c r="A1753">
        <v>1751</v>
      </c>
      <c r="B1753" t="s">
        <v>2713</v>
      </c>
      <c r="C1753" t="s">
        <v>5378</v>
      </c>
      <c r="D1753" s="1" t="s">
        <v>5379</v>
      </c>
      <c r="E1753">
        <v>1.7</v>
      </c>
      <c r="F1753" s="1" t="s">
        <v>2714</v>
      </c>
      <c r="G1753" t="s">
        <v>2285</v>
      </c>
      <c r="H1753" t="s">
        <v>2285</v>
      </c>
      <c r="I1753" t="s">
        <v>84</v>
      </c>
      <c r="J1753">
        <v>-1</v>
      </c>
      <c r="K1753" t="s">
        <v>30</v>
      </c>
      <c r="L1753" t="s">
        <v>1307</v>
      </c>
      <c r="M1753" t="s">
        <v>1308</v>
      </c>
      <c r="N1753" t="s">
        <v>3309</v>
      </c>
      <c r="O1753">
        <v>-1</v>
      </c>
      <c r="P1753">
        <v>-1</v>
      </c>
      <c r="Q1753">
        <f t="shared" si="324"/>
        <v>35000</v>
      </c>
      <c r="R1753">
        <f t="shared" si="325"/>
        <v>67000</v>
      </c>
      <c r="S1753">
        <f t="shared" si="326"/>
        <v>51000</v>
      </c>
      <c r="T1753" t="str">
        <f t="shared" si="327"/>
        <v>SUNSET LOGISTICS, INC</v>
      </c>
      <c r="U1753" t="str">
        <f t="shared" si="328"/>
        <v>Fort Worth</v>
      </c>
      <c r="V1753" t="str">
        <f t="shared" si="329"/>
        <v>TX</v>
      </c>
      <c r="W1753">
        <f t="shared" si="330"/>
        <v>0</v>
      </c>
      <c r="X1753">
        <f t="shared" si="331"/>
        <v>1</v>
      </c>
      <c r="Y1753">
        <f t="shared" si="332"/>
        <v>1</v>
      </c>
      <c r="Z1753">
        <f t="shared" si="333"/>
        <v>0</v>
      </c>
      <c r="AA1753">
        <f t="shared" si="334"/>
        <v>0</v>
      </c>
      <c r="AB1753">
        <f t="shared" si="335"/>
        <v>1</v>
      </c>
    </row>
    <row r="1754" spans="1:28" ht="119" x14ac:dyDescent="0.2">
      <c r="A1754">
        <v>1752</v>
      </c>
      <c r="B1754" t="s">
        <v>2715</v>
      </c>
      <c r="C1754" t="s">
        <v>5378</v>
      </c>
      <c r="D1754" s="1" t="s">
        <v>2716</v>
      </c>
      <c r="E1754">
        <v>4.2</v>
      </c>
      <c r="F1754" s="1" t="s">
        <v>2261</v>
      </c>
      <c r="G1754" t="s">
        <v>2285</v>
      </c>
      <c r="H1754" t="s">
        <v>802</v>
      </c>
      <c r="I1754" t="s">
        <v>84</v>
      </c>
      <c r="J1754">
        <v>1998</v>
      </c>
      <c r="K1754" t="s">
        <v>30</v>
      </c>
      <c r="L1754" t="s">
        <v>38</v>
      </c>
      <c r="M1754" t="s">
        <v>32</v>
      </c>
      <c r="N1754" t="s">
        <v>3309</v>
      </c>
      <c r="O1754">
        <v>-1</v>
      </c>
      <c r="P1754">
        <v>-1</v>
      </c>
      <c r="Q1754">
        <f t="shared" si="324"/>
        <v>35000</v>
      </c>
      <c r="R1754">
        <f t="shared" si="325"/>
        <v>67000</v>
      </c>
      <c r="S1754">
        <f t="shared" si="326"/>
        <v>51000</v>
      </c>
      <c r="T1754" t="str">
        <f t="shared" si="327"/>
        <v>Prudent Technologies &amp; Consulting</v>
      </c>
      <c r="U1754" t="str">
        <f t="shared" si="328"/>
        <v>Fort Worth</v>
      </c>
      <c r="V1754" t="str">
        <f t="shared" si="329"/>
        <v>TX</v>
      </c>
      <c r="W1754">
        <f t="shared" si="330"/>
        <v>0</v>
      </c>
      <c r="X1754">
        <f t="shared" si="331"/>
        <v>0</v>
      </c>
      <c r="Y1754">
        <f t="shared" si="332"/>
        <v>0</v>
      </c>
      <c r="Z1754">
        <f t="shared" si="333"/>
        <v>0</v>
      </c>
      <c r="AA1754">
        <f t="shared" si="334"/>
        <v>0</v>
      </c>
      <c r="AB1754">
        <f t="shared" si="335"/>
        <v>1</v>
      </c>
    </row>
    <row r="1755" spans="1:28" ht="34" x14ac:dyDescent="0.2">
      <c r="A1755">
        <v>1753</v>
      </c>
      <c r="B1755" t="s">
        <v>5380</v>
      </c>
      <c r="C1755" t="s">
        <v>5378</v>
      </c>
      <c r="D1755" t="s">
        <v>5381</v>
      </c>
      <c r="E1755">
        <v>4.8</v>
      </c>
      <c r="F1755" s="1" t="s">
        <v>2717</v>
      </c>
      <c r="G1755" t="s">
        <v>2285</v>
      </c>
      <c r="H1755" t="s">
        <v>194</v>
      </c>
      <c r="I1755" t="s">
        <v>18</v>
      </c>
      <c r="J1755">
        <v>1999</v>
      </c>
      <c r="K1755" t="s">
        <v>30</v>
      </c>
      <c r="L1755" t="s">
        <v>38</v>
      </c>
      <c r="M1755" t="s">
        <v>32</v>
      </c>
      <c r="N1755" t="s">
        <v>3305</v>
      </c>
      <c r="O1755">
        <v>-1</v>
      </c>
      <c r="P1755">
        <v>-1</v>
      </c>
      <c r="Q1755">
        <f t="shared" si="324"/>
        <v>35000</v>
      </c>
      <c r="R1755">
        <f t="shared" si="325"/>
        <v>67000</v>
      </c>
      <c r="S1755">
        <f t="shared" si="326"/>
        <v>51000</v>
      </c>
      <c r="T1755" t="str">
        <f t="shared" si="327"/>
        <v>System Soft Technologies</v>
      </c>
      <c r="U1755" t="str">
        <f t="shared" si="328"/>
        <v>Fort Worth</v>
      </c>
      <c r="V1755" t="str">
        <f t="shared" si="329"/>
        <v>TX</v>
      </c>
      <c r="W1755">
        <f t="shared" si="330"/>
        <v>0</v>
      </c>
      <c r="X1755">
        <f t="shared" si="331"/>
        <v>1</v>
      </c>
      <c r="Y1755">
        <f t="shared" si="332"/>
        <v>0</v>
      </c>
      <c r="Z1755">
        <f t="shared" si="333"/>
        <v>0</v>
      </c>
      <c r="AA1755">
        <f t="shared" si="334"/>
        <v>0</v>
      </c>
      <c r="AB1755">
        <f t="shared" si="335"/>
        <v>1</v>
      </c>
    </row>
    <row r="1756" spans="1:28" ht="409.6" x14ac:dyDescent="0.2">
      <c r="A1756">
        <v>1754</v>
      </c>
      <c r="B1756" t="s">
        <v>2718</v>
      </c>
      <c r="C1756" t="s">
        <v>5378</v>
      </c>
      <c r="D1756" s="1" t="s">
        <v>5382</v>
      </c>
      <c r="E1756">
        <v>3.9</v>
      </c>
      <c r="F1756" s="1" t="s">
        <v>2719</v>
      </c>
      <c r="G1756" t="s">
        <v>5383</v>
      </c>
      <c r="H1756" t="s">
        <v>723</v>
      </c>
      <c r="I1756" t="s">
        <v>29</v>
      </c>
      <c r="J1756">
        <v>1986</v>
      </c>
      <c r="K1756" t="s">
        <v>30</v>
      </c>
      <c r="L1756" t="s">
        <v>147</v>
      </c>
      <c r="M1756" t="s">
        <v>61</v>
      </c>
      <c r="N1756" t="s">
        <v>3319</v>
      </c>
      <c r="O1756">
        <v>-1</v>
      </c>
      <c r="P1756">
        <v>-1</v>
      </c>
      <c r="Q1756">
        <f t="shared" si="324"/>
        <v>35000</v>
      </c>
      <c r="R1756">
        <f t="shared" si="325"/>
        <v>67000</v>
      </c>
      <c r="S1756">
        <f t="shared" si="326"/>
        <v>51000</v>
      </c>
      <c r="T1756" t="str">
        <f t="shared" si="327"/>
        <v>Fidelity TalentSource</v>
      </c>
      <c r="U1756" t="str">
        <f t="shared" si="328"/>
        <v>Westlae</v>
      </c>
      <c r="V1756" t="str">
        <f t="shared" si="329"/>
        <v>TX</v>
      </c>
      <c r="W1756">
        <f t="shared" si="330"/>
        <v>0</v>
      </c>
      <c r="X1756">
        <f t="shared" si="331"/>
        <v>0</v>
      </c>
      <c r="Y1756">
        <f t="shared" si="332"/>
        <v>1</v>
      </c>
      <c r="Z1756">
        <f t="shared" si="333"/>
        <v>0</v>
      </c>
      <c r="AA1756">
        <f t="shared" si="334"/>
        <v>0</v>
      </c>
      <c r="AB1756">
        <f t="shared" si="335"/>
        <v>1</v>
      </c>
    </row>
    <row r="1757" spans="1:28" x14ac:dyDescent="0.2">
      <c r="A1757">
        <v>1755</v>
      </c>
      <c r="B1757" t="s">
        <v>2720</v>
      </c>
      <c r="C1757" t="s">
        <v>5378</v>
      </c>
      <c r="D1757" t="s">
        <v>5384</v>
      </c>
      <c r="E1757">
        <v>-1</v>
      </c>
      <c r="F1757" t="s">
        <v>1617</v>
      </c>
      <c r="G1757" t="s">
        <v>2285</v>
      </c>
      <c r="H1757" t="s">
        <v>1618</v>
      </c>
      <c r="I1757" t="s">
        <v>3341</v>
      </c>
      <c r="J1757">
        <v>-1</v>
      </c>
      <c r="K1757" t="s">
        <v>56</v>
      </c>
      <c r="L1757">
        <v>-1</v>
      </c>
      <c r="M1757">
        <v>-1</v>
      </c>
      <c r="N1757" t="s">
        <v>3319</v>
      </c>
      <c r="O1757">
        <v>-1</v>
      </c>
      <c r="P1757">
        <v>-1</v>
      </c>
      <c r="Q1757">
        <f t="shared" si="324"/>
        <v>35000</v>
      </c>
      <c r="R1757">
        <f t="shared" si="325"/>
        <v>67000</v>
      </c>
      <c r="S1757">
        <f t="shared" si="326"/>
        <v>51000</v>
      </c>
      <c r="T1757" t="str">
        <f t="shared" si="327"/>
        <v>SM LOgics Inc</v>
      </c>
      <c r="U1757" t="str">
        <f t="shared" si="328"/>
        <v>Fort Worth</v>
      </c>
      <c r="V1757" t="str">
        <f t="shared" si="329"/>
        <v>TX</v>
      </c>
      <c r="W1757">
        <f t="shared" si="330"/>
        <v>0</v>
      </c>
      <c r="X1757">
        <f t="shared" si="331"/>
        <v>0</v>
      </c>
      <c r="Y1757">
        <f t="shared" si="332"/>
        <v>1</v>
      </c>
      <c r="Z1757">
        <f t="shared" si="333"/>
        <v>0</v>
      </c>
      <c r="AA1757">
        <f t="shared" si="334"/>
        <v>0</v>
      </c>
      <c r="AB1757">
        <f t="shared" si="335"/>
        <v>1</v>
      </c>
    </row>
    <row r="1758" spans="1:28" ht="409.6" x14ac:dyDescent="0.2">
      <c r="A1758">
        <v>1756</v>
      </c>
      <c r="B1758" t="s">
        <v>2720</v>
      </c>
      <c r="C1758" t="s">
        <v>5378</v>
      </c>
      <c r="D1758" s="1" t="s">
        <v>5385</v>
      </c>
      <c r="E1758">
        <v>-1</v>
      </c>
      <c r="F1758" t="s">
        <v>2721</v>
      </c>
      <c r="G1758" t="s">
        <v>2285</v>
      </c>
      <c r="H1758">
        <v>-1</v>
      </c>
      <c r="I1758">
        <v>-1</v>
      </c>
      <c r="J1758">
        <v>-1</v>
      </c>
      <c r="K1758">
        <v>-1</v>
      </c>
      <c r="L1758">
        <v>-1</v>
      </c>
      <c r="M1758">
        <v>-1</v>
      </c>
      <c r="N1758">
        <v>-1</v>
      </c>
      <c r="O1758">
        <v>-1</v>
      </c>
      <c r="P1758">
        <v>-1</v>
      </c>
      <c r="Q1758">
        <f t="shared" si="324"/>
        <v>35000</v>
      </c>
      <c r="R1758">
        <f t="shared" si="325"/>
        <v>67000</v>
      </c>
      <c r="S1758">
        <f t="shared" si="326"/>
        <v>51000</v>
      </c>
      <c r="T1758" t="str">
        <f t="shared" si="327"/>
        <v>smlogics</v>
      </c>
      <c r="U1758" t="str">
        <f t="shared" si="328"/>
        <v>Fort Worth</v>
      </c>
      <c r="V1758" t="str">
        <f t="shared" si="329"/>
        <v>TX</v>
      </c>
      <c r="W1758">
        <f t="shared" si="330"/>
        <v>0</v>
      </c>
      <c r="X1758">
        <f t="shared" si="331"/>
        <v>0</v>
      </c>
      <c r="Y1758">
        <f t="shared" si="332"/>
        <v>1</v>
      </c>
      <c r="Z1758">
        <f t="shared" si="333"/>
        <v>0</v>
      </c>
      <c r="AA1758">
        <f t="shared" si="334"/>
        <v>0</v>
      </c>
      <c r="AB1758">
        <f t="shared" si="335"/>
        <v>1</v>
      </c>
    </row>
    <row r="1759" spans="1:28" ht="34" x14ac:dyDescent="0.2">
      <c r="A1759">
        <v>1757</v>
      </c>
      <c r="B1759" t="s">
        <v>5386</v>
      </c>
      <c r="C1759" t="s">
        <v>5378</v>
      </c>
      <c r="D1759" t="s">
        <v>5387</v>
      </c>
      <c r="E1759">
        <v>4.8</v>
      </c>
      <c r="F1759" s="1" t="s">
        <v>2717</v>
      </c>
      <c r="G1759" t="s">
        <v>2285</v>
      </c>
      <c r="H1759" t="s">
        <v>194</v>
      </c>
      <c r="I1759" t="s">
        <v>18</v>
      </c>
      <c r="J1759">
        <v>1999</v>
      </c>
      <c r="K1759" t="s">
        <v>30</v>
      </c>
      <c r="L1759" t="s">
        <v>38</v>
      </c>
      <c r="M1759" t="s">
        <v>32</v>
      </c>
      <c r="N1759" t="s">
        <v>3305</v>
      </c>
      <c r="O1759">
        <v>-1</v>
      </c>
      <c r="P1759">
        <v>-1</v>
      </c>
      <c r="Q1759">
        <f t="shared" si="324"/>
        <v>35000</v>
      </c>
      <c r="R1759">
        <f t="shared" si="325"/>
        <v>67000</v>
      </c>
      <c r="S1759">
        <f t="shared" si="326"/>
        <v>51000</v>
      </c>
      <c r="T1759" t="str">
        <f t="shared" si="327"/>
        <v>System Soft Technologies</v>
      </c>
      <c r="U1759" t="str">
        <f t="shared" si="328"/>
        <v>Fort Worth</v>
      </c>
      <c r="V1759" t="str">
        <f t="shared" si="329"/>
        <v>TX</v>
      </c>
      <c r="W1759">
        <f t="shared" si="330"/>
        <v>0</v>
      </c>
      <c r="X1759">
        <f t="shared" si="331"/>
        <v>1</v>
      </c>
      <c r="Y1759">
        <f t="shared" si="332"/>
        <v>0</v>
      </c>
      <c r="Z1759">
        <f t="shared" si="333"/>
        <v>0</v>
      </c>
      <c r="AA1759">
        <f t="shared" si="334"/>
        <v>0</v>
      </c>
      <c r="AB1759">
        <f t="shared" si="335"/>
        <v>1</v>
      </c>
    </row>
    <row r="1760" spans="1:28" ht="409.6" x14ac:dyDescent="0.2">
      <c r="A1760">
        <v>1758</v>
      </c>
      <c r="B1760" t="e">
        <f>+ Global Process Data Analyst</f>
        <v>#NAME?</v>
      </c>
      <c r="C1760" t="s">
        <v>5388</v>
      </c>
      <c r="D1760" s="1" t="s">
        <v>5389</v>
      </c>
      <c r="E1760">
        <v>4.7</v>
      </c>
      <c r="F1760" s="1" t="s">
        <v>2722</v>
      </c>
      <c r="G1760" t="s">
        <v>2285</v>
      </c>
      <c r="H1760" t="s">
        <v>539</v>
      </c>
      <c r="I1760" t="s">
        <v>68</v>
      </c>
      <c r="J1760">
        <v>-1</v>
      </c>
      <c r="K1760" t="s">
        <v>30</v>
      </c>
      <c r="L1760" t="s">
        <v>134</v>
      </c>
      <c r="M1760" t="s">
        <v>32</v>
      </c>
      <c r="N1760" t="s">
        <v>3311</v>
      </c>
      <c r="O1760">
        <v>-1</v>
      </c>
      <c r="P1760">
        <v>-1</v>
      </c>
      <c r="Q1760">
        <f t="shared" si="324"/>
        <v>57000</v>
      </c>
      <c r="R1760">
        <f t="shared" si="325"/>
        <v>70000</v>
      </c>
      <c r="S1760">
        <f t="shared" si="326"/>
        <v>63500</v>
      </c>
      <c r="T1760" t="str">
        <f t="shared" si="327"/>
        <v>InfoQuest Consulting Group</v>
      </c>
      <c r="U1760" t="str">
        <f t="shared" si="328"/>
        <v>Fort Worth</v>
      </c>
      <c r="V1760" t="str">
        <f t="shared" si="329"/>
        <v>TX</v>
      </c>
      <c r="W1760">
        <f t="shared" si="330"/>
        <v>0</v>
      </c>
      <c r="X1760">
        <f t="shared" si="331"/>
        <v>1</v>
      </c>
      <c r="Y1760">
        <f t="shared" si="332"/>
        <v>0</v>
      </c>
      <c r="Z1760">
        <f t="shared" si="333"/>
        <v>0</v>
      </c>
      <c r="AA1760">
        <f t="shared" si="334"/>
        <v>0</v>
      </c>
      <c r="AB1760">
        <f t="shared" si="335"/>
        <v>1</v>
      </c>
    </row>
    <row r="1761" spans="1:28" ht="409.6" x14ac:dyDescent="0.2">
      <c r="A1761">
        <v>1759</v>
      </c>
      <c r="B1761" t="s">
        <v>2723</v>
      </c>
      <c r="C1761" t="s">
        <v>5388</v>
      </c>
      <c r="D1761" s="1" t="s">
        <v>5390</v>
      </c>
      <c r="E1761">
        <v>3.6</v>
      </c>
      <c r="F1761" s="1" t="s">
        <v>2724</v>
      </c>
      <c r="G1761" t="s">
        <v>5383</v>
      </c>
      <c r="H1761" t="s">
        <v>2725</v>
      </c>
      <c r="I1761" t="s">
        <v>41</v>
      </c>
      <c r="J1761">
        <v>1999</v>
      </c>
      <c r="K1761" t="s">
        <v>30</v>
      </c>
      <c r="L1761" t="s">
        <v>38</v>
      </c>
      <c r="M1761" t="s">
        <v>32</v>
      </c>
      <c r="N1761" t="s">
        <v>3309</v>
      </c>
      <c r="O1761">
        <v>-1</v>
      </c>
      <c r="P1761">
        <v>-1</v>
      </c>
      <c r="Q1761">
        <f t="shared" si="324"/>
        <v>57000</v>
      </c>
      <c r="R1761">
        <f t="shared" si="325"/>
        <v>70000</v>
      </c>
      <c r="S1761">
        <f t="shared" si="326"/>
        <v>63500</v>
      </c>
      <c r="T1761" t="str">
        <f t="shared" si="327"/>
        <v>Global Technical Talent, LLC</v>
      </c>
      <c r="U1761" t="str">
        <f t="shared" si="328"/>
        <v>Westlae</v>
      </c>
      <c r="V1761" t="str">
        <f t="shared" si="329"/>
        <v>TX</v>
      </c>
      <c r="W1761">
        <f t="shared" si="330"/>
        <v>1</v>
      </c>
      <c r="X1761">
        <f t="shared" si="331"/>
        <v>1</v>
      </c>
      <c r="Y1761">
        <f t="shared" si="332"/>
        <v>1</v>
      </c>
      <c r="Z1761">
        <f t="shared" si="333"/>
        <v>1</v>
      </c>
      <c r="AA1761">
        <f t="shared" si="334"/>
        <v>0</v>
      </c>
      <c r="AB1761">
        <f t="shared" si="335"/>
        <v>1</v>
      </c>
    </row>
    <row r="1762" spans="1:28" ht="409.6" x14ac:dyDescent="0.2">
      <c r="A1762">
        <v>1760</v>
      </c>
      <c r="B1762" t="s">
        <v>34</v>
      </c>
      <c r="C1762" t="s">
        <v>5391</v>
      </c>
      <c r="D1762" s="1" t="s">
        <v>5392</v>
      </c>
      <c r="E1762">
        <v>4.2</v>
      </c>
      <c r="F1762" s="1" t="s">
        <v>750</v>
      </c>
      <c r="G1762" t="s">
        <v>104</v>
      </c>
      <c r="H1762" t="s">
        <v>254</v>
      </c>
      <c r="I1762" t="s">
        <v>18</v>
      </c>
      <c r="J1762">
        <v>1999</v>
      </c>
      <c r="K1762" t="s">
        <v>37</v>
      </c>
      <c r="L1762" t="s">
        <v>147</v>
      </c>
      <c r="M1762" t="s">
        <v>61</v>
      </c>
      <c r="N1762" t="s">
        <v>3303</v>
      </c>
      <c r="O1762">
        <v>-1</v>
      </c>
      <c r="P1762">
        <v>-1</v>
      </c>
      <c r="Q1762">
        <f t="shared" si="324"/>
        <v>28000</v>
      </c>
      <c r="R1762">
        <f t="shared" si="325"/>
        <v>52000</v>
      </c>
      <c r="S1762">
        <f t="shared" si="326"/>
        <v>40000</v>
      </c>
      <c r="T1762" t="str">
        <f t="shared" si="327"/>
        <v>CyberCoders</v>
      </c>
      <c r="U1762" t="str">
        <f t="shared" si="328"/>
        <v>Columbus</v>
      </c>
      <c r="V1762" t="str">
        <f t="shared" si="329"/>
        <v>OH</v>
      </c>
      <c r="W1762">
        <f t="shared" si="330"/>
        <v>1</v>
      </c>
      <c r="X1762">
        <f t="shared" si="331"/>
        <v>1</v>
      </c>
      <c r="Y1762">
        <f t="shared" si="332"/>
        <v>1</v>
      </c>
      <c r="Z1762">
        <f t="shared" si="333"/>
        <v>1</v>
      </c>
      <c r="AA1762">
        <f t="shared" si="334"/>
        <v>0</v>
      </c>
      <c r="AB1762">
        <f t="shared" si="335"/>
        <v>1</v>
      </c>
    </row>
    <row r="1763" spans="1:28" ht="272" x14ac:dyDescent="0.2">
      <c r="A1763">
        <v>1761</v>
      </c>
      <c r="B1763" t="s">
        <v>34</v>
      </c>
      <c r="C1763" t="s">
        <v>5391</v>
      </c>
      <c r="D1763" s="1" t="s">
        <v>5393</v>
      </c>
      <c r="E1763">
        <v>3.6</v>
      </c>
      <c r="F1763" s="1" t="s">
        <v>2726</v>
      </c>
      <c r="G1763" t="s">
        <v>104</v>
      </c>
      <c r="H1763" t="s">
        <v>104</v>
      </c>
      <c r="I1763" t="s">
        <v>18</v>
      </c>
      <c r="J1763">
        <v>2012</v>
      </c>
      <c r="K1763" t="s">
        <v>30</v>
      </c>
      <c r="L1763" t="s">
        <v>3350</v>
      </c>
      <c r="M1763" t="s">
        <v>32</v>
      </c>
      <c r="N1763" t="s">
        <v>3319</v>
      </c>
      <c r="O1763">
        <v>-1</v>
      </c>
      <c r="P1763">
        <v>-1</v>
      </c>
      <c r="Q1763">
        <f t="shared" si="324"/>
        <v>28000</v>
      </c>
      <c r="R1763">
        <f t="shared" si="325"/>
        <v>52000</v>
      </c>
      <c r="S1763">
        <f t="shared" si="326"/>
        <v>40000</v>
      </c>
      <c r="T1763" t="str">
        <f t="shared" si="327"/>
        <v>Olive</v>
      </c>
      <c r="U1763" t="str">
        <f t="shared" si="328"/>
        <v>Columbus</v>
      </c>
      <c r="V1763" t="str">
        <f t="shared" si="329"/>
        <v>OH</v>
      </c>
      <c r="W1763">
        <f t="shared" si="330"/>
        <v>1</v>
      </c>
      <c r="X1763">
        <f t="shared" si="331"/>
        <v>1</v>
      </c>
      <c r="Y1763">
        <f t="shared" si="332"/>
        <v>0</v>
      </c>
      <c r="Z1763">
        <f t="shared" si="333"/>
        <v>1</v>
      </c>
      <c r="AA1763">
        <f t="shared" si="334"/>
        <v>0</v>
      </c>
      <c r="AB1763">
        <f t="shared" si="335"/>
        <v>1</v>
      </c>
    </row>
    <row r="1764" spans="1:28" ht="51" x14ac:dyDescent="0.2">
      <c r="A1764">
        <v>1762</v>
      </c>
      <c r="B1764" t="s">
        <v>2727</v>
      </c>
      <c r="C1764" t="s">
        <v>5391</v>
      </c>
      <c r="D1764" t="s">
        <v>5394</v>
      </c>
      <c r="E1764">
        <v>3.7</v>
      </c>
      <c r="F1764" s="1" t="s">
        <v>2728</v>
      </c>
      <c r="G1764" t="s">
        <v>104</v>
      </c>
      <c r="H1764" t="s">
        <v>104</v>
      </c>
      <c r="I1764" t="s">
        <v>24</v>
      </c>
      <c r="J1764">
        <v>1892</v>
      </c>
      <c r="K1764" t="s">
        <v>19</v>
      </c>
      <c r="L1764" t="s">
        <v>25</v>
      </c>
      <c r="M1764" t="s">
        <v>26</v>
      </c>
      <c r="N1764" t="s">
        <v>3306</v>
      </c>
      <c r="O1764">
        <v>-1</v>
      </c>
      <c r="P1764">
        <v>-1</v>
      </c>
      <c r="Q1764">
        <f t="shared" si="324"/>
        <v>28000</v>
      </c>
      <c r="R1764">
        <f t="shared" si="325"/>
        <v>52000</v>
      </c>
      <c r="S1764">
        <f t="shared" si="326"/>
        <v>40000</v>
      </c>
      <c r="T1764" t="str">
        <f t="shared" si="327"/>
        <v>Nationwide Children's Hospital</v>
      </c>
      <c r="U1764" t="str">
        <f t="shared" si="328"/>
        <v>Columbus</v>
      </c>
      <c r="V1764" t="str">
        <f t="shared" si="329"/>
        <v>OH</v>
      </c>
      <c r="W1764">
        <f t="shared" si="330"/>
        <v>0</v>
      </c>
      <c r="X1764">
        <f t="shared" si="331"/>
        <v>1</v>
      </c>
      <c r="Y1764">
        <f t="shared" si="332"/>
        <v>1</v>
      </c>
      <c r="Z1764">
        <f t="shared" si="333"/>
        <v>0</v>
      </c>
      <c r="AA1764">
        <f t="shared" si="334"/>
        <v>0</v>
      </c>
      <c r="AB1764">
        <f t="shared" si="335"/>
        <v>1</v>
      </c>
    </row>
    <row r="1765" spans="1:28" ht="34" x14ac:dyDescent="0.2">
      <c r="A1765">
        <v>1763</v>
      </c>
      <c r="B1765" t="s">
        <v>34</v>
      </c>
      <c r="C1765" t="s">
        <v>5391</v>
      </c>
      <c r="D1765" t="s">
        <v>5395</v>
      </c>
      <c r="E1765">
        <v>2.9</v>
      </c>
      <c r="F1765" s="1" t="s">
        <v>1694</v>
      </c>
      <c r="G1765" t="s">
        <v>104</v>
      </c>
      <c r="H1765" t="s">
        <v>4452</v>
      </c>
      <c r="I1765" t="s">
        <v>29</v>
      </c>
      <c r="J1765">
        <v>1985</v>
      </c>
      <c r="K1765" t="s">
        <v>56</v>
      </c>
      <c r="L1765" t="s">
        <v>3358</v>
      </c>
      <c r="M1765" t="s">
        <v>46</v>
      </c>
      <c r="N1765" t="s">
        <v>3313</v>
      </c>
      <c r="O1765">
        <v>-1</v>
      </c>
      <c r="P1765">
        <v>-1</v>
      </c>
      <c r="Q1765">
        <f t="shared" si="324"/>
        <v>28000</v>
      </c>
      <c r="R1765">
        <f t="shared" si="325"/>
        <v>52000</v>
      </c>
      <c r="S1765">
        <f t="shared" si="326"/>
        <v>40000</v>
      </c>
      <c r="T1765" t="str">
        <f t="shared" si="327"/>
        <v>The Paragon Group</v>
      </c>
      <c r="U1765" t="str">
        <f t="shared" si="328"/>
        <v>Columbus</v>
      </c>
      <c r="V1765" t="str">
        <f t="shared" si="329"/>
        <v>OH</v>
      </c>
      <c r="W1765">
        <f t="shared" si="330"/>
        <v>1</v>
      </c>
      <c r="X1765">
        <f t="shared" si="331"/>
        <v>1</v>
      </c>
      <c r="Y1765">
        <f t="shared" si="332"/>
        <v>1</v>
      </c>
      <c r="Z1765">
        <f t="shared" si="333"/>
        <v>1</v>
      </c>
      <c r="AA1765">
        <f t="shared" si="334"/>
        <v>0</v>
      </c>
      <c r="AB1765">
        <f t="shared" si="335"/>
        <v>1</v>
      </c>
    </row>
    <row r="1766" spans="1:28" ht="34" x14ac:dyDescent="0.2">
      <c r="A1766">
        <v>1764</v>
      </c>
      <c r="B1766" t="s">
        <v>2729</v>
      </c>
      <c r="C1766" t="s">
        <v>5391</v>
      </c>
      <c r="D1766" t="s">
        <v>5396</v>
      </c>
      <c r="E1766">
        <v>3.5</v>
      </c>
      <c r="F1766" s="1" t="s">
        <v>2730</v>
      </c>
      <c r="G1766" t="s">
        <v>104</v>
      </c>
      <c r="H1766" t="s">
        <v>2731</v>
      </c>
      <c r="I1766" t="s">
        <v>24</v>
      </c>
      <c r="J1766">
        <v>1892</v>
      </c>
      <c r="K1766" t="s">
        <v>56</v>
      </c>
      <c r="L1766" t="s">
        <v>1226</v>
      </c>
      <c r="M1766" t="s">
        <v>265</v>
      </c>
      <c r="N1766" t="s">
        <v>3304</v>
      </c>
      <c r="O1766" t="s">
        <v>2732</v>
      </c>
      <c r="P1766">
        <v>-1</v>
      </c>
      <c r="Q1766">
        <f t="shared" si="324"/>
        <v>28000</v>
      </c>
      <c r="R1766">
        <f t="shared" si="325"/>
        <v>52000</v>
      </c>
      <c r="S1766">
        <f t="shared" si="326"/>
        <v>40000</v>
      </c>
      <c r="T1766" t="str">
        <f t="shared" si="327"/>
        <v>Abercrombie &amp; Fitch Co.</v>
      </c>
      <c r="U1766" t="str">
        <f t="shared" si="328"/>
        <v>Columbus</v>
      </c>
      <c r="V1766" t="str">
        <f t="shared" si="329"/>
        <v>OH</v>
      </c>
      <c r="W1766">
        <f t="shared" si="330"/>
        <v>1</v>
      </c>
      <c r="X1766">
        <f t="shared" si="331"/>
        <v>1</v>
      </c>
      <c r="Y1766">
        <f t="shared" si="332"/>
        <v>1</v>
      </c>
      <c r="Z1766">
        <f t="shared" si="333"/>
        <v>1</v>
      </c>
      <c r="AA1766">
        <f t="shared" si="334"/>
        <v>0</v>
      </c>
      <c r="AB1766">
        <f t="shared" si="335"/>
        <v>1</v>
      </c>
    </row>
    <row r="1767" spans="1:28" ht="34" x14ac:dyDescent="0.2">
      <c r="A1767">
        <v>1765</v>
      </c>
      <c r="B1767" t="s">
        <v>2733</v>
      </c>
      <c r="C1767" t="s">
        <v>5391</v>
      </c>
      <c r="D1767" t="s">
        <v>5397</v>
      </c>
      <c r="E1767">
        <v>3.9</v>
      </c>
      <c r="F1767" s="1" t="s">
        <v>279</v>
      </c>
      <c r="G1767" t="s">
        <v>104</v>
      </c>
      <c r="H1767" t="s">
        <v>17</v>
      </c>
      <c r="I1767" t="s">
        <v>24</v>
      </c>
      <c r="J1767">
        <v>1799</v>
      </c>
      <c r="K1767" t="s">
        <v>56</v>
      </c>
      <c r="L1767" t="s">
        <v>3323</v>
      </c>
      <c r="M1767" t="s">
        <v>46</v>
      </c>
      <c r="N1767" t="s">
        <v>3310</v>
      </c>
      <c r="O1767">
        <v>-1</v>
      </c>
      <c r="P1767">
        <v>-1</v>
      </c>
      <c r="Q1767">
        <f t="shared" si="324"/>
        <v>28000</v>
      </c>
      <c r="R1767">
        <f t="shared" si="325"/>
        <v>52000</v>
      </c>
      <c r="S1767">
        <f t="shared" si="326"/>
        <v>40000</v>
      </c>
      <c r="T1767" t="str">
        <f t="shared" si="327"/>
        <v>JPMorgan Chase</v>
      </c>
      <c r="U1767" t="str">
        <f t="shared" si="328"/>
        <v>Columbus</v>
      </c>
      <c r="V1767" t="str">
        <f t="shared" si="329"/>
        <v>OH</v>
      </c>
      <c r="W1767">
        <f t="shared" si="330"/>
        <v>0</v>
      </c>
      <c r="X1767">
        <f t="shared" si="331"/>
        <v>0</v>
      </c>
      <c r="Y1767">
        <f t="shared" si="332"/>
        <v>0</v>
      </c>
      <c r="Z1767">
        <f t="shared" si="333"/>
        <v>0</v>
      </c>
      <c r="AA1767">
        <f t="shared" si="334"/>
        <v>0</v>
      </c>
      <c r="AB1767">
        <f t="shared" si="335"/>
        <v>1</v>
      </c>
    </row>
    <row r="1768" spans="1:28" x14ac:dyDescent="0.2">
      <c r="A1768">
        <v>1766</v>
      </c>
      <c r="B1768" t="s">
        <v>34</v>
      </c>
      <c r="C1768" t="s">
        <v>5391</v>
      </c>
      <c r="D1768" t="s">
        <v>5398</v>
      </c>
      <c r="E1768">
        <v>-1</v>
      </c>
      <c r="F1768" t="s">
        <v>2734</v>
      </c>
      <c r="G1768" t="s">
        <v>104</v>
      </c>
      <c r="H1768">
        <v>-1</v>
      </c>
      <c r="I1768">
        <v>-1</v>
      </c>
      <c r="J1768">
        <v>-1</v>
      </c>
      <c r="K1768">
        <v>-1</v>
      </c>
      <c r="L1768">
        <v>-1</v>
      </c>
      <c r="M1768">
        <v>-1</v>
      </c>
      <c r="N1768">
        <v>-1</v>
      </c>
      <c r="O1768">
        <v>-1</v>
      </c>
      <c r="P1768">
        <v>-1</v>
      </c>
      <c r="Q1768">
        <f t="shared" si="324"/>
        <v>28000</v>
      </c>
      <c r="R1768">
        <f t="shared" si="325"/>
        <v>52000</v>
      </c>
      <c r="S1768">
        <f t="shared" si="326"/>
        <v>40000</v>
      </c>
      <c r="T1768" t="str">
        <f t="shared" si="327"/>
        <v>Beacon Hill Technologies</v>
      </c>
      <c r="U1768" t="str">
        <f t="shared" si="328"/>
        <v>Columbus</v>
      </c>
      <c r="V1768" t="str">
        <f t="shared" si="329"/>
        <v>OH</v>
      </c>
      <c r="W1768">
        <f t="shared" si="330"/>
        <v>0</v>
      </c>
      <c r="X1768">
        <f t="shared" si="331"/>
        <v>1</v>
      </c>
      <c r="Y1768">
        <f t="shared" si="332"/>
        <v>1</v>
      </c>
      <c r="Z1768">
        <f t="shared" si="333"/>
        <v>0</v>
      </c>
      <c r="AA1768">
        <f t="shared" si="334"/>
        <v>0</v>
      </c>
      <c r="AB1768">
        <f t="shared" si="335"/>
        <v>1</v>
      </c>
    </row>
    <row r="1769" spans="1:28" ht="409.6" x14ac:dyDescent="0.2">
      <c r="A1769">
        <v>1767</v>
      </c>
      <c r="B1769" t="s">
        <v>167</v>
      </c>
      <c r="C1769" t="s">
        <v>5391</v>
      </c>
      <c r="D1769" s="1" t="s">
        <v>5399</v>
      </c>
      <c r="E1769">
        <v>3.8</v>
      </c>
      <c r="F1769" s="1" t="s">
        <v>2735</v>
      </c>
      <c r="G1769" t="s">
        <v>2736</v>
      </c>
      <c r="H1769" t="s">
        <v>2737</v>
      </c>
      <c r="I1769" t="s">
        <v>24</v>
      </c>
      <c r="J1769">
        <v>1969</v>
      </c>
      <c r="K1769" t="s">
        <v>30</v>
      </c>
      <c r="L1769" t="s">
        <v>1355</v>
      </c>
      <c r="M1769" t="s">
        <v>1308</v>
      </c>
      <c r="N1769" t="s">
        <v>3319</v>
      </c>
      <c r="O1769">
        <v>-1</v>
      </c>
      <c r="P1769">
        <v>-1</v>
      </c>
      <c r="Q1769">
        <f t="shared" si="324"/>
        <v>28000</v>
      </c>
      <c r="R1769">
        <f t="shared" si="325"/>
        <v>52000</v>
      </c>
      <c r="S1769">
        <f t="shared" si="326"/>
        <v>40000</v>
      </c>
      <c r="T1769" t="str">
        <f t="shared" si="327"/>
        <v>DHL</v>
      </c>
      <c r="U1769" t="str">
        <f t="shared" si="328"/>
        <v>Westerville</v>
      </c>
      <c r="V1769" t="str">
        <f t="shared" si="329"/>
        <v>OH</v>
      </c>
      <c r="W1769">
        <f t="shared" si="330"/>
        <v>1</v>
      </c>
      <c r="X1769">
        <f t="shared" si="331"/>
        <v>1</v>
      </c>
      <c r="Y1769">
        <f t="shared" si="332"/>
        <v>1</v>
      </c>
      <c r="Z1769">
        <f t="shared" si="333"/>
        <v>0</v>
      </c>
      <c r="AA1769">
        <f t="shared" si="334"/>
        <v>0</v>
      </c>
      <c r="AB1769">
        <f t="shared" si="335"/>
        <v>1</v>
      </c>
    </row>
    <row r="1770" spans="1:28" ht="409.6" x14ac:dyDescent="0.2">
      <c r="A1770">
        <v>1768</v>
      </c>
      <c r="B1770" t="s">
        <v>2738</v>
      </c>
      <c r="C1770" t="s">
        <v>5391</v>
      </c>
      <c r="D1770" s="1" t="s">
        <v>5400</v>
      </c>
      <c r="E1770">
        <v>3.6</v>
      </c>
      <c r="F1770" s="1" t="s">
        <v>2739</v>
      </c>
      <c r="G1770" t="s">
        <v>104</v>
      </c>
      <c r="H1770" t="s">
        <v>5401</v>
      </c>
      <c r="I1770" t="s">
        <v>24</v>
      </c>
      <c r="J1770">
        <v>1888</v>
      </c>
      <c r="K1770" t="s">
        <v>56</v>
      </c>
      <c r="L1770" t="s">
        <v>25</v>
      </c>
      <c r="M1770" t="s">
        <v>26</v>
      </c>
      <c r="N1770" t="s">
        <v>3310</v>
      </c>
      <c r="O1770">
        <v>-1</v>
      </c>
      <c r="P1770">
        <v>-1</v>
      </c>
      <c r="Q1770">
        <f t="shared" si="324"/>
        <v>28000</v>
      </c>
      <c r="R1770">
        <f t="shared" si="325"/>
        <v>52000</v>
      </c>
      <c r="S1770">
        <f t="shared" si="326"/>
        <v>40000</v>
      </c>
      <c r="T1770" t="str">
        <f t="shared" si="327"/>
        <v>Abbott Laboratories</v>
      </c>
      <c r="U1770" t="str">
        <f t="shared" si="328"/>
        <v>Columbus</v>
      </c>
      <c r="V1770" t="str">
        <f t="shared" si="329"/>
        <v>OH</v>
      </c>
      <c r="W1770">
        <f t="shared" si="330"/>
        <v>1</v>
      </c>
      <c r="X1770">
        <f t="shared" si="331"/>
        <v>0</v>
      </c>
      <c r="Y1770">
        <f t="shared" si="332"/>
        <v>1</v>
      </c>
      <c r="Z1770">
        <f t="shared" si="333"/>
        <v>1</v>
      </c>
      <c r="AA1770">
        <f t="shared" si="334"/>
        <v>0</v>
      </c>
      <c r="AB1770">
        <f t="shared" si="335"/>
        <v>1</v>
      </c>
    </row>
    <row r="1771" spans="1:28" ht="340" x14ac:dyDescent="0.2">
      <c r="A1771">
        <v>1769</v>
      </c>
      <c r="B1771" t="s">
        <v>193</v>
      </c>
      <c r="C1771" t="s">
        <v>5391</v>
      </c>
      <c r="D1771" s="1" t="s">
        <v>5402</v>
      </c>
      <c r="E1771">
        <v>5</v>
      </c>
      <c r="F1771" s="1" t="s">
        <v>315</v>
      </c>
      <c r="G1771" t="s">
        <v>104</v>
      </c>
      <c r="H1771" t="s">
        <v>316</v>
      </c>
      <c r="I1771" t="s">
        <v>84</v>
      </c>
      <c r="J1771">
        <v>2008</v>
      </c>
      <c r="K1771" t="s">
        <v>30</v>
      </c>
      <c r="L1771" t="s">
        <v>38</v>
      </c>
      <c r="M1771" t="s">
        <v>32</v>
      </c>
      <c r="N1771" t="s">
        <v>3305</v>
      </c>
      <c r="O1771">
        <v>-1</v>
      </c>
      <c r="P1771">
        <v>-1</v>
      </c>
      <c r="Q1771">
        <f t="shared" si="324"/>
        <v>28000</v>
      </c>
      <c r="R1771">
        <f t="shared" si="325"/>
        <v>52000</v>
      </c>
      <c r="S1771">
        <f t="shared" si="326"/>
        <v>40000</v>
      </c>
      <c r="T1771" t="str">
        <f t="shared" si="327"/>
        <v>Staffigo Technical Services, LLC</v>
      </c>
      <c r="U1771" t="str">
        <f t="shared" si="328"/>
        <v>Columbus</v>
      </c>
      <c r="V1771" t="str">
        <f t="shared" si="329"/>
        <v>OH</v>
      </c>
      <c r="W1771">
        <f t="shared" si="330"/>
        <v>0</v>
      </c>
      <c r="X1771">
        <f t="shared" si="331"/>
        <v>1</v>
      </c>
      <c r="Y1771">
        <f t="shared" si="332"/>
        <v>1</v>
      </c>
      <c r="Z1771">
        <f t="shared" si="333"/>
        <v>0</v>
      </c>
      <c r="AA1771">
        <f t="shared" si="334"/>
        <v>0</v>
      </c>
      <c r="AB1771">
        <f t="shared" si="335"/>
        <v>1</v>
      </c>
    </row>
    <row r="1772" spans="1:28" ht="409.6" x14ac:dyDescent="0.2">
      <c r="A1772">
        <v>1770</v>
      </c>
      <c r="B1772" t="s">
        <v>2740</v>
      </c>
      <c r="C1772" t="s">
        <v>5391</v>
      </c>
      <c r="D1772" s="1" t="s">
        <v>5403</v>
      </c>
      <c r="E1772">
        <v>2.2999999999999998</v>
      </c>
      <c r="F1772" s="1" t="s">
        <v>2741</v>
      </c>
      <c r="G1772" t="s">
        <v>104</v>
      </c>
      <c r="H1772" t="s">
        <v>104</v>
      </c>
      <c r="I1772" t="s">
        <v>68</v>
      </c>
      <c r="J1772">
        <v>-1</v>
      </c>
      <c r="K1772" t="s">
        <v>19</v>
      </c>
      <c r="L1772" t="s">
        <v>125</v>
      </c>
      <c r="M1772" t="s">
        <v>46</v>
      </c>
      <c r="N1772" t="s">
        <v>3314</v>
      </c>
      <c r="O1772">
        <v>-1</v>
      </c>
      <c r="P1772">
        <v>-1</v>
      </c>
      <c r="Q1772">
        <f t="shared" si="324"/>
        <v>28000</v>
      </c>
      <c r="R1772">
        <f t="shared" si="325"/>
        <v>52000</v>
      </c>
      <c r="S1772">
        <f t="shared" si="326"/>
        <v>40000</v>
      </c>
      <c r="T1772" t="str">
        <f t="shared" si="327"/>
        <v>Economic and Community Development Institute</v>
      </c>
      <c r="U1772" t="str">
        <f t="shared" si="328"/>
        <v>Columbus</v>
      </c>
      <c r="V1772" t="str">
        <f t="shared" si="329"/>
        <v>OH</v>
      </c>
      <c r="W1772">
        <f t="shared" si="330"/>
        <v>0</v>
      </c>
      <c r="X1772">
        <f t="shared" si="331"/>
        <v>1</v>
      </c>
      <c r="Y1772">
        <f t="shared" si="332"/>
        <v>1</v>
      </c>
      <c r="Z1772">
        <f t="shared" si="333"/>
        <v>0</v>
      </c>
      <c r="AA1772">
        <f t="shared" si="334"/>
        <v>0</v>
      </c>
      <c r="AB1772">
        <f t="shared" si="335"/>
        <v>1</v>
      </c>
    </row>
    <row r="1773" spans="1:28" ht="153" x14ac:dyDescent="0.2">
      <c r="A1773">
        <v>1771</v>
      </c>
      <c r="B1773" t="s">
        <v>1723</v>
      </c>
      <c r="C1773" t="s">
        <v>5391</v>
      </c>
      <c r="D1773" s="1" t="s">
        <v>5404</v>
      </c>
      <c r="E1773">
        <v>2.5</v>
      </c>
      <c r="F1773" s="1" t="s">
        <v>788</v>
      </c>
      <c r="G1773" t="s">
        <v>753</v>
      </c>
      <c r="H1773" t="s">
        <v>651</v>
      </c>
      <c r="I1773" t="s">
        <v>84</v>
      </c>
      <c r="J1773">
        <v>-1</v>
      </c>
      <c r="K1773" t="s">
        <v>30</v>
      </c>
      <c r="L1773" t="s">
        <v>147</v>
      </c>
      <c r="M1773" t="s">
        <v>61</v>
      </c>
      <c r="N1773" t="s">
        <v>3319</v>
      </c>
      <c r="O1773">
        <v>-1</v>
      </c>
      <c r="P1773">
        <v>-1</v>
      </c>
      <c r="Q1773">
        <f t="shared" si="324"/>
        <v>28000</v>
      </c>
      <c r="R1773">
        <f t="shared" si="325"/>
        <v>52000</v>
      </c>
      <c r="S1773">
        <f t="shared" si="326"/>
        <v>40000</v>
      </c>
      <c r="T1773" t="str">
        <f t="shared" si="327"/>
        <v>Avacend, Inc.</v>
      </c>
      <c r="U1773" t="str">
        <f t="shared" si="328"/>
        <v>Hilliard</v>
      </c>
      <c r="V1773" t="str">
        <f t="shared" si="329"/>
        <v>OH</v>
      </c>
      <c r="W1773">
        <f t="shared" si="330"/>
        <v>0</v>
      </c>
      <c r="X1773">
        <f t="shared" si="331"/>
        <v>0</v>
      </c>
      <c r="Y1773">
        <f t="shared" si="332"/>
        <v>0</v>
      </c>
      <c r="Z1773">
        <f t="shared" si="333"/>
        <v>0</v>
      </c>
      <c r="AA1773">
        <f t="shared" si="334"/>
        <v>0</v>
      </c>
      <c r="AB1773">
        <f t="shared" si="335"/>
        <v>1</v>
      </c>
    </row>
    <row r="1774" spans="1:28" ht="51" x14ac:dyDescent="0.2">
      <c r="A1774">
        <v>1772</v>
      </c>
      <c r="B1774" t="s">
        <v>2742</v>
      </c>
      <c r="C1774" t="s">
        <v>5391</v>
      </c>
      <c r="D1774" t="s">
        <v>5405</v>
      </c>
      <c r="E1774">
        <v>3.7</v>
      </c>
      <c r="F1774" s="1" t="s">
        <v>2728</v>
      </c>
      <c r="G1774" t="s">
        <v>104</v>
      </c>
      <c r="H1774" t="s">
        <v>104</v>
      </c>
      <c r="I1774" t="s">
        <v>24</v>
      </c>
      <c r="J1774">
        <v>1892</v>
      </c>
      <c r="K1774" t="s">
        <v>19</v>
      </c>
      <c r="L1774" t="s">
        <v>25</v>
      </c>
      <c r="M1774" t="s">
        <v>26</v>
      </c>
      <c r="N1774" t="s">
        <v>3306</v>
      </c>
      <c r="O1774">
        <v>-1</v>
      </c>
      <c r="P1774">
        <v>-1</v>
      </c>
      <c r="Q1774">
        <f t="shared" si="324"/>
        <v>28000</v>
      </c>
      <c r="R1774">
        <f t="shared" si="325"/>
        <v>52000</v>
      </c>
      <c r="S1774">
        <f t="shared" si="326"/>
        <v>40000</v>
      </c>
      <c r="T1774" t="str">
        <f t="shared" si="327"/>
        <v>Nationwide Children's Hospital</v>
      </c>
      <c r="U1774" t="str">
        <f t="shared" si="328"/>
        <v>Columbus</v>
      </c>
      <c r="V1774" t="str">
        <f t="shared" si="329"/>
        <v>OH</v>
      </c>
      <c r="W1774">
        <f t="shared" si="330"/>
        <v>0</v>
      </c>
      <c r="X1774">
        <f t="shared" si="331"/>
        <v>1</v>
      </c>
      <c r="Y1774">
        <f t="shared" si="332"/>
        <v>1</v>
      </c>
      <c r="Z1774">
        <f t="shared" si="333"/>
        <v>0</v>
      </c>
      <c r="AA1774">
        <f t="shared" si="334"/>
        <v>0</v>
      </c>
      <c r="AB1774">
        <f t="shared" si="335"/>
        <v>1</v>
      </c>
    </row>
    <row r="1775" spans="1:28" ht="409.6" x14ac:dyDescent="0.2">
      <c r="A1775">
        <v>1773</v>
      </c>
      <c r="B1775" t="s">
        <v>34</v>
      </c>
      <c r="C1775" t="s">
        <v>5391</v>
      </c>
      <c r="D1775" s="1" t="s">
        <v>5406</v>
      </c>
      <c r="E1775">
        <v>2.8</v>
      </c>
      <c r="F1775" s="1" t="s">
        <v>2743</v>
      </c>
      <c r="G1775" t="s">
        <v>104</v>
      </c>
      <c r="H1775" t="s">
        <v>379</v>
      </c>
      <c r="I1775" t="s">
        <v>68</v>
      </c>
      <c r="J1775">
        <v>-1</v>
      </c>
      <c r="K1775" t="s">
        <v>30</v>
      </c>
      <c r="L1775" t="s">
        <v>239</v>
      </c>
      <c r="M1775" t="s">
        <v>181</v>
      </c>
      <c r="N1775" t="s">
        <v>3311</v>
      </c>
      <c r="O1775">
        <v>-1</v>
      </c>
      <c r="P1775">
        <v>-1</v>
      </c>
      <c r="Q1775">
        <f t="shared" si="324"/>
        <v>28000</v>
      </c>
      <c r="R1775">
        <f t="shared" si="325"/>
        <v>52000</v>
      </c>
      <c r="S1775">
        <f t="shared" si="326"/>
        <v>40000</v>
      </c>
      <c r="T1775" t="str">
        <f t="shared" si="327"/>
        <v>Data Systems Integration Group Inc</v>
      </c>
      <c r="U1775" t="str">
        <f t="shared" si="328"/>
        <v>Columbus</v>
      </c>
      <c r="V1775" t="str">
        <f t="shared" si="329"/>
        <v>OH</v>
      </c>
      <c r="W1775">
        <f t="shared" si="330"/>
        <v>0</v>
      </c>
      <c r="X1775">
        <f t="shared" si="331"/>
        <v>1</v>
      </c>
      <c r="Y1775">
        <f t="shared" si="332"/>
        <v>0</v>
      </c>
      <c r="Z1775">
        <f t="shared" si="333"/>
        <v>0</v>
      </c>
      <c r="AA1775">
        <f t="shared" si="334"/>
        <v>0</v>
      </c>
      <c r="AB1775">
        <f t="shared" si="335"/>
        <v>1</v>
      </c>
    </row>
    <row r="1776" spans="1:28" ht="409.6" x14ac:dyDescent="0.2">
      <c r="A1776">
        <v>1774</v>
      </c>
      <c r="B1776" t="s">
        <v>34</v>
      </c>
      <c r="C1776" t="s">
        <v>5391</v>
      </c>
      <c r="D1776" s="1" t="s">
        <v>5407</v>
      </c>
      <c r="E1776">
        <v>5</v>
      </c>
      <c r="F1776" s="1" t="s">
        <v>315</v>
      </c>
      <c r="G1776" t="s">
        <v>104</v>
      </c>
      <c r="H1776" t="s">
        <v>316</v>
      </c>
      <c r="I1776" t="s">
        <v>84</v>
      </c>
      <c r="J1776">
        <v>2008</v>
      </c>
      <c r="K1776" t="s">
        <v>30</v>
      </c>
      <c r="L1776" t="s">
        <v>38</v>
      </c>
      <c r="M1776" t="s">
        <v>32</v>
      </c>
      <c r="N1776" t="s">
        <v>3305</v>
      </c>
      <c r="O1776">
        <v>-1</v>
      </c>
      <c r="P1776">
        <v>-1</v>
      </c>
      <c r="Q1776">
        <f t="shared" si="324"/>
        <v>28000</v>
      </c>
      <c r="R1776">
        <f t="shared" si="325"/>
        <v>52000</v>
      </c>
      <c r="S1776">
        <f t="shared" si="326"/>
        <v>40000</v>
      </c>
      <c r="T1776" t="str">
        <f t="shared" si="327"/>
        <v>Staffigo Technical Services, LLC</v>
      </c>
      <c r="U1776" t="str">
        <f t="shared" si="328"/>
        <v>Columbus</v>
      </c>
      <c r="V1776" t="str">
        <f t="shared" si="329"/>
        <v>OH</v>
      </c>
      <c r="W1776">
        <f t="shared" si="330"/>
        <v>0</v>
      </c>
      <c r="X1776">
        <f t="shared" si="331"/>
        <v>1</v>
      </c>
      <c r="Y1776">
        <f t="shared" si="332"/>
        <v>1</v>
      </c>
      <c r="Z1776">
        <f t="shared" si="333"/>
        <v>0</v>
      </c>
      <c r="AA1776">
        <f t="shared" si="334"/>
        <v>0</v>
      </c>
      <c r="AB1776">
        <f t="shared" si="335"/>
        <v>1</v>
      </c>
    </row>
    <row r="1777" spans="1:28" ht="356" x14ac:dyDescent="0.2">
      <c r="A1777">
        <v>1775</v>
      </c>
      <c r="B1777" t="s">
        <v>2744</v>
      </c>
      <c r="C1777" t="s">
        <v>5391</v>
      </c>
      <c r="D1777" s="1" t="s">
        <v>5408</v>
      </c>
      <c r="E1777">
        <v>3.4</v>
      </c>
      <c r="F1777" s="1" t="s">
        <v>5409</v>
      </c>
      <c r="G1777" t="s">
        <v>104</v>
      </c>
      <c r="H1777" t="s">
        <v>104</v>
      </c>
      <c r="I1777" t="s">
        <v>29</v>
      </c>
      <c r="J1777">
        <v>2004</v>
      </c>
      <c r="K1777" t="s">
        <v>56</v>
      </c>
      <c r="L1777" t="s">
        <v>25</v>
      </c>
      <c r="M1777" t="s">
        <v>26</v>
      </c>
      <c r="N1777" t="s">
        <v>3319</v>
      </c>
      <c r="O1777">
        <v>-1</v>
      </c>
      <c r="P1777">
        <v>-1</v>
      </c>
      <c r="Q1777">
        <f t="shared" si="324"/>
        <v>28000</v>
      </c>
      <c r="R1777">
        <f t="shared" si="325"/>
        <v>52000</v>
      </c>
      <c r="S1777">
        <f t="shared" si="326"/>
        <v>40000</v>
      </c>
      <c r="T1777" t="str">
        <f t="shared" si="327"/>
        <v>Buceye Health Plan</v>
      </c>
      <c r="U1777" t="str">
        <f t="shared" si="328"/>
        <v>Columbus</v>
      </c>
      <c r="V1777" t="str">
        <f t="shared" si="329"/>
        <v>OH</v>
      </c>
      <c r="W1777">
        <f t="shared" si="330"/>
        <v>0</v>
      </c>
      <c r="X1777">
        <f t="shared" si="331"/>
        <v>1</v>
      </c>
      <c r="Y1777">
        <f t="shared" si="332"/>
        <v>1</v>
      </c>
      <c r="Z1777">
        <f t="shared" si="333"/>
        <v>0</v>
      </c>
      <c r="AA1777">
        <f t="shared" si="334"/>
        <v>0</v>
      </c>
      <c r="AB1777">
        <f t="shared" si="335"/>
        <v>1</v>
      </c>
    </row>
    <row r="1778" spans="1:28" ht="409.6" x14ac:dyDescent="0.2">
      <c r="A1778">
        <v>1776</v>
      </c>
      <c r="B1778" t="s">
        <v>34</v>
      </c>
      <c r="C1778" t="s">
        <v>5391</v>
      </c>
      <c r="D1778" s="1" t="s">
        <v>5410</v>
      </c>
      <c r="E1778">
        <v>4.5</v>
      </c>
      <c r="F1778" s="1" t="s">
        <v>2745</v>
      </c>
      <c r="G1778" t="s">
        <v>104</v>
      </c>
      <c r="H1778" t="s">
        <v>723</v>
      </c>
      <c r="I1778" t="s">
        <v>41</v>
      </c>
      <c r="J1778">
        <v>2000</v>
      </c>
      <c r="K1778" t="s">
        <v>30</v>
      </c>
      <c r="L1778" t="s">
        <v>147</v>
      </c>
      <c r="M1778" t="s">
        <v>61</v>
      </c>
      <c r="N1778" t="s">
        <v>3313</v>
      </c>
      <c r="O1778" t="s">
        <v>5411</v>
      </c>
      <c r="P1778" t="b">
        <v>1</v>
      </c>
      <c r="Q1778">
        <f t="shared" si="324"/>
        <v>28000</v>
      </c>
      <c r="R1778">
        <f t="shared" si="325"/>
        <v>52000</v>
      </c>
      <c r="S1778">
        <f t="shared" si="326"/>
        <v>40000</v>
      </c>
      <c r="T1778" t="str">
        <f t="shared" si="327"/>
        <v>Beacon Hill Staffing Group</v>
      </c>
      <c r="U1778" t="str">
        <f t="shared" si="328"/>
        <v>Columbus</v>
      </c>
      <c r="V1778" t="str">
        <f t="shared" si="329"/>
        <v>OH</v>
      </c>
      <c r="W1778">
        <f t="shared" si="330"/>
        <v>0</v>
      </c>
      <c r="X1778">
        <f t="shared" si="331"/>
        <v>1</v>
      </c>
      <c r="Y1778">
        <f t="shared" si="332"/>
        <v>1</v>
      </c>
      <c r="Z1778">
        <f t="shared" si="333"/>
        <v>0</v>
      </c>
      <c r="AA1778">
        <f t="shared" si="334"/>
        <v>0</v>
      </c>
      <c r="AB1778">
        <f t="shared" si="335"/>
        <v>1</v>
      </c>
    </row>
    <row r="1779" spans="1:28" ht="323" x14ac:dyDescent="0.2">
      <c r="A1779">
        <v>1777</v>
      </c>
      <c r="B1779" t="s">
        <v>2744</v>
      </c>
      <c r="C1779" t="s">
        <v>5391</v>
      </c>
      <c r="D1779" s="1" t="s">
        <v>5412</v>
      </c>
      <c r="E1779">
        <v>3.4</v>
      </c>
      <c r="F1779" s="1" t="s">
        <v>5413</v>
      </c>
      <c r="G1779" t="s">
        <v>104</v>
      </c>
      <c r="H1779" t="s">
        <v>1161</v>
      </c>
      <c r="I1779" t="s">
        <v>84</v>
      </c>
      <c r="J1779">
        <v>-1</v>
      </c>
      <c r="K1779" t="s">
        <v>30</v>
      </c>
      <c r="L1779">
        <v>-1</v>
      </c>
      <c r="M1779">
        <v>-1</v>
      </c>
      <c r="N1779" t="s">
        <v>3314</v>
      </c>
      <c r="O1779">
        <v>-1</v>
      </c>
      <c r="P1779">
        <v>-1</v>
      </c>
      <c r="Q1779">
        <f t="shared" si="324"/>
        <v>28000</v>
      </c>
      <c r="R1779">
        <f t="shared" si="325"/>
        <v>52000</v>
      </c>
      <c r="S1779">
        <f t="shared" si="326"/>
        <v>40000</v>
      </c>
      <c r="T1779" t="str">
        <f t="shared" si="327"/>
        <v>Buceye Community Health Plan</v>
      </c>
      <c r="U1779" t="str">
        <f t="shared" si="328"/>
        <v>Columbus</v>
      </c>
      <c r="V1779" t="str">
        <f t="shared" si="329"/>
        <v>OH</v>
      </c>
      <c r="W1779">
        <f t="shared" si="330"/>
        <v>0</v>
      </c>
      <c r="X1779">
        <f t="shared" si="331"/>
        <v>1</v>
      </c>
      <c r="Y1779">
        <f t="shared" si="332"/>
        <v>1</v>
      </c>
      <c r="Z1779">
        <f t="shared" si="333"/>
        <v>0</v>
      </c>
      <c r="AA1779">
        <f t="shared" si="334"/>
        <v>0</v>
      </c>
      <c r="AB1779">
        <f t="shared" si="335"/>
        <v>1</v>
      </c>
    </row>
    <row r="1780" spans="1:28" ht="136" x14ac:dyDescent="0.2">
      <c r="A1780">
        <v>1778</v>
      </c>
      <c r="B1780" t="s">
        <v>526</v>
      </c>
      <c r="C1780" t="s">
        <v>5391</v>
      </c>
      <c r="D1780" s="1" t="s">
        <v>5414</v>
      </c>
      <c r="E1780">
        <v>-1</v>
      </c>
      <c r="F1780" t="s">
        <v>2746</v>
      </c>
      <c r="G1780" t="s">
        <v>104</v>
      </c>
      <c r="H1780">
        <v>-1</v>
      </c>
      <c r="I1780">
        <v>-1</v>
      </c>
      <c r="J1780">
        <v>-1</v>
      </c>
      <c r="K1780">
        <v>-1</v>
      </c>
      <c r="L1780">
        <v>-1</v>
      </c>
      <c r="M1780">
        <v>-1</v>
      </c>
      <c r="N1780">
        <v>-1</v>
      </c>
      <c r="O1780">
        <v>-1</v>
      </c>
      <c r="P1780">
        <v>-1</v>
      </c>
      <c r="Q1780">
        <f t="shared" si="324"/>
        <v>28000</v>
      </c>
      <c r="R1780">
        <f t="shared" si="325"/>
        <v>52000</v>
      </c>
      <c r="S1780">
        <f t="shared" si="326"/>
        <v>40000</v>
      </c>
      <c r="T1780" t="str">
        <f t="shared" si="327"/>
        <v>Aspen Careers, LLC</v>
      </c>
      <c r="U1780" t="str">
        <f t="shared" si="328"/>
        <v>Columbus</v>
      </c>
      <c r="V1780" t="str">
        <f t="shared" si="329"/>
        <v>OH</v>
      </c>
      <c r="W1780">
        <f t="shared" si="330"/>
        <v>0</v>
      </c>
      <c r="X1780">
        <f t="shared" si="331"/>
        <v>0</v>
      </c>
      <c r="Y1780">
        <f t="shared" si="332"/>
        <v>1</v>
      </c>
      <c r="Z1780">
        <f t="shared" si="333"/>
        <v>0</v>
      </c>
      <c r="AA1780">
        <f t="shared" si="334"/>
        <v>0</v>
      </c>
      <c r="AB1780">
        <f t="shared" si="335"/>
        <v>1</v>
      </c>
    </row>
    <row r="1781" spans="1:28" ht="409.6" x14ac:dyDescent="0.2">
      <c r="A1781">
        <v>1779</v>
      </c>
      <c r="B1781" t="s">
        <v>2747</v>
      </c>
      <c r="C1781" t="s">
        <v>5391</v>
      </c>
      <c r="D1781" s="1" t="s">
        <v>5415</v>
      </c>
      <c r="E1781">
        <v>5</v>
      </c>
      <c r="F1781" s="1" t="s">
        <v>2748</v>
      </c>
      <c r="G1781" t="s">
        <v>379</v>
      </c>
      <c r="H1781" t="s">
        <v>379</v>
      </c>
      <c r="I1781" t="s">
        <v>18</v>
      </c>
      <c r="J1781">
        <v>1997</v>
      </c>
      <c r="K1781" t="s">
        <v>30</v>
      </c>
      <c r="L1781" t="s">
        <v>38</v>
      </c>
      <c r="M1781" t="s">
        <v>32</v>
      </c>
      <c r="N1781" t="s">
        <v>3305</v>
      </c>
      <c r="O1781">
        <v>-1</v>
      </c>
      <c r="P1781" t="b">
        <v>1</v>
      </c>
      <c r="Q1781">
        <f t="shared" si="324"/>
        <v>28000</v>
      </c>
      <c r="R1781">
        <f t="shared" si="325"/>
        <v>52000</v>
      </c>
      <c r="S1781">
        <f t="shared" si="326"/>
        <v>40000</v>
      </c>
      <c r="T1781" t="str">
        <f t="shared" si="327"/>
        <v>Revel IT</v>
      </c>
      <c r="U1781" t="str">
        <f t="shared" si="328"/>
        <v>Dublin</v>
      </c>
      <c r="V1781" t="str">
        <f t="shared" si="329"/>
        <v>OH</v>
      </c>
      <c r="W1781">
        <f t="shared" si="330"/>
        <v>0</v>
      </c>
      <c r="X1781">
        <f t="shared" si="331"/>
        <v>0</v>
      </c>
      <c r="Y1781">
        <f t="shared" si="332"/>
        <v>1</v>
      </c>
      <c r="Z1781">
        <f t="shared" si="333"/>
        <v>0</v>
      </c>
      <c r="AA1781">
        <f t="shared" si="334"/>
        <v>0</v>
      </c>
      <c r="AB1781">
        <f t="shared" si="335"/>
        <v>1</v>
      </c>
    </row>
    <row r="1782" spans="1:28" ht="272" x14ac:dyDescent="0.2">
      <c r="A1782">
        <v>1780</v>
      </c>
      <c r="B1782" t="s">
        <v>34</v>
      </c>
      <c r="C1782" t="s">
        <v>5391</v>
      </c>
      <c r="D1782" s="1" t="s">
        <v>5416</v>
      </c>
      <c r="E1782">
        <v>4.5</v>
      </c>
      <c r="F1782" s="1" t="s">
        <v>2749</v>
      </c>
      <c r="G1782" t="s">
        <v>104</v>
      </c>
      <c r="H1782" t="s">
        <v>230</v>
      </c>
      <c r="I1782" t="s">
        <v>68</v>
      </c>
      <c r="J1782">
        <v>-1</v>
      </c>
      <c r="K1782" t="s">
        <v>30</v>
      </c>
      <c r="L1782">
        <v>-1</v>
      </c>
      <c r="M1782">
        <v>-1</v>
      </c>
      <c r="N1782" t="s">
        <v>3308</v>
      </c>
      <c r="O1782">
        <v>-1</v>
      </c>
      <c r="P1782">
        <v>-1</v>
      </c>
      <c r="Q1782">
        <f t="shared" si="324"/>
        <v>28000</v>
      </c>
      <c r="R1782">
        <f t="shared" si="325"/>
        <v>52000</v>
      </c>
      <c r="S1782">
        <f t="shared" si="326"/>
        <v>40000</v>
      </c>
      <c r="T1782" t="str">
        <f t="shared" si="327"/>
        <v>UNICON International, Inc</v>
      </c>
      <c r="U1782" t="str">
        <f t="shared" si="328"/>
        <v>Columbus</v>
      </c>
      <c r="V1782" t="str">
        <f t="shared" si="329"/>
        <v>OH</v>
      </c>
      <c r="W1782">
        <f t="shared" si="330"/>
        <v>0</v>
      </c>
      <c r="X1782">
        <f t="shared" si="331"/>
        <v>0</v>
      </c>
      <c r="Y1782">
        <f t="shared" si="332"/>
        <v>0</v>
      </c>
      <c r="Z1782">
        <f t="shared" si="333"/>
        <v>0</v>
      </c>
      <c r="AA1782">
        <f t="shared" si="334"/>
        <v>1</v>
      </c>
      <c r="AB1782">
        <f t="shared" si="335"/>
        <v>1</v>
      </c>
    </row>
    <row r="1783" spans="1:28" ht="409.6" x14ac:dyDescent="0.2">
      <c r="A1783">
        <v>1781</v>
      </c>
      <c r="B1783" t="s">
        <v>2750</v>
      </c>
      <c r="C1783" t="s">
        <v>5391</v>
      </c>
      <c r="D1783" s="1" t="s">
        <v>5417</v>
      </c>
      <c r="E1783">
        <v>4.5</v>
      </c>
      <c r="F1783" s="1" t="s">
        <v>544</v>
      </c>
      <c r="G1783" t="s">
        <v>104</v>
      </c>
      <c r="H1783" t="s">
        <v>545</v>
      </c>
      <c r="I1783" t="s">
        <v>41</v>
      </c>
      <c r="J1783">
        <v>2008</v>
      </c>
      <c r="K1783" t="s">
        <v>30</v>
      </c>
      <c r="L1783" t="s">
        <v>38</v>
      </c>
      <c r="M1783" t="s">
        <v>32</v>
      </c>
      <c r="N1783" t="s">
        <v>3305</v>
      </c>
      <c r="O1783">
        <v>-1</v>
      </c>
      <c r="P1783">
        <v>-1</v>
      </c>
      <c r="Q1783">
        <f t="shared" si="324"/>
        <v>28000</v>
      </c>
      <c r="R1783">
        <f t="shared" si="325"/>
        <v>52000</v>
      </c>
      <c r="S1783">
        <f t="shared" si="326"/>
        <v>40000</v>
      </c>
      <c r="T1783" t="str">
        <f t="shared" si="327"/>
        <v>Avani Technology Solutions</v>
      </c>
      <c r="U1783" t="str">
        <f t="shared" si="328"/>
        <v>Columbus</v>
      </c>
      <c r="V1783" t="str">
        <f t="shared" si="329"/>
        <v>OH</v>
      </c>
      <c r="W1783">
        <f t="shared" si="330"/>
        <v>0</v>
      </c>
      <c r="X1783">
        <f t="shared" si="331"/>
        <v>1</v>
      </c>
      <c r="Y1783">
        <f t="shared" si="332"/>
        <v>0</v>
      </c>
      <c r="Z1783">
        <f t="shared" si="333"/>
        <v>0</v>
      </c>
      <c r="AA1783">
        <f t="shared" si="334"/>
        <v>0</v>
      </c>
      <c r="AB1783">
        <f t="shared" si="335"/>
        <v>1</v>
      </c>
    </row>
    <row r="1784" spans="1:28" ht="409.6" x14ac:dyDescent="0.2">
      <c r="A1784">
        <v>1782</v>
      </c>
      <c r="B1784" t="s">
        <v>5418</v>
      </c>
      <c r="C1784" t="s">
        <v>5391</v>
      </c>
      <c r="D1784" s="1" t="s">
        <v>5419</v>
      </c>
      <c r="E1784">
        <v>3.7</v>
      </c>
      <c r="F1784" s="1" t="s">
        <v>2728</v>
      </c>
      <c r="G1784" t="s">
        <v>104</v>
      </c>
      <c r="H1784" t="s">
        <v>104</v>
      </c>
      <c r="I1784" t="s">
        <v>24</v>
      </c>
      <c r="J1784">
        <v>1892</v>
      </c>
      <c r="K1784" t="s">
        <v>19</v>
      </c>
      <c r="L1784" t="s">
        <v>25</v>
      </c>
      <c r="M1784" t="s">
        <v>26</v>
      </c>
      <c r="N1784" t="s">
        <v>3306</v>
      </c>
      <c r="O1784">
        <v>-1</v>
      </c>
      <c r="P1784">
        <v>-1</v>
      </c>
      <c r="Q1784">
        <f t="shared" si="324"/>
        <v>28000</v>
      </c>
      <c r="R1784">
        <f t="shared" si="325"/>
        <v>52000</v>
      </c>
      <c r="S1784">
        <f t="shared" si="326"/>
        <v>40000</v>
      </c>
      <c r="T1784" t="str">
        <f t="shared" si="327"/>
        <v>Nationwide Children's Hospital</v>
      </c>
      <c r="U1784" t="str">
        <f t="shared" si="328"/>
        <v>Columbus</v>
      </c>
      <c r="V1784" t="str">
        <f t="shared" si="329"/>
        <v>OH</v>
      </c>
      <c r="W1784">
        <f t="shared" si="330"/>
        <v>0</v>
      </c>
      <c r="X1784">
        <f t="shared" si="331"/>
        <v>1</v>
      </c>
      <c r="Y1784">
        <f t="shared" si="332"/>
        <v>1</v>
      </c>
      <c r="Z1784">
        <f t="shared" si="333"/>
        <v>0</v>
      </c>
      <c r="AA1784">
        <f t="shared" si="334"/>
        <v>0</v>
      </c>
      <c r="AB1784">
        <f t="shared" si="335"/>
        <v>1</v>
      </c>
    </row>
    <row r="1785" spans="1:28" ht="340" x14ac:dyDescent="0.2">
      <c r="A1785">
        <v>1783</v>
      </c>
      <c r="B1785" t="s">
        <v>678</v>
      </c>
      <c r="C1785" t="s">
        <v>5391</v>
      </c>
      <c r="D1785" s="1" t="s">
        <v>5420</v>
      </c>
      <c r="E1785">
        <v>5</v>
      </c>
      <c r="F1785" s="1" t="s">
        <v>315</v>
      </c>
      <c r="G1785" t="s">
        <v>104</v>
      </c>
      <c r="H1785" t="s">
        <v>316</v>
      </c>
      <c r="I1785" t="s">
        <v>84</v>
      </c>
      <c r="J1785">
        <v>2008</v>
      </c>
      <c r="K1785" t="s">
        <v>30</v>
      </c>
      <c r="L1785" t="s">
        <v>38</v>
      </c>
      <c r="M1785" t="s">
        <v>32</v>
      </c>
      <c r="N1785" t="s">
        <v>3305</v>
      </c>
      <c r="O1785">
        <v>-1</v>
      </c>
      <c r="P1785">
        <v>-1</v>
      </c>
      <c r="Q1785">
        <f t="shared" si="324"/>
        <v>28000</v>
      </c>
      <c r="R1785">
        <f t="shared" si="325"/>
        <v>52000</v>
      </c>
      <c r="S1785">
        <f t="shared" si="326"/>
        <v>40000</v>
      </c>
      <c r="T1785" t="str">
        <f t="shared" si="327"/>
        <v>Staffigo Technical Services, LLC</v>
      </c>
      <c r="U1785" t="str">
        <f t="shared" si="328"/>
        <v>Columbus</v>
      </c>
      <c r="V1785" t="str">
        <f t="shared" si="329"/>
        <v>OH</v>
      </c>
      <c r="W1785">
        <f t="shared" si="330"/>
        <v>0</v>
      </c>
      <c r="X1785">
        <f t="shared" si="331"/>
        <v>1</v>
      </c>
      <c r="Y1785">
        <f t="shared" si="332"/>
        <v>1</v>
      </c>
      <c r="Z1785">
        <f t="shared" si="333"/>
        <v>0</v>
      </c>
      <c r="AA1785">
        <f t="shared" si="334"/>
        <v>0</v>
      </c>
      <c r="AB1785">
        <f t="shared" si="335"/>
        <v>1</v>
      </c>
    </row>
    <row r="1786" spans="1:28" ht="409.6" x14ac:dyDescent="0.2">
      <c r="A1786">
        <v>1784</v>
      </c>
      <c r="B1786" t="s">
        <v>2751</v>
      </c>
      <c r="C1786" t="s">
        <v>5391</v>
      </c>
      <c r="D1786" s="1" t="s">
        <v>5421</v>
      </c>
      <c r="E1786">
        <v>2.5</v>
      </c>
      <c r="F1786" s="1" t="s">
        <v>788</v>
      </c>
      <c r="G1786" t="s">
        <v>753</v>
      </c>
      <c r="H1786" t="s">
        <v>651</v>
      </c>
      <c r="I1786" t="s">
        <v>84</v>
      </c>
      <c r="J1786">
        <v>-1</v>
      </c>
      <c r="K1786" t="s">
        <v>30</v>
      </c>
      <c r="L1786" t="s">
        <v>147</v>
      </c>
      <c r="M1786" t="s">
        <v>61</v>
      </c>
      <c r="N1786" t="s">
        <v>3319</v>
      </c>
      <c r="O1786">
        <v>-1</v>
      </c>
      <c r="P1786">
        <v>-1</v>
      </c>
      <c r="Q1786">
        <f t="shared" si="324"/>
        <v>28000</v>
      </c>
      <c r="R1786">
        <f t="shared" si="325"/>
        <v>52000</v>
      </c>
      <c r="S1786">
        <f t="shared" si="326"/>
        <v>40000</v>
      </c>
      <c r="T1786" t="str">
        <f t="shared" si="327"/>
        <v>Avacend, Inc.</v>
      </c>
      <c r="U1786" t="str">
        <f t="shared" si="328"/>
        <v>Hilliard</v>
      </c>
      <c r="V1786" t="str">
        <f t="shared" si="329"/>
        <v>OH</v>
      </c>
      <c r="W1786">
        <f t="shared" si="330"/>
        <v>1</v>
      </c>
      <c r="X1786">
        <f t="shared" si="331"/>
        <v>1</v>
      </c>
      <c r="Y1786">
        <f t="shared" si="332"/>
        <v>0</v>
      </c>
      <c r="Z1786">
        <f t="shared" si="333"/>
        <v>0</v>
      </c>
      <c r="AA1786">
        <f t="shared" si="334"/>
        <v>0</v>
      </c>
      <c r="AB1786">
        <f t="shared" si="335"/>
        <v>1</v>
      </c>
    </row>
    <row r="1787" spans="1:28" ht="409.6" x14ac:dyDescent="0.2">
      <c r="A1787">
        <v>1785</v>
      </c>
      <c r="B1787" t="s">
        <v>2752</v>
      </c>
      <c r="C1787" t="s">
        <v>5391</v>
      </c>
      <c r="D1787" s="1" t="s">
        <v>5422</v>
      </c>
      <c r="E1787">
        <v>4</v>
      </c>
      <c r="F1787" s="1" t="s">
        <v>2034</v>
      </c>
      <c r="G1787" t="s">
        <v>104</v>
      </c>
      <c r="H1787" t="s">
        <v>896</v>
      </c>
      <c r="I1787" t="s">
        <v>41</v>
      </c>
      <c r="J1787">
        <v>1999</v>
      </c>
      <c r="K1787" t="s">
        <v>30</v>
      </c>
      <c r="L1787" t="s">
        <v>38</v>
      </c>
      <c r="M1787" t="s">
        <v>32</v>
      </c>
      <c r="N1787" t="s">
        <v>3305</v>
      </c>
      <c r="O1787">
        <v>-1</v>
      </c>
      <c r="P1787">
        <v>-1</v>
      </c>
      <c r="Q1787">
        <f t="shared" si="324"/>
        <v>28000</v>
      </c>
      <c r="R1787">
        <f t="shared" si="325"/>
        <v>52000</v>
      </c>
      <c r="S1787">
        <f t="shared" si="326"/>
        <v>40000</v>
      </c>
      <c r="T1787" t="str">
        <f t="shared" si="327"/>
        <v>Amyx, Inc.</v>
      </c>
      <c r="U1787" t="str">
        <f t="shared" si="328"/>
        <v>Columbus</v>
      </c>
      <c r="V1787" t="str">
        <f t="shared" si="329"/>
        <v>OH</v>
      </c>
      <c r="W1787">
        <f t="shared" si="330"/>
        <v>0</v>
      </c>
      <c r="X1787">
        <f t="shared" si="331"/>
        <v>0</v>
      </c>
      <c r="Y1787">
        <f t="shared" si="332"/>
        <v>0</v>
      </c>
      <c r="Z1787">
        <f t="shared" si="333"/>
        <v>0</v>
      </c>
      <c r="AA1787">
        <f t="shared" si="334"/>
        <v>0</v>
      </c>
      <c r="AB1787">
        <f t="shared" si="335"/>
        <v>1</v>
      </c>
    </row>
    <row r="1788" spans="1:28" ht="409.6" x14ac:dyDescent="0.2">
      <c r="A1788">
        <v>1786</v>
      </c>
      <c r="B1788" t="s">
        <v>607</v>
      </c>
      <c r="C1788" t="s">
        <v>5391</v>
      </c>
      <c r="D1788" s="1" t="s">
        <v>5423</v>
      </c>
      <c r="E1788">
        <v>4.5</v>
      </c>
      <c r="F1788" s="1" t="s">
        <v>2753</v>
      </c>
      <c r="G1788" t="s">
        <v>379</v>
      </c>
      <c r="H1788" t="s">
        <v>104</v>
      </c>
      <c r="I1788" t="s">
        <v>68</v>
      </c>
      <c r="J1788">
        <v>2008</v>
      </c>
      <c r="K1788" t="s">
        <v>1334</v>
      </c>
      <c r="L1788" t="s">
        <v>38</v>
      </c>
      <c r="M1788" t="s">
        <v>32</v>
      </c>
      <c r="N1788" t="s">
        <v>3308</v>
      </c>
      <c r="O1788">
        <v>-1</v>
      </c>
      <c r="P1788">
        <v>-1</v>
      </c>
      <c r="Q1788">
        <f t="shared" si="324"/>
        <v>28000</v>
      </c>
      <c r="R1788">
        <f t="shared" si="325"/>
        <v>52000</v>
      </c>
      <c r="S1788">
        <f t="shared" si="326"/>
        <v>40000</v>
      </c>
      <c r="T1788" t="str">
        <f t="shared" si="327"/>
        <v>Dedicated Tech Services, Inc.</v>
      </c>
      <c r="U1788" t="str">
        <f t="shared" si="328"/>
        <v>Dublin</v>
      </c>
      <c r="V1788" t="str">
        <f t="shared" si="329"/>
        <v>OH</v>
      </c>
      <c r="W1788">
        <f t="shared" si="330"/>
        <v>0</v>
      </c>
      <c r="X1788">
        <f t="shared" si="331"/>
        <v>1</v>
      </c>
      <c r="Y1788">
        <f t="shared" si="332"/>
        <v>0</v>
      </c>
      <c r="Z1788">
        <f t="shared" si="333"/>
        <v>0</v>
      </c>
      <c r="AA1788">
        <f t="shared" si="334"/>
        <v>0</v>
      </c>
      <c r="AB1788">
        <f t="shared" si="335"/>
        <v>1</v>
      </c>
    </row>
    <row r="1789" spans="1:28" ht="409.6" x14ac:dyDescent="0.2">
      <c r="A1789">
        <v>1787</v>
      </c>
      <c r="B1789" t="s">
        <v>2754</v>
      </c>
      <c r="C1789" t="s">
        <v>5391</v>
      </c>
      <c r="D1789" s="1" t="s">
        <v>5424</v>
      </c>
      <c r="E1789">
        <v>3.6</v>
      </c>
      <c r="F1789" s="1" t="s">
        <v>2755</v>
      </c>
      <c r="G1789" t="s">
        <v>104</v>
      </c>
      <c r="H1789" t="s">
        <v>5401</v>
      </c>
      <c r="I1789" t="s">
        <v>24</v>
      </c>
      <c r="J1789">
        <v>1888</v>
      </c>
      <c r="K1789" t="s">
        <v>56</v>
      </c>
      <c r="L1789" t="s">
        <v>25</v>
      </c>
      <c r="M1789" t="s">
        <v>26</v>
      </c>
      <c r="N1789" t="s">
        <v>3310</v>
      </c>
      <c r="O1789">
        <v>-1</v>
      </c>
      <c r="P1789">
        <v>-1</v>
      </c>
      <c r="Q1789">
        <f t="shared" si="324"/>
        <v>28000</v>
      </c>
      <c r="R1789">
        <f t="shared" si="325"/>
        <v>52000</v>
      </c>
      <c r="S1789">
        <f t="shared" si="326"/>
        <v>40000</v>
      </c>
      <c r="T1789" t="str">
        <f t="shared" si="327"/>
        <v>Abbott</v>
      </c>
      <c r="U1789" t="str">
        <f t="shared" si="328"/>
        <v>Columbus</v>
      </c>
      <c r="V1789" t="str">
        <f t="shared" si="329"/>
        <v>OH</v>
      </c>
      <c r="W1789">
        <f t="shared" si="330"/>
        <v>1</v>
      </c>
      <c r="X1789">
        <f t="shared" si="331"/>
        <v>1</v>
      </c>
      <c r="Y1789">
        <f t="shared" si="332"/>
        <v>1</v>
      </c>
      <c r="Z1789">
        <f t="shared" si="333"/>
        <v>1</v>
      </c>
      <c r="AA1789">
        <f t="shared" si="334"/>
        <v>0</v>
      </c>
      <c r="AB1789">
        <f t="shared" si="335"/>
        <v>1</v>
      </c>
    </row>
    <row r="1790" spans="1:28" ht="409.6" x14ac:dyDescent="0.2">
      <c r="A1790">
        <v>1788</v>
      </c>
      <c r="B1790" t="s">
        <v>2756</v>
      </c>
      <c r="C1790" t="s">
        <v>5425</v>
      </c>
      <c r="D1790" s="1" t="s">
        <v>5426</v>
      </c>
      <c r="E1790">
        <v>-1</v>
      </c>
      <c r="F1790" t="s">
        <v>5427</v>
      </c>
      <c r="G1790" t="s">
        <v>104</v>
      </c>
      <c r="H1790" t="s">
        <v>2757</v>
      </c>
      <c r="I1790" t="s">
        <v>3341</v>
      </c>
      <c r="J1790">
        <v>-1</v>
      </c>
      <c r="K1790" t="s">
        <v>30</v>
      </c>
      <c r="L1790">
        <v>-1</v>
      </c>
      <c r="M1790">
        <v>-1</v>
      </c>
      <c r="N1790" t="s">
        <v>3319</v>
      </c>
      <c r="O1790">
        <v>-1</v>
      </c>
      <c r="P1790">
        <v>-1</v>
      </c>
      <c r="Q1790">
        <f t="shared" si="324"/>
        <v>46000</v>
      </c>
      <c r="R1790">
        <f t="shared" si="325"/>
        <v>86000</v>
      </c>
      <c r="S1790">
        <f t="shared" si="326"/>
        <v>66000</v>
      </c>
      <c r="T1790" t="str">
        <f t="shared" si="327"/>
        <v>Marer, Inc.</v>
      </c>
      <c r="U1790" t="str">
        <f t="shared" si="328"/>
        <v>Columbus</v>
      </c>
      <c r="V1790" t="str">
        <f t="shared" si="329"/>
        <v>OH</v>
      </c>
      <c r="W1790">
        <f t="shared" si="330"/>
        <v>0</v>
      </c>
      <c r="X1790">
        <f t="shared" si="331"/>
        <v>1</v>
      </c>
      <c r="Y1790">
        <f t="shared" si="332"/>
        <v>0</v>
      </c>
      <c r="Z1790">
        <f t="shared" si="333"/>
        <v>0</v>
      </c>
      <c r="AA1790">
        <f t="shared" si="334"/>
        <v>0</v>
      </c>
      <c r="AB1790">
        <f t="shared" si="335"/>
        <v>1</v>
      </c>
    </row>
    <row r="1791" spans="1:28" ht="409.6" x14ac:dyDescent="0.2">
      <c r="A1791">
        <v>1789</v>
      </c>
      <c r="B1791" t="s">
        <v>2752</v>
      </c>
      <c r="C1791" t="s">
        <v>5425</v>
      </c>
      <c r="D1791" s="1" t="s">
        <v>5428</v>
      </c>
      <c r="E1791">
        <v>-1</v>
      </c>
      <c r="F1791" t="s">
        <v>2029</v>
      </c>
      <c r="G1791" t="s">
        <v>104</v>
      </c>
      <c r="H1791">
        <v>-1</v>
      </c>
      <c r="I1791">
        <v>-1</v>
      </c>
      <c r="J1791">
        <v>-1</v>
      </c>
      <c r="K1791">
        <v>-1</v>
      </c>
      <c r="L1791">
        <v>-1</v>
      </c>
      <c r="M1791">
        <v>-1</v>
      </c>
      <c r="N1791">
        <v>-1</v>
      </c>
      <c r="O1791">
        <v>-1</v>
      </c>
      <c r="P1791">
        <v>-1</v>
      </c>
      <c r="Q1791">
        <f t="shared" si="324"/>
        <v>46000</v>
      </c>
      <c r="R1791">
        <f t="shared" si="325"/>
        <v>86000</v>
      </c>
      <c r="S1791">
        <f t="shared" si="326"/>
        <v>66000</v>
      </c>
      <c r="T1791" t="str">
        <f t="shared" si="327"/>
        <v>Amyx, Iinc.</v>
      </c>
      <c r="U1791" t="str">
        <f t="shared" si="328"/>
        <v>Columbus</v>
      </c>
      <c r="V1791" t="str">
        <f t="shared" si="329"/>
        <v>OH</v>
      </c>
      <c r="W1791">
        <f t="shared" si="330"/>
        <v>0</v>
      </c>
      <c r="X1791">
        <f t="shared" si="331"/>
        <v>0</v>
      </c>
      <c r="Y1791">
        <f t="shared" si="332"/>
        <v>0</v>
      </c>
      <c r="Z1791">
        <f t="shared" si="333"/>
        <v>0</v>
      </c>
      <c r="AA1791">
        <f t="shared" si="334"/>
        <v>0</v>
      </c>
      <c r="AB1791">
        <f t="shared" si="335"/>
        <v>1</v>
      </c>
    </row>
    <row r="1792" spans="1:28" ht="255" x14ac:dyDescent="0.2">
      <c r="A1792">
        <v>1790</v>
      </c>
      <c r="B1792" t="s">
        <v>2758</v>
      </c>
      <c r="C1792" t="s">
        <v>5425</v>
      </c>
      <c r="D1792" s="1" t="s">
        <v>5429</v>
      </c>
      <c r="E1792">
        <v>3.4</v>
      </c>
      <c r="F1792" s="1" t="s">
        <v>5413</v>
      </c>
      <c r="G1792" t="s">
        <v>104</v>
      </c>
      <c r="H1792" t="s">
        <v>1161</v>
      </c>
      <c r="I1792" t="s">
        <v>84</v>
      </c>
      <c r="J1792">
        <v>-1</v>
      </c>
      <c r="K1792" t="s">
        <v>30</v>
      </c>
      <c r="L1792">
        <v>-1</v>
      </c>
      <c r="M1792">
        <v>-1</v>
      </c>
      <c r="N1792" t="s">
        <v>3314</v>
      </c>
      <c r="O1792">
        <v>-1</v>
      </c>
      <c r="P1792">
        <v>-1</v>
      </c>
      <c r="Q1792">
        <f t="shared" si="324"/>
        <v>46000</v>
      </c>
      <c r="R1792">
        <f t="shared" si="325"/>
        <v>86000</v>
      </c>
      <c r="S1792">
        <f t="shared" si="326"/>
        <v>66000</v>
      </c>
      <c r="T1792" t="str">
        <f t="shared" si="327"/>
        <v>Buceye Community Health Plan</v>
      </c>
      <c r="U1792" t="str">
        <f t="shared" si="328"/>
        <v>Columbus</v>
      </c>
      <c r="V1792" t="str">
        <f t="shared" si="329"/>
        <v>OH</v>
      </c>
      <c r="W1792">
        <f t="shared" si="330"/>
        <v>0</v>
      </c>
      <c r="X1792">
        <f t="shared" si="331"/>
        <v>1</v>
      </c>
      <c r="Y1792">
        <f t="shared" si="332"/>
        <v>1</v>
      </c>
      <c r="Z1792">
        <f t="shared" si="333"/>
        <v>0</v>
      </c>
      <c r="AA1792">
        <f t="shared" si="334"/>
        <v>0</v>
      </c>
      <c r="AB1792">
        <f t="shared" si="335"/>
        <v>1</v>
      </c>
    </row>
    <row r="1793" spans="1:28" ht="289" x14ac:dyDescent="0.2">
      <c r="A1793">
        <v>1791</v>
      </c>
      <c r="B1793" t="s">
        <v>2758</v>
      </c>
      <c r="C1793" t="s">
        <v>5425</v>
      </c>
      <c r="D1793" s="1" t="s">
        <v>5430</v>
      </c>
      <c r="E1793">
        <v>3.4</v>
      </c>
      <c r="F1793" s="1" t="s">
        <v>5409</v>
      </c>
      <c r="G1793" t="s">
        <v>104</v>
      </c>
      <c r="H1793" t="s">
        <v>104</v>
      </c>
      <c r="I1793" t="s">
        <v>29</v>
      </c>
      <c r="J1793">
        <v>2004</v>
      </c>
      <c r="K1793" t="s">
        <v>56</v>
      </c>
      <c r="L1793" t="s">
        <v>25</v>
      </c>
      <c r="M1793" t="s">
        <v>26</v>
      </c>
      <c r="N1793" t="s">
        <v>3319</v>
      </c>
      <c r="O1793">
        <v>-1</v>
      </c>
      <c r="P1793">
        <v>-1</v>
      </c>
      <c r="Q1793">
        <f t="shared" si="324"/>
        <v>46000</v>
      </c>
      <c r="R1793">
        <f t="shared" si="325"/>
        <v>86000</v>
      </c>
      <c r="S1793">
        <f t="shared" si="326"/>
        <v>66000</v>
      </c>
      <c r="T1793" t="str">
        <f t="shared" si="327"/>
        <v>Buceye Health Plan</v>
      </c>
      <c r="U1793" t="str">
        <f t="shared" si="328"/>
        <v>Columbus</v>
      </c>
      <c r="V1793" t="str">
        <f t="shared" si="329"/>
        <v>OH</v>
      </c>
      <c r="W1793">
        <f t="shared" si="330"/>
        <v>0</v>
      </c>
      <c r="X1793">
        <f t="shared" si="331"/>
        <v>1</v>
      </c>
      <c r="Y1793">
        <f t="shared" si="332"/>
        <v>1</v>
      </c>
      <c r="Z1793">
        <f t="shared" si="333"/>
        <v>0</v>
      </c>
      <c r="AA1793">
        <f t="shared" si="334"/>
        <v>0</v>
      </c>
      <c r="AB1793">
        <f t="shared" si="335"/>
        <v>1</v>
      </c>
    </row>
    <row r="1794" spans="1:28" ht="409.6" x14ac:dyDescent="0.2">
      <c r="A1794">
        <v>1792</v>
      </c>
      <c r="B1794" t="s">
        <v>5431</v>
      </c>
      <c r="C1794" t="s">
        <v>5425</v>
      </c>
      <c r="D1794" s="1" t="s">
        <v>5432</v>
      </c>
      <c r="E1794">
        <v>3.7</v>
      </c>
      <c r="F1794" s="1" t="s">
        <v>2759</v>
      </c>
      <c r="G1794" t="s">
        <v>104</v>
      </c>
      <c r="H1794" t="s">
        <v>104</v>
      </c>
      <c r="I1794" t="s">
        <v>24</v>
      </c>
      <c r="J1794">
        <v>1892</v>
      </c>
      <c r="K1794" t="s">
        <v>19</v>
      </c>
      <c r="L1794" t="s">
        <v>25</v>
      </c>
      <c r="M1794" t="s">
        <v>26</v>
      </c>
      <c r="N1794" t="s">
        <v>3306</v>
      </c>
      <c r="O1794">
        <v>-1</v>
      </c>
      <c r="P1794">
        <v>-1</v>
      </c>
      <c r="Q1794">
        <f t="shared" si="324"/>
        <v>46000</v>
      </c>
      <c r="R1794">
        <f t="shared" si="325"/>
        <v>86000</v>
      </c>
      <c r="S1794">
        <f t="shared" si="326"/>
        <v>66000</v>
      </c>
      <c r="T1794" t="str">
        <f t="shared" si="327"/>
        <v>Nationwide Childrens Hospital</v>
      </c>
      <c r="U1794" t="str">
        <f t="shared" si="328"/>
        <v>Columbus</v>
      </c>
      <c r="V1794" t="str">
        <f t="shared" si="329"/>
        <v>OH</v>
      </c>
      <c r="W1794">
        <f t="shared" si="330"/>
        <v>0</v>
      </c>
      <c r="X1794">
        <f t="shared" si="331"/>
        <v>1</v>
      </c>
      <c r="Y1794">
        <f t="shared" si="332"/>
        <v>1</v>
      </c>
      <c r="Z1794">
        <f t="shared" si="333"/>
        <v>0</v>
      </c>
      <c r="AA1794">
        <f t="shared" si="334"/>
        <v>0</v>
      </c>
      <c r="AB1794">
        <f t="shared" si="335"/>
        <v>1</v>
      </c>
    </row>
    <row r="1795" spans="1:28" ht="388" x14ac:dyDescent="0.2">
      <c r="A1795">
        <v>1793</v>
      </c>
      <c r="B1795" t="s">
        <v>2760</v>
      </c>
      <c r="C1795" t="s">
        <v>5425</v>
      </c>
      <c r="D1795" s="1" t="s">
        <v>5433</v>
      </c>
      <c r="E1795">
        <v>3.9</v>
      </c>
      <c r="F1795" s="1" t="s">
        <v>5434</v>
      </c>
      <c r="G1795" t="s">
        <v>104</v>
      </c>
      <c r="H1795" t="s">
        <v>17</v>
      </c>
      <c r="I1795" t="s">
        <v>24</v>
      </c>
      <c r="J1795">
        <v>1799</v>
      </c>
      <c r="K1795" t="s">
        <v>56</v>
      </c>
      <c r="L1795" t="s">
        <v>3323</v>
      </c>
      <c r="M1795" t="s">
        <v>46</v>
      </c>
      <c r="N1795" t="s">
        <v>3310</v>
      </c>
      <c r="O1795">
        <v>-1</v>
      </c>
      <c r="P1795">
        <v>-1</v>
      </c>
      <c r="Q1795">
        <f t="shared" ref="Q1795:Q1858" si="336">LEFT(C1795,FIND("-",C1795)-1)*1000</f>
        <v>46000</v>
      </c>
      <c r="R1795">
        <f t="shared" ref="R1795:R1858" si="337">MID(C1795,FIND("-",C1795)+1,LEN(C1795))*1000</f>
        <v>86000</v>
      </c>
      <c r="S1795">
        <f t="shared" ref="S1795:S1858" si="338">(Q1795+R1795)/2</f>
        <v>66000</v>
      </c>
      <c r="T1795" t="str">
        <f t="shared" ref="T1795:T1858" si="339">TRIM(LEFT(F1795, FIND(CHAR(10), F1795&amp;CHAR(10))-1))</f>
        <v>JPMorgan Chase Ban, N.A.</v>
      </c>
      <c r="U1795" t="str">
        <f t="shared" ref="U1795:U1858" si="340">TRIM(LEFT(G1795, FIND(",",G1795)-1))</f>
        <v>Columbus</v>
      </c>
      <c r="V1795" t="str">
        <f t="shared" ref="V1795:V1858" si="341">TRIM(MID(G1795,FIND(",",G1795)+1,LEN((G1795))))</f>
        <v>OH</v>
      </c>
      <c r="W1795">
        <f t="shared" ref="W1795:W1858" si="342">IF(ISNUMBER(SEARCH("python",D1795)),1,0)</f>
        <v>0</v>
      </c>
      <c r="X1795">
        <f t="shared" ref="X1795:X1858" si="343">IF(ISNUMBER(SEARCH("sql",D1795)),1,0)</f>
        <v>0</v>
      </c>
      <c r="Y1795">
        <f t="shared" ref="Y1795:Y1858" si="344">IF(ISNUMBER(SEARCH("excel",D1795)),1,0)</f>
        <v>0</v>
      </c>
      <c r="Z1795">
        <f t="shared" ref="Z1795:Z1858" si="345">IF(ISNUMBER(SEARCH("tableau",D1795)),1,0)</f>
        <v>0</v>
      </c>
      <c r="AA1795">
        <f t="shared" ref="AA1795:AA1858" si="346">IF(ISNUMBER(SEARCH("power bi",D1795)),1,0)</f>
        <v>0</v>
      </c>
      <c r="AB1795">
        <f t="shared" ref="AB1795:AB1858" si="347">IF(ISNUMBER(SEARCH("r",D1795)),1,0)</f>
        <v>1</v>
      </c>
    </row>
    <row r="1796" spans="1:28" ht="409.6" x14ac:dyDescent="0.2">
      <c r="A1796">
        <v>1794</v>
      </c>
      <c r="B1796" t="s">
        <v>1195</v>
      </c>
      <c r="C1796" t="s">
        <v>5425</v>
      </c>
      <c r="D1796" s="1" t="s">
        <v>5435</v>
      </c>
      <c r="E1796">
        <v>4.5</v>
      </c>
      <c r="F1796" s="1" t="s">
        <v>2761</v>
      </c>
      <c r="G1796" t="s">
        <v>2736</v>
      </c>
      <c r="H1796" t="s">
        <v>723</v>
      </c>
      <c r="I1796" t="s">
        <v>18</v>
      </c>
      <c r="J1796">
        <v>1994</v>
      </c>
      <c r="K1796" t="s">
        <v>30</v>
      </c>
      <c r="L1796" t="s">
        <v>147</v>
      </c>
      <c r="M1796" t="s">
        <v>61</v>
      </c>
      <c r="N1796" t="s">
        <v>3305</v>
      </c>
      <c r="O1796" t="s">
        <v>5436</v>
      </c>
      <c r="P1796">
        <v>-1</v>
      </c>
      <c r="Q1796">
        <f t="shared" si="336"/>
        <v>46000</v>
      </c>
      <c r="R1796">
        <f t="shared" si="337"/>
        <v>86000</v>
      </c>
      <c r="S1796">
        <f t="shared" si="338"/>
        <v>66000</v>
      </c>
      <c r="T1796" t="str">
        <f t="shared" si="339"/>
        <v>Creative Financial Staffing</v>
      </c>
      <c r="U1796" t="str">
        <f t="shared" si="340"/>
        <v>Westerville</v>
      </c>
      <c r="V1796" t="str">
        <f t="shared" si="341"/>
        <v>OH</v>
      </c>
      <c r="W1796">
        <f t="shared" si="342"/>
        <v>0</v>
      </c>
      <c r="X1796">
        <f t="shared" si="343"/>
        <v>0</v>
      </c>
      <c r="Y1796">
        <f t="shared" si="344"/>
        <v>1</v>
      </c>
      <c r="Z1796">
        <f t="shared" si="345"/>
        <v>1</v>
      </c>
      <c r="AA1796">
        <f t="shared" si="346"/>
        <v>0</v>
      </c>
      <c r="AB1796">
        <f t="shared" si="347"/>
        <v>1</v>
      </c>
    </row>
    <row r="1797" spans="1:28" ht="409.6" x14ac:dyDescent="0.2">
      <c r="A1797">
        <v>1795</v>
      </c>
      <c r="B1797" t="s">
        <v>2762</v>
      </c>
      <c r="C1797" t="s">
        <v>5362</v>
      </c>
      <c r="D1797" s="1" t="s">
        <v>5437</v>
      </c>
      <c r="E1797">
        <v>3.6</v>
      </c>
      <c r="F1797" s="1" t="s">
        <v>2763</v>
      </c>
      <c r="G1797" t="s">
        <v>128</v>
      </c>
      <c r="H1797" t="s">
        <v>106</v>
      </c>
      <c r="I1797" t="s">
        <v>24</v>
      </c>
      <c r="J1797">
        <v>1852</v>
      </c>
      <c r="K1797" t="s">
        <v>56</v>
      </c>
      <c r="L1797" t="s">
        <v>3358</v>
      </c>
      <c r="M1797" t="s">
        <v>46</v>
      </c>
      <c r="N1797" t="s">
        <v>3310</v>
      </c>
      <c r="O1797">
        <v>-1</v>
      </c>
      <c r="P1797">
        <v>-1</v>
      </c>
      <c r="Q1797">
        <f t="shared" si="336"/>
        <v>50000</v>
      </c>
      <c r="R1797">
        <f t="shared" si="337"/>
        <v>86000</v>
      </c>
      <c r="S1797">
        <f t="shared" si="338"/>
        <v>68000</v>
      </c>
      <c r="T1797" t="str">
        <f t="shared" si="339"/>
        <v>Wells Fargo</v>
      </c>
      <c r="U1797" t="str">
        <f t="shared" si="340"/>
        <v>Charlotte</v>
      </c>
      <c r="V1797" t="str">
        <f t="shared" si="341"/>
        <v>NC</v>
      </c>
      <c r="W1797">
        <f t="shared" si="342"/>
        <v>0</v>
      </c>
      <c r="X1797">
        <f t="shared" si="343"/>
        <v>1</v>
      </c>
      <c r="Y1797">
        <f t="shared" si="344"/>
        <v>1</v>
      </c>
      <c r="Z1797">
        <f t="shared" si="345"/>
        <v>0</v>
      </c>
      <c r="AA1797">
        <f t="shared" si="346"/>
        <v>0</v>
      </c>
      <c r="AB1797">
        <f t="shared" si="347"/>
        <v>1</v>
      </c>
    </row>
    <row r="1798" spans="1:28" ht="409.6" x14ac:dyDescent="0.2">
      <c r="A1798">
        <v>1796</v>
      </c>
      <c r="B1798" t="s">
        <v>1587</v>
      </c>
      <c r="C1798" t="s">
        <v>5362</v>
      </c>
      <c r="D1798" s="1" t="s">
        <v>5438</v>
      </c>
      <c r="E1798">
        <v>3.8</v>
      </c>
      <c r="F1798" s="1" t="s">
        <v>2764</v>
      </c>
      <c r="G1798" t="s">
        <v>128</v>
      </c>
      <c r="H1798" t="s">
        <v>128</v>
      </c>
      <c r="I1798" t="s">
        <v>29</v>
      </c>
      <c r="J1798">
        <v>2017</v>
      </c>
      <c r="K1798" t="s">
        <v>56</v>
      </c>
      <c r="L1798" t="s">
        <v>51</v>
      </c>
      <c r="M1798" t="s">
        <v>52</v>
      </c>
      <c r="N1798" t="s">
        <v>3319</v>
      </c>
      <c r="O1798">
        <v>-1</v>
      </c>
      <c r="P1798">
        <v>-1</v>
      </c>
      <c r="Q1798">
        <f t="shared" si="336"/>
        <v>50000</v>
      </c>
      <c r="R1798">
        <f t="shared" si="337"/>
        <v>86000</v>
      </c>
      <c r="S1798">
        <f t="shared" si="338"/>
        <v>68000</v>
      </c>
      <c r="T1798" t="str">
        <f t="shared" si="339"/>
        <v>Brighthouse Financial</v>
      </c>
      <c r="U1798" t="str">
        <f t="shared" si="340"/>
        <v>Charlotte</v>
      </c>
      <c r="V1798" t="str">
        <f t="shared" si="341"/>
        <v>NC</v>
      </c>
      <c r="W1798">
        <f t="shared" si="342"/>
        <v>0</v>
      </c>
      <c r="X1798">
        <f t="shared" si="343"/>
        <v>0</v>
      </c>
      <c r="Y1798">
        <f t="shared" si="344"/>
        <v>0</v>
      </c>
      <c r="Z1798">
        <f t="shared" si="345"/>
        <v>0</v>
      </c>
      <c r="AA1798">
        <f t="shared" si="346"/>
        <v>0</v>
      </c>
      <c r="AB1798">
        <f t="shared" si="347"/>
        <v>1</v>
      </c>
    </row>
    <row r="1799" spans="1:28" ht="409.6" x14ac:dyDescent="0.2">
      <c r="A1799">
        <v>1797</v>
      </c>
      <c r="B1799" t="s">
        <v>129</v>
      </c>
      <c r="C1799" t="s">
        <v>5362</v>
      </c>
      <c r="D1799" s="1" t="s">
        <v>5439</v>
      </c>
      <c r="E1799">
        <v>5</v>
      </c>
      <c r="F1799" s="1" t="s">
        <v>2765</v>
      </c>
      <c r="G1799" t="s">
        <v>128</v>
      </c>
      <c r="H1799" t="s">
        <v>128</v>
      </c>
      <c r="I1799" t="s">
        <v>84</v>
      </c>
      <c r="J1799">
        <v>-1</v>
      </c>
      <c r="K1799" t="s">
        <v>30</v>
      </c>
      <c r="L1799">
        <v>-1</v>
      </c>
      <c r="M1799">
        <v>-1</v>
      </c>
      <c r="N1799" t="s">
        <v>3319</v>
      </c>
      <c r="O1799">
        <v>-1</v>
      </c>
      <c r="P1799">
        <v>-1</v>
      </c>
      <c r="Q1799">
        <f t="shared" si="336"/>
        <v>50000</v>
      </c>
      <c r="R1799">
        <f t="shared" si="337"/>
        <v>86000</v>
      </c>
      <c r="S1799">
        <f t="shared" si="338"/>
        <v>68000</v>
      </c>
      <c r="T1799" t="str">
        <f t="shared" si="339"/>
        <v>Payzer</v>
      </c>
      <c r="U1799" t="str">
        <f t="shared" si="340"/>
        <v>Charlotte</v>
      </c>
      <c r="V1799" t="str">
        <f t="shared" si="341"/>
        <v>NC</v>
      </c>
      <c r="W1799">
        <f t="shared" si="342"/>
        <v>0</v>
      </c>
      <c r="X1799">
        <f t="shared" si="343"/>
        <v>0</v>
      </c>
      <c r="Y1799">
        <f t="shared" si="344"/>
        <v>1</v>
      </c>
      <c r="Z1799">
        <f t="shared" si="345"/>
        <v>0</v>
      </c>
      <c r="AA1799">
        <f t="shared" si="346"/>
        <v>0</v>
      </c>
      <c r="AB1799">
        <f t="shared" si="347"/>
        <v>1</v>
      </c>
    </row>
    <row r="1800" spans="1:28" ht="238" x14ac:dyDescent="0.2">
      <c r="A1800">
        <v>1798</v>
      </c>
      <c r="B1800" t="s">
        <v>2766</v>
      </c>
      <c r="C1800" t="s">
        <v>5362</v>
      </c>
      <c r="D1800" s="1" t="s">
        <v>5440</v>
      </c>
      <c r="E1800">
        <v>3.9</v>
      </c>
      <c r="F1800" s="1" t="s">
        <v>2767</v>
      </c>
      <c r="G1800" t="s">
        <v>128</v>
      </c>
      <c r="H1800" t="s">
        <v>242</v>
      </c>
      <c r="I1800" t="s">
        <v>24</v>
      </c>
      <c r="J1800">
        <v>1989</v>
      </c>
      <c r="K1800" t="s">
        <v>56</v>
      </c>
      <c r="L1800" t="s">
        <v>85</v>
      </c>
      <c r="M1800" t="s">
        <v>61</v>
      </c>
      <c r="N1800" t="s">
        <v>3310</v>
      </c>
      <c r="O1800" t="s">
        <v>5441</v>
      </c>
      <c r="P1800">
        <v>-1</v>
      </c>
      <c r="Q1800">
        <f t="shared" si="336"/>
        <v>50000</v>
      </c>
      <c r="R1800">
        <f t="shared" si="337"/>
        <v>86000</v>
      </c>
      <c r="S1800">
        <f t="shared" si="338"/>
        <v>68000</v>
      </c>
      <c r="T1800" t="str">
        <f t="shared" si="339"/>
        <v>Accenture</v>
      </c>
      <c r="U1800" t="str">
        <f t="shared" si="340"/>
        <v>Charlotte</v>
      </c>
      <c r="V1800" t="str">
        <f t="shared" si="341"/>
        <v>NC</v>
      </c>
      <c r="W1800">
        <f t="shared" si="342"/>
        <v>0</v>
      </c>
      <c r="X1800">
        <f t="shared" si="343"/>
        <v>0</v>
      </c>
      <c r="Y1800">
        <f t="shared" si="344"/>
        <v>0</v>
      </c>
      <c r="Z1800">
        <f t="shared" si="345"/>
        <v>0</v>
      </c>
      <c r="AA1800">
        <f t="shared" si="346"/>
        <v>0</v>
      </c>
      <c r="AB1800">
        <f t="shared" si="347"/>
        <v>1</v>
      </c>
    </row>
    <row r="1801" spans="1:28" ht="34" x14ac:dyDescent="0.2">
      <c r="A1801">
        <v>1799</v>
      </c>
      <c r="B1801" t="s">
        <v>34</v>
      </c>
      <c r="C1801" t="s">
        <v>5362</v>
      </c>
      <c r="D1801" t="s">
        <v>5442</v>
      </c>
      <c r="E1801">
        <v>3.8</v>
      </c>
      <c r="F1801" s="1" t="s">
        <v>2768</v>
      </c>
      <c r="G1801" t="s">
        <v>128</v>
      </c>
      <c r="H1801" t="s">
        <v>361</v>
      </c>
      <c r="I1801" t="s">
        <v>24</v>
      </c>
      <c r="J1801">
        <v>1968</v>
      </c>
      <c r="K1801" t="s">
        <v>56</v>
      </c>
      <c r="L1801" t="s">
        <v>134</v>
      </c>
      <c r="M1801" t="s">
        <v>32</v>
      </c>
      <c r="N1801" t="s">
        <v>3310</v>
      </c>
      <c r="O1801" t="s">
        <v>2769</v>
      </c>
      <c r="P1801">
        <v>-1</v>
      </c>
      <c r="Q1801">
        <f t="shared" si="336"/>
        <v>50000</v>
      </c>
      <c r="R1801">
        <f t="shared" si="337"/>
        <v>86000</v>
      </c>
      <c r="S1801">
        <f t="shared" si="338"/>
        <v>68000</v>
      </c>
      <c r="T1801" t="str">
        <f t="shared" si="339"/>
        <v>Tata Consultancy Services</v>
      </c>
      <c r="U1801" t="str">
        <f t="shared" si="340"/>
        <v>Charlotte</v>
      </c>
      <c r="V1801" t="str">
        <f t="shared" si="341"/>
        <v>NC</v>
      </c>
      <c r="W1801">
        <f t="shared" si="342"/>
        <v>0</v>
      </c>
      <c r="X1801">
        <f t="shared" si="343"/>
        <v>1</v>
      </c>
      <c r="Y1801">
        <f t="shared" si="344"/>
        <v>0</v>
      </c>
      <c r="Z1801">
        <f t="shared" si="345"/>
        <v>0</v>
      </c>
      <c r="AA1801">
        <f t="shared" si="346"/>
        <v>0</v>
      </c>
      <c r="AB1801">
        <f t="shared" si="347"/>
        <v>1</v>
      </c>
    </row>
    <row r="1802" spans="1:28" ht="409.6" x14ac:dyDescent="0.2">
      <c r="A1802">
        <v>1800</v>
      </c>
      <c r="B1802" t="s">
        <v>3392</v>
      </c>
      <c r="C1802" t="s">
        <v>5362</v>
      </c>
      <c r="D1802" s="1" t="s">
        <v>5443</v>
      </c>
      <c r="E1802">
        <v>5</v>
      </c>
      <c r="F1802" s="1" t="s">
        <v>2770</v>
      </c>
      <c r="G1802" t="s">
        <v>2771</v>
      </c>
      <c r="H1802" t="s">
        <v>2772</v>
      </c>
      <c r="I1802" t="s">
        <v>68</v>
      </c>
      <c r="J1802">
        <v>1981</v>
      </c>
      <c r="K1802" t="s">
        <v>30</v>
      </c>
      <c r="L1802" t="s">
        <v>57</v>
      </c>
      <c r="M1802" t="s">
        <v>46</v>
      </c>
      <c r="N1802" t="s">
        <v>3319</v>
      </c>
      <c r="O1802">
        <v>-1</v>
      </c>
      <c r="P1802">
        <v>-1</v>
      </c>
      <c r="Q1802">
        <f t="shared" si="336"/>
        <v>50000</v>
      </c>
      <c r="R1802">
        <f t="shared" si="337"/>
        <v>86000</v>
      </c>
      <c r="S1802">
        <f t="shared" si="338"/>
        <v>68000</v>
      </c>
      <c r="T1802" t="str">
        <f t="shared" si="339"/>
        <v>Trivest</v>
      </c>
      <c r="U1802" t="str">
        <f t="shared" si="340"/>
        <v>Mooresville</v>
      </c>
      <c r="V1802" t="str">
        <f t="shared" si="341"/>
        <v>NC</v>
      </c>
      <c r="W1802">
        <f t="shared" si="342"/>
        <v>0</v>
      </c>
      <c r="X1802">
        <f t="shared" si="343"/>
        <v>1</v>
      </c>
      <c r="Y1802">
        <f t="shared" si="344"/>
        <v>1</v>
      </c>
      <c r="Z1802">
        <f t="shared" si="345"/>
        <v>0</v>
      </c>
      <c r="AA1802">
        <f t="shared" si="346"/>
        <v>0</v>
      </c>
      <c r="AB1802">
        <f t="shared" si="347"/>
        <v>1</v>
      </c>
    </row>
    <row r="1803" spans="1:28" ht="34" x14ac:dyDescent="0.2">
      <c r="A1803">
        <v>1801</v>
      </c>
      <c r="B1803" t="s">
        <v>2773</v>
      </c>
      <c r="C1803" t="s">
        <v>5362</v>
      </c>
      <c r="D1803" t="s">
        <v>5444</v>
      </c>
      <c r="E1803">
        <v>3.4</v>
      </c>
      <c r="F1803" s="1" t="s">
        <v>2774</v>
      </c>
      <c r="G1803" t="s">
        <v>128</v>
      </c>
      <c r="H1803" t="s">
        <v>563</v>
      </c>
      <c r="I1803" t="s">
        <v>84</v>
      </c>
      <c r="J1803">
        <v>2004</v>
      </c>
      <c r="K1803" t="s">
        <v>30</v>
      </c>
      <c r="L1803" t="s">
        <v>3350</v>
      </c>
      <c r="M1803" t="s">
        <v>32</v>
      </c>
      <c r="N1803" t="s">
        <v>3312</v>
      </c>
      <c r="O1803">
        <v>-1</v>
      </c>
      <c r="P1803">
        <v>-1</v>
      </c>
      <c r="Q1803">
        <f t="shared" si="336"/>
        <v>50000</v>
      </c>
      <c r="R1803">
        <f t="shared" si="337"/>
        <v>86000</v>
      </c>
      <c r="S1803">
        <f t="shared" si="338"/>
        <v>68000</v>
      </c>
      <c r="T1803" t="str">
        <f t="shared" si="339"/>
        <v>pureIntegration</v>
      </c>
      <c r="U1803" t="str">
        <f t="shared" si="340"/>
        <v>Charlotte</v>
      </c>
      <c r="V1803" t="str">
        <f t="shared" si="341"/>
        <v>NC</v>
      </c>
      <c r="W1803">
        <f t="shared" si="342"/>
        <v>0</v>
      </c>
      <c r="X1803">
        <f t="shared" si="343"/>
        <v>0</v>
      </c>
      <c r="Y1803">
        <f t="shared" si="344"/>
        <v>1</v>
      </c>
      <c r="Z1803">
        <f t="shared" si="345"/>
        <v>0</v>
      </c>
      <c r="AA1803">
        <f t="shared" si="346"/>
        <v>0</v>
      </c>
      <c r="AB1803">
        <f t="shared" si="347"/>
        <v>1</v>
      </c>
    </row>
    <row r="1804" spans="1:28" ht="306" x14ac:dyDescent="0.2">
      <c r="A1804">
        <v>1802</v>
      </c>
      <c r="B1804" t="s">
        <v>1067</v>
      </c>
      <c r="C1804" t="s">
        <v>5362</v>
      </c>
      <c r="D1804" s="1" t="s">
        <v>5445</v>
      </c>
      <c r="E1804">
        <v>4.0999999999999996</v>
      </c>
      <c r="F1804" s="1" t="s">
        <v>3385</v>
      </c>
      <c r="G1804" t="s">
        <v>128</v>
      </c>
      <c r="H1804" t="s">
        <v>194</v>
      </c>
      <c r="I1804" t="s">
        <v>24</v>
      </c>
      <c r="J1804">
        <v>1966</v>
      </c>
      <c r="K1804" t="s">
        <v>56</v>
      </c>
      <c r="L1804" t="s">
        <v>147</v>
      </c>
      <c r="M1804" t="s">
        <v>61</v>
      </c>
      <c r="N1804" t="s">
        <v>3306</v>
      </c>
      <c r="O1804">
        <v>-1</v>
      </c>
      <c r="P1804">
        <v>-1</v>
      </c>
      <c r="Q1804">
        <f t="shared" si="336"/>
        <v>50000</v>
      </c>
      <c r="R1804">
        <f t="shared" si="337"/>
        <v>86000</v>
      </c>
      <c r="S1804">
        <f t="shared" si="338"/>
        <v>68000</v>
      </c>
      <c r="T1804" t="str">
        <f t="shared" si="339"/>
        <v>force</v>
      </c>
      <c r="U1804" t="str">
        <f t="shared" si="340"/>
        <v>Charlotte</v>
      </c>
      <c r="V1804" t="str">
        <f t="shared" si="341"/>
        <v>NC</v>
      </c>
      <c r="W1804">
        <f t="shared" si="342"/>
        <v>0</v>
      </c>
      <c r="X1804">
        <f t="shared" si="343"/>
        <v>0</v>
      </c>
      <c r="Y1804">
        <f t="shared" si="344"/>
        <v>0</v>
      </c>
      <c r="Z1804">
        <f t="shared" si="345"/>
        <v>0</v>
      </c>
      <c r="AA1804">
        <f t="shared" si="346"/>
        <v>0</v>
      </c>
      <c r="AB1804">
        <f t="shared" si="347"/>
        <v>1</v>
      </c>
    </row>
    <row r="1805" spans="1:28" ht="204" x14ac:dyDescent="0.2">
      <c r="A1805">
        <v>1803</v>
      </c>
      <c r="B1805" t="s">
        <v>34</v>
      </c>
      <c r="C1805" t="s">
        <v>5362</v>
      </c>
      <c r="D1805" s="1" t="s">
        <v>5446</v>
      </c>
      <c r="E1805">
        <v>4.0999999999999996</v>
      </c>
      <c r="F1805" s="1" t="s">
        <v>1844</v>
      </c>
      <c r="G1805" t="s">
        <v>128</v>
      </c>
      <c r="H1805" t="s">
        <v>4563</v>
      </c>
      <c r="I1805" t="s">
        <v>24</v>
      </c>
      <c r="J1805">
        <v>1991</v>
      </c>
      <c r="K1805" t="s">
        <v>30</v>
      </c>
      <c r="L1805" t="s">
        <v>38</v>
      </c>
      <c r="M1805" t="s">
        <v>32</v>
      </c>
      <c r="N1805" t="s">
        <v>3313</v>
      </c>
      <c r="O1805" t="s">
        <v>4564</v>
      </c>
      <c r="P1805">
        <v>-1</v>
      </c>
      <c r="Q1805">
        <f t="shared" si="336"/>
        <v>50000</v>
      </c>
      <c r="R1805">
        <f t="shared" si="337"/>
        <v>86000</v>
      </c>
      <c r="S1805">
        <f t="shared" si="338"/>
        <v>68000</v>
      </c>
      <c r="T1805" t="str">
        <f t="shared" si="339"/>
        <v>Collabera</v>
      </c>
      <c r="U1805" t="str">
        <f t="shared" si="340"/>
        <v>Charlotte</v>
      </c>
      <c r="V1805" t="str">
        <f t="shared" si="341"/>
        <v>NC</v>
      </c>
      <c r="W1805">
        <f t="shared" si="342"/>
        <v>0</v>
      </c>
      <c r="X1805">
        <f t="shared" si="343"/>
        <v>1</v>
      </c>
      <c r="Y1805">
        <f t="shared" si="344"/>
        <v>0</v>
      </c>
      <c r="Z1805">
        <f t="shared" si="345"/>
        <v>0</v>
      </c>
      <c r="AA1805">
        <f t="shared" si="346"/>
        <v>0</v>
      </c>
      <c r="AB1805">
        <f t="shared" si="347"/>
        <v>1</v>
      </c>
    </row>
    <row r="1806" spans="1:28" ht="34" x14ac:dyDescent="0.2">
      <c r="A1806">
        <v>1804</v>
      </c>
      <c r="B1806" t="s">
        <v>34</v>
      </c>
      <c r="C1806" t="s">
        <v>5362</v>
      </c>
      <c r="D1806" t="s">
        <v>5447</v>
      </c>
      <c r="E1806">
        <v>3.9</v>
      </c>
      <c r="F1806" s="1" t="s">
        <v>5448</v>
      </c>
      <c r="G1806" t="s">
        <v>128</v>
      </c>
      <c r="H1806" t="s">
        <v>1348</v>
      </c>
      <c r="I1806" t="s">
        <v>29</v>
      </c>
      <c r="J1806">
        <v>1983</v>
      </c>
      <c r="K1806" t="s">
        <v>37</v>
      </c>
      <c r="L1806" t="s">
        <v>147</v>
      </c>
      <c r="M1806" t="s">
        <v>61</v>
      </c>
      <c r="N1806" t="s">
        <v>3304</v>
      </c>
      <c r="O1806" t="s">
        <v>1349</v>
      </c>
      <c r="P1806">
        <v>-1</v>
      </c>
      <c r="Q1806">
        <f t="shared" si="336"/>
        <v>50000</v>
      </c>
      <c r="R1806">
        <f t="shared" si="337"/>
        <v>86000</v>
      </c>
      <c r="S1806">
        <f t="shared" si="338"/>
        <v>68000</v>
      </c>
      <c r="T1806" t="str">
        <f t="shared" si="339"/>
        <v>TEsystems</v>
      </c>
      <c r="U1806" t="str">
        <f t="shared" si="340"/>
        <v>Charlotte</v>
      </c>
      <c r="V1806" t="str">
        <f t="shared" si="341"/>
        <v>NC</v>
      </c>
      <c r="W1806">
        <f t="shared" si="342"/>
        <v>0</v>
      </c>
      <c r="X1806">
        <f t="shared" si="343"/>
        <v>1</v>
      </c>
      <c r="Y1806">
        <f t="shared" si="344"/>
        <v>0</v>
      </c>
      <c r="Z1806">
        <f t="shared" si="345"/>
        <v>0</v>
      </c>
      <c r="AA1806">
        <f t="shared" si="346"/>
        <v>0</v>
      </c>
      <c r="AB1806">
        <f t="shared" si="347"/>
        <v>1</v>
      </c>
    </row>
    <row r="1807" spans="1:28" ht="340" x14ac:dyDescent="0.2">
      <c r="A1807">
        <v>1805</v>
      </c>
      <c r="B1807" t="s">
        <v>34</v>
      </c>
      <c r="C1807" t="s">
        <v>5362</v>
      </c>
      <c r="D1807" s="1" t="s">
        <v>5449</v>
      </c>
      <c r="E1807">
        <v>3.9</v>
      </c>
      <c r="F1807" s="1" t="s">
        <v>2412</v>
      </c>
      <c r="G1807" t="s">
        <v>128</v>
      </c>
      <c r="H1807" t="s">
        <v>2413</v>
      </c>
      <c r="I1807" t="s">
        <v>55</v>
      </c>
      <c r="J1807">
        <v>1992</v>
      </c>
      <c r="K1807" t="s">
        <v>30</v>
      </c>
      <c r="L1807" t="s">
        <v>147</v>
      </c>
      <c r="M1807" t="s">
        <v>61</v>
      </c>
      <c r="N1807" t="s">
        <v>3313</v>
      </c>
      <c r="O1807">
        <v>-1</v>
      </c>
      <c r="P1807">
        <v>-1</v>
      </c>
      <c r="Q1807">
        <f t="shared" si="336"/>
        <v>50000</v>
      </c>
      <c r="R1807">
        <f t="shared" si="337"/>
        <v>86000</v>
      </c>
      <c r="S1807">
        <f t="shared" si="338"/>
        <v>68000</v>
      </c>
      <c r="T1807" t="str">
        <f t="shared" si="339"/>
        <v>Artech LLC</v>
      </c>
      <c r="U1807" t="str">
        <f t="shared" si="340"/>
        <v>Charlotte</v>
      </c>
      <c r="V1807" t="str">
        <f t="shared" si="341"/>
        <v>NC</v>
      </c>
      <c r="W1807">
        <f t="shared" si="342"/>
        <v>0</v>
      </c>
      <c r="X1807">
        <f t="shared" si="343"/>
        <v>1</v>
      </c>
      <c r="Y1807">
        <f t="shared" si="344"/>
        <v>1</v>
      </c>
      <c r="Z1807">
        <f t="shared" si="345"/>
        <v>0</v>
      </c>
      <c r="AA1807">
        <f t="shared" si="346"/>
        <v>0</v>
      </c>
      <c r="AB1807">
        <f t="shared" si="347"/>
        <v>1</v>
      </c>
    </row>
    <row r="1808" spans="1:28" ht="34" x14ac:dyDescent="0.2">
      <c r="A1808">
        <v>1806</v>
      </c>
      <c r="B1808" t="s">
        <v>526</v>
      </c>
      <c r="C1808" t="s">
        <v>5362</v>
      </c>
      <c r="D1808" t="s">
        <v>5450</v>
      </c>
      <c r="E1808">
        <v>3.6</v>
      </c>
      <c r="F1808" s="1" t="s">
        <v>2775</v>
      </c>
      <c r="G1808" t="s">
        <v>128</v>
      </c>
      <c r="H1808" t="s">
        <v>223</v>
      </c>
      <c r="I1808" t="s">
        <v>29</v>
      </c>
      <c r="J1808">
        <v>-1</v>
      </c>
      <c r="K1808" t="s">
        <v>37</v>
      </c>
      <c r="L1808" t="s">
        <v>147</v>
      </c>
      <c r="M1808" t="s">
        <v>61</v>
      </c>
      <c r="N1808" t="s">
        <v>3319</v>
      </c>
      <c r="O1808">
        <v>-1</v>
      </c>
      <c r="P1808">
        <v>-1</v>
      </c>
      <c r="Q1808">
        <f t="shared" si="336"/>
        <v>50000</v>
      </c>
      <c r="R1808">
        <f t="shared" si="337"/>
        <v>86000</v>
      </c>
      <c r="S1808">
        <f t="shared" si="338"/>
        <v>68000</v>
      </c>
      <c r="T1808" t="str">
        <f t="shared" si="339"/>
        <v>Randstad</v>
      </c>
      <c r="U1808" t="str">
        <f t="shared" si="340"/>
        <v>Charlotte</v>
      </c>
      <c r="V1808" t="str">
        <f t="shared" si="341"/>
        <v>NC</v>
      </c>
      <c r="W1808">
        <f t="shared" si="342"/>
        <v>0</v>
      </c>
      <c r="X1808">
        <f t="shared" si="343"/>
        <v>1</v>
      </c>
      <c r="Y1808">
        <f t="shared" si="344"/>
        <v>1</v>
      </c>
      <c r="Z1808">
        <f t="shared" si="345"/>
        <v>0</v>
      </c>
      <c r="AA1808">
        <f t="shared" si="346"/>
        <v>1</v>
      </c>
      <c r="AB1808">
        <f t="shared" si="347"/>
        <v>1</v>
      </c>
    </row>
    <row r="1809" spans="1:28" ht="34" x14ac:dyDescent="0.2">
      <c r="A1809">
        <v>1807</v>
      </c>
      <c r="B1809" t="s">
        <v>34</v>
      </c>
      <c r="C1809" t="s">
        <v>5362</v>
      </c>
      <c r="D1809" t="s">
        <v>5451</v>
      </c>
      <c r="E1809">
        <v>3.4</v>
      </c>
      <c r="F1809" s="1" t="s">
        <v>2776</v>
      </c>
      <c r="G1809" t="s">
        <v>128</v>
      </c>
      <c r="H1809" t="s">
        <v>2777</v>
      </c>
      <c r="I1809" t="s">
        <v>18</v>
      </c>
      <c r="J1809">
        <v>1980</v>
      </c>
      <c r="K1809" t="s">
        <v>30</v>
      </c>
      <c r="L1809" t="s">
        <v>38</v>
      </c>
      <c r="M1809" t="s">
        <v>32</v>
      </c>
      <c r="N1809" t="s">
        <v>3305</v>
      </c>
      <c r="O1809">
        <v>-1</v>
      </c>
      <c r="P1809">
        <v>-1</v>
      </c>
      <c r="Q1809">
        <f t="shared" si="336"/>
        <v>50000</v>
      </c>
      <c r="R1809">
        <f t="shared" si="337"/>
        <v>86000</v>
      </c>
      <c r="S1809">
        <f t="shared" si="338"/>
        <v>68000</v>
      </c>
      <c r="T1809" t="str">
        <f t="shared" si="339"/>
        <v>Matlen Silver</v>
      </c>
      <c r="U1809" t="str">
        <f t="shared" si="340"/>
        <v>Charlotte</v>
      </c>
      <c r="V1809" t="str">
        <f t="shared" si="341"/>
        <v>NC</v>
      </c>
      <c r="W1809">
        <f t="shared" si="342"/>
        <v>0</v>
      </c>
      <c r="X1809">
        <f t="shared" si="343"/>
        <v>1</v>
      </c>
      <c r="Y1809">
        <f t="shared" si="344"/>
        <v>0</v>
      </c>
      <c r="Z1809">
        <f t="shared" si="345"/>
        <v>0</v>
      </c>
      <c r="AA1809">
        <f t="shared" si="346"/>
        <v>0</v>
      </c>
      <c r="AB1809">
        <f t="shared" si="347"/>
        <v>1</v>
      </c>
    </row>
    <row r="1810" spans="1:28" ht="34" x14ac:dyDescent="0.2">
      <c r="A1810">
        <v>1808</v>
      </c>
      <c r="B1810" t="s">
        <v>34</v>
      </c>
      <c r="C1810" t="s">
        <v>5362</v>
      </c>
      <c r="D1810" t="s">
        <v>5452</v>
      </c>
      <c r="E1810">
        <v>3.6</v>
      </c>
      <c r="F1810" s="1" t="s">
        <v>2775</v>
      </c>
      <c r="G1810" t="s">
        <v>128</v>
      </c>
      <c r="H1810" t="s">
        <v>223</v>
      </c>
      <c r="I1810" t="s">
        <v>29</v>
      </c>
      <c r="J1810">
        <v>-1</v>
      </c>
      <c r="K1810" t="s">
        <v>37</v>
      </c>
      <c r="L1810" t="s">
        <v>147</v>
      </c>
      <c r="M1810" t="s">
        <v>61</v>
      </c>
      <c r="N1810" t="s">
        <v>3319</v>
      </c>
      <c r="O1810">
        <v>-1</v>
      </c>
      <c r="P1810">
        <v>-1</v>
      </c>
      <c r="Q1810">
        <f t="shared" si="336"/>
        <v>50000</v>
      </c>
      <c r="R1810">
        <f t="shared" si="337"/>
        <v>86000</v>
      </c>
      <c r="S1810">
        <f t="shared" si="338"/>
        <v>68000</v>
      </c>
      <c r="T1810" t="str">
        <f t="shared" si="339"/>
        <v>Randstad</v>
      </c>
      <c r="U1810" t="str">
        <f t="shared" si="340"/>
        <v>Charlotte</v>
      </c>
      <c r="V1810" t="str">
        <f t="shared" si="341"/>
        <v>NC</v>
      </c>
      <c r="W1810">
        <f t="shared" si="342"/>
        <v>1</v>
      </c>
      <c r="X1810">
        <f t="shared" si="343"/>
        <v>1</v>
      </c>
      <c r="Y1810">
        <f t="shared" si="344"/>
        <v>1</v>
      </c>
      <c r="Z1810">
        <f t="shared" si="345"/>
        <v>0</v>
      </c>
      <c r="AA1810">
        <f t="shared" si="346"/>
        <v>0</v>
      </c>
      <c r="AB1810">
        <f t="shared" si="347"/>
        <v>1</v>
      </c>
    </row>
    <row r="1811" spans="1:28" ht="356" x14ac:dyDescent="0.2">
      <c r="A1811">
        <v>1809</v>
      </c>
      <c r="B1811" t="s">
        <v>34</v>
      </c>
      <c r="C1811" t="s">
        <v>5362</v>
      </c>
      <c r="D1811" s="1" t="s">
        <v>5453</v>
      </c>
      <c r="E1811">
        <v>3.8</v>
      </c>
      <c r="F1811" s="1" t="s">
        <v>2207</v>
      </c>
      <c r="G1811" t="s">
        <v>128</v>
      </c>
      <c r="H1811" t="s">
        <v>4876</v>
      </c>
      <c r="I1811" t="s">
        <v>29</v>
      </c>
      <c r="J1811">
        <v>2005</v>
      </c>
      <c r="K1811" t="s">
        <v>30</v>
      </c>
      <c r="L1811" t="s">
        <v>147</v>
      </c>
      <c r="M1811" t="s">
        <v>61</v>
      </c>
      <c r="N1811" t="s">
        <v>3303</v>
      </c>
      <c r="O1811" t="s">
        <v>4877</v>
      </c>
      <c r="P1811">
        <v>-1</v>
      </c>
      <c r="Q1811">
        <f t="shared" si="336"/>
        <v>50000</v>
      </c>
      <c r="R1811">
        <f t="shared" si="337"/>
        <v>86000</v>
      </c>
      <c r="S1811">
        <f t="shared" si="338"/>
        <v>68000</v>
      </c>
      <c r="T1811" t="str">
        <f t="shared" si="339"/>
        <v>Diversant LLC</v>
      </c>
      <c r="U1811" t="str">
        <f t="shared" si="340"/>
        <v>Charlotte</v>
      </c>
      <c r="V1811" t="str">
        <f t="shared" si="341"/>
        <v>NC</v>
      </c>
      <c r="W1811">
        <f t="shared" si="342"/>
        <v>0</v>
      </c>
      <c r="X1811">
        <f t="shared" si="343"/>
        <v>1</v>
      </c>
      <c r="Y1811">
        <f t="shared" si="344"/>
        <v>0</v>
      </c>
      <c r="Z1811">
        <f t="shared" si="345"/>
        <v>0</v>
      </c>
      <c r="AA1811">
        <f t="shared" si="346"/>
        <v>0</v>
      </c>
      <c r="AB1811">
        <f t="shared" si="347"/>
        <v>1</v>
      </c>
    </row>
    <row r="1812" spans="1:28" ht="34" x14ac:dyDescent="0.2">
      <c r="A1812">
        <v>1810</v>
      </c>
      <c r="B1812" t="s">
        <v>49</v>
      </c>
      <c r="C1812" t="s">
        <v>5362</v>
      </c>
      <c r="D1812" t="s">
        <v>5454</v>
      </c>
      <c r="E1812">
        <v>3.6</v>
      </c>
      <c r="F1812" s="1" t="s">
        <v>1770</v>
      </c>
      <c r="G1812" t="s">
        <v>128</v>
      </c>
      <c r="H1812" t="s">
        <v>1771</v>
      </c>
      <c r="I1812" t="s">
        <v>29</v>
      </c>
      <c r="J1812">
        <v>1997</v>
      </c>
      <c r="K1812" t="s">
        <v>30</v>
      </c>
      <c r="L1812" t="s">
        <v>147</v>
      </c>
      <c r="M1812" t="s">
        <v>61</v>
      </c>
      <c r="N1812" t="s">
        <v>3303</v>
      </c>
      <c r="O1812" t="s">
        <v>4507</v>
      </c>
      <c r="P1812">
        <v>-1</v>
      </c>
      <c r="Q1812">
        <f t="shared" si="336"/>
        <v>50000</v>
      </c>
      <c r="R1812">
        <f t="shared" si="337"/>
        <v>86000</v>
      </c>
      <c r="S1812">
        <f t="shared" si="338"/>
        <v>68000</v>
      </c>
      <c r="T1812" t="str">
        <f t="shared" si="339"/>
        <v>Signature Consultants</v>
      </c>
      <c r="U1812" t="str">
        <f t="shared" si="340"/>
        <v>Charlotte</v>
      </c>
      <c r="V1812" t="str">
        <f t="shared" si="341"/>
        <v>NC</v>
      </c>
      <c r="W1812">
        <f t="shared" si="342"/>
        <v>1</v>
      </c>
      <c r="X1812">
        <f t="shared" si="343"/>
        <v>1</v>
      </c>
      <c r="Y1812">
        <f t="shared" si="344"/>
        <v>1</v>
      </c>
      <c r="Z1812">
        <f t="shared" si="345"/>
        <v>1</v>
      </c>
      <c r="AA1812">
        <f t="shared" si="346"/>
        <v>0</v>
      </c>
      <c r="AB1812">
        <f t="shared" si="347"/>
        <v>1</v>
      </c>
    </row>
    <row r="1813" spans="1:28" ht="372" x14ac:dyDescent="0.2">
      <c r="A1813">
        <v>1811</v>
      </c>
      <c r="B1813" t="s">
        <v>34</v>
      </c>
      <c r="C1813" t="s">
        <v>5362</v>
      </c>
      <c r="D1813" s="1" t="s">
        <v>5455</v>
      </c>
      <c r="E1813">
        <v>4.0999999999999996</v>
      </c>
      <c r="F1813" s="1" t="s">
        <v>2778</v>
      </c>
      <c r="G1813" t="s">
        <v>128</v>
      </c>
      <c r="H1813" t="s">
        <v>1881</v>
      </c>
      <c r="I1813" t="s">
        <v>84</v>
      </c>
      <c r="J1813">
        <v>1999</v>
      </c>
      <c r="K1813" t="s">
        <v>30</v>
      </c>
      <c r="L1813" t="s">
        <v>3350</v>
      </c>
      <c r="M1813" t="s">
        <v>32</v>
      </c>
      <c r="N1813" t="s">
        <v>3309</v>
      </c>
      <c r="O1813">
        <v>-1</v>
      </c>
      <c r="P1813">
        <v>-1</v>
      </c>
      <c r="Q1813">
        <f t="shared" si="336"/>
        <v>50000</v>
      </c>
      <c r="R1813">
        <f t="shared" si="337"/>
        <v>86000</v>
      </c>
      <c r="S1813">
        <f t="shared" si="338"/>
        <v>68000</v>
      </c>
      <c r="T1813" t="str">
        <f t="shared" si="339"/>
        <v>Sysmind LLC</v>
      </c>
      <c r="U1813" t="str">
        <f t="shared" si="340"/>
        <v>Charlotte</v>
      </c>
      <c r="V1813" t="str">
        <f t="shared" si="341"/>
        <v>NC</v>
      </c>
      <c r="W1813">
        <f t="shared" si="342"/>
        <v>0</v>
      </c>
      <c r="X1813">
        <f t="shared" si="343"/>
        <v>1</v>
      </c>
      <c r="Y1813">
        <f t="shared" si="344"/>
        <v>0</v>
      </c>
      <c r="Z1813">
        <f t="shared" si="345"/>
        <v>0</v>
      </c>
      <c r="AA1813">
        <f t="shared" si="346"/>
        <v>0</v>
      </c>
      <c r="AB1813">
        <f t="shared" si="347"/>
        <v>1</v>
      </c>
    </row>
    <row r="1814" spans="1:28" ht="409.6" x14ac:dyDescent="0.2">
      <c r="A1814">
        <v>1812</v>
      </c>
      <c r="B1814" t="s">
        <v>34</v>
      </c>
      <c r="C1814" t="s">
        <v>5362</v>
      </c>
      <c r="D1814" s="1" t="s">
        <v>5456</v>
      </c>
      <c r="E1814">
        <v>3.7</v>
      </c>
      <c r="F1814" s="1" t="s">
        <v>2779</v>
      </c>
      <c r="G1814" t="s">
        <v>128</v>
      </c>
      <c r="H1814" t="s">
        <v>17</v>
      </c>
      <c r="I1814" t="s">
        <v>24</v>
      </c>
      <c r="J1814">
        <v>1968</v>
      </c>
      <c r="K1814" t="s">
        <v>37</v>
      </c>
      <c r="L1814" t="s">
        <v>38</v>
      </c>
      <c r="M1814" t="s">
        <v>32</v>
      </c>
      <c r="N1814" t="s">
        <v>3310</v>
      </c>
      <c r="O1814" t="s">
        <v>2780</v>
      </c>
      <c r="P1814">
        <v>-1</v>
      </c>
      <c r="Q1814">
        <f t="shared" si="336"/>
        <v>50000</v>
      </c>
      <c r="R1814">
        <f t="shared" si="337"/>
        <v>86000</v>
      </c>
      <c r="S1814">
        <f t="shared" si="338"/>
        <v>68000</v>
      </c>
      <c r="T1814" t="str">
        <f t="shared" si="339"/>
        <v>Tata Consultancy Services (North America)</v>
      </c>
      <c r="U1814" t="str">
        <f t="shared" si="340"/>
        <v>Charlotte</v>
      </c>
      <c r="V1814" t="str">
        <f t="shared" si="341"/>
        <v>NC</v>
      </c>
      <c r="W1814">
        <f t="shared" si="342"/>
        <v>0</v>
      </c>
      <c r="X1814">
        <f t="shared" si="343"/>
        <v>1</v>
      </c>
      <c r="Y1814">
        <f t="shared" si="344"/>
        <v>0</v>
      </c>
      <c r="Z1814">
        <f t="shared" si="345"/>
        <v>0</v>
      </c>
      <c r="AA1814">
        <f t="shared" si="346"/>
        <v>0</v>
      </c>
      <c r="AB1814">
        <f t="shared" si="347"/>
        <v>1</v>
      </c>
    </row>
    <row r="1815" spans="1:28" ht="409.6" x14ac:dyDescent="0.2">
      <c r="A1815">
        <v>1813</v>
      </c>
      <c r="B1815" t="s">
        <v>167</v>
      </c>
      <c r="C1815" t="s">
        <v>5362</v>
      </c>
      <c r="D1815" s="1" t="s">
        <v>5457</v>
      </c>
      <c r="E1815">
        <v>3.5</v>
      </c>
      <c r="F1815" s="1" t="s">
        <v>295</v>
      </c>
      <c r="G1815" t="s">
        <v>128</v>
      </c>
      <c r="H1815" t="s">
        <v>3427</v>
      </c>
      <c r="I1815" t="s">
        <v>24</v>
      </c>
      <c r="J1815">
        <v>1948</v>
      </c>
      <c r="K1815" t="s">
        <v>56</v>
      </c>
      <c r="L1815" t="s">
        <v>147</v>
      </c>
      <c r="M1815" t="s">
        <v>61</v>
      </c>
      <c r="N1815" t="s">
        <v>3304</v>
      </c>
      <c r="O1815" t="s">
        <v>296</v>
      </c>
      <c r="P1815">
        <v>-1</v>
      </c>
      <c r="Q1815">
        <f t="shared" si="336"/>
        <v>50000</v>
      </c>
      <c r="R1815">
        <f t="shared" si="337"/>
        <v>86000</v>
      </c>
      <c r="S1815">
        <f t="shared" si="338"/>
        <v>68000</v>
      </c>
      <c r="T1815" t="str">
        <f t="shared" si="339"/>
        <v>Robert Half</v>
      </c>
      <c r="U1815" t="str">
        <f t="shared" si="340"/>
        <v>Charlotte</v>
      </c>
      <c r="V1815" t="str">
        <f t="shared" si="341"/>
        <v>NC</v>
      </c>
      <c r="W1815">
        <f t="shared" si="342"/>
        <v>0</v>
      </c>
      <c r="X1815">
        <f t="shared" si="343"/>
        <v>1</v>
      </c>
      <c r="Y1815">
        <f t="shared" si="344"/>
        <v>0</v>
      </c>
      <c r="Z1815">
        <f t="shared" si="345"/>
        <v>0</v>
      </c>
      <c r="AA1815">
        <f t="shared" si="346"/>
        <v>0</v>
      </c>
      <c r="AB1815">
        <f t="shared" si="347"/>
        <v>1</v>
      </c>
    </row>
    <row r="1816" spans="1:28" ht="409.6" x14ac:dyDescent="0.2">
      <c r="A1816">
        <v>1814</v>
      </c>
      <c r="B1816" t="s">
        <v>34</v>
      </c>
      <c r="C1816" t="s">
        <v>5362</v>
      </c>
      <c r="D1816" s="1" t="s">
        <v>5458</v>
      </c>
      <c r="E1816">
        <v>4.0999999999999996</v>
      </c>
      <c r="F1816" s="1" t="s">
        <v>3385</v>
      </c>
      <c r="G1816" t="s">
        <v>128</v>
      </c>
      <c r="H1816" t="s">
        <v>194</v>
      </c>
      <c r="I1816" t="s">
        <v>24</v>
      </c>
      <c r="J1816">
        <v>1966</v>
      </c>
      <c r="K1816" t="s">
        <v>56</v>
      </c>
      <c r="L1816" t="s">
        <v>147</v>
      </c>
      <c r="M1816" t="s">
        <v>61</v>
      </c>
      <c r="N1816" t="s">
        <v>3306</v>
      </c>
      <c r="O1816">
        <v>-1</v>
      </c>
      <c r="P1816">
        <v>-1</v>
      </c>
      <c r="Q1816">
        <f t="shared" si="336"/>
        <v>50000</v>
      </c>
      <c r="R1816">
        <f t="shared" si="337"/>
        <v>86000</v>
      </c>
      <c r="S1816">
        <f t="shared" si="338"/>
        <v>68000</v>
      </c>
      <c r="T1816" t="str">
        <f t="shared" si="339"/>
        <v>force</v>
      </c>
      <c r="U1816" t="str">
        <f t="shared" si="340"/>
        <v>Charlotte</v>
      </c>
      <c r="V1816" t="str">
        <f t="shared" si="341"/>
        <v>NC</v>
      </c>
      <c r="W1816">
        <f t="shared" si="342"/>
        <v>0</v>
      </c>
      <c r="X1816">
        <f t="shared" si="343"/>
        <v>0</v>
      </c>
      <c r="Y1816">
        <f t="shared" si="344"/>
        <v>0</v>
      </c>
      <c r="Z1816">
        <f t="shared" si="345"/>
        <v>0</v>
      </c>
      <c r="AA1816">
        <f t="shared" si="346"/>
        <v>1</v>
      </c>
      <c r="AB1816">
        <f t="shared" si="347"/>
        <v>1</v>
      </c>
    </row>
    <row r="1817" spans="1:28" ht="255" x14ac:dyDescent="0.2">
      <c r="A1817">
        <v>1815</v>
      </c>
      <c r="B1817" t="s">
        <v>129</v>
      </c>
      <c r="C1817" t="s">
        <v>5362</v>
      </c>
      <c r="D1817" s="1" t="s">
        <v>5459</v>
      </c>
      <c r="E1817">
        <v>3.9</v>
      </c>
      <c r="F1817" s="1" t="s">
        <v>5448</v>
      </c>
      <c r="G1817" t="s">
        <v>128</v>
      </c>
      <c r="H1817" t="s">
        <v>1348</v>
      </c>
      <c r="I1817" t="s">
        <v>29</v>
      </c>
      <c r="J1817">
        <v>1983</v>
      </c>
      <c r="K1817" t="s">
        <v>37</v>
      </c>
      <c r="L1817" t="s">
        <v>147</v>
      </c>
      <c r="M1817" t="s">
        <v>61</v>
      </c>
      <c r="N1817" t="s">
        <v>3304</v>
      </c>
      <c r="O1817" t="s">
        <v>1349</v>
      </c>
      <c r="P1817">
        <v>-1</v>
      </c>
      <c r="Q1817">
        <f t="shared" si="336"/>
        <v>50000</v>
      </c>
      <c r="R1817">
        <f t="shared" si="337"/>
        <v>86000</v>
      </c>
      <c r="S1817">
        <f t="shared" si="338"/>
        <v>68000</v>
      </c>
      <c r="T1817" t="str">
        <f t="shared" si="339"/>
        <v>TEsystems</v>
      </c>
      <c r="U1817" t="str">
        <f t="shared" si="340"/>
        <v>Charlotte</v>
      </c>
      <c r="V1817" t="str">
        <f t="shared" si="341"/>
        <v>NC</v>
      </c>
      <c r="W1817">
        <f t="shared" si="342"/>
        <v>1</v>
      </c>
      <c r="X1817">
        <f t="shared" si="343"/>
        <v>1</v>
      </c>
      <c r="Y1817">
        <f t="shared" si="344"/>
        <v>1</v>
      </c>
      <c r="Z1817">
        <f t="shared" si="345"/>
        <v>0</v>
      </c>
      <c r="AA1817">
        <f t="shared" si="346"/>
        <v>0</v>
      </c>
      <c r="AB1817">
        <f t="shared" si="347"/>
        <v>1</v>
      </c>
    </row>
    <row r="1818" spans="1:28" ht="323" x14ac:dyDescent="0.2">
      <c r="A1818">
        <v>1816</v>
      </c>
      <c r="B1818" t="s">
        <v>193</v>
      </c>
      <c r="C1818" t="s">
        <v>5362</v>
      </c>
      <c r="D1818" s="1" t="s">
        <v>5460</v>
      </c>
      <c r="E1818">
        <v>5</v>
      </c>
      <c r="F1818" s="1" t="s">
        <v>315</v>
      </c>
      <c r="G1818" t="s">
        <v>128</v>
      </c>
      <c r="H1818" t="s">
        <v>316</v>
      </c>
      <c r="I1818" t="s">
        <v>84</v>
      </c>
      <c r="J1818">
        <v>2008</v>
      </c>
      <c r="K1818" t="s">
        <v>30</v>
      </c>
      <c r="L1818" t="s">
        <v>38</v>
      </c>
      <c r="M1818" t="s">
        <v>32</v>
      </c>
      <c r="N1818" t="s">
        <v>3305</v>
      </c>
      <c r="O1818">
        <v>-1</v>
      </c>
      <c r="P1818">
        <v>-1</v>
      </c>
      <c r="Q1818">
        <f t="shared" si="336"/>
        <v>50000</v>
      </c>
      <c r="R1818">
        <f t="shared" si="337"/>
        <v>86000</v>
      </c>
      <c r="S1818">
        <f t="shared" si="338"/>
        <v>68000</v>
      </c>
      <c r="T1818" t="str">
        <f t="shared" si="339"/>
        <v>Staffigo Technical Services, LLC</v>
      </c>
      <c r="U1818" t="str">
        <f t="shared" si="340"/>
        <v>Charlotte</v>
      </c>
      <c r="V1818" t="str">
        <f t="shared" si="341"/>
        <v>NC</v>
      </c>
      <c r="W1818">
        <f t="shared" si="342"/>
        <v>0</v>
      </c>
      <c r="X1818">
        <f t="shared" si="343"/>
        <v>1</v>
      </c>
      <c r="Y1818">
        <f t="shared" si="344"/>
        <v>1</v>
      </c>
      <c r="Z1818">
        <f t="shared" si="345"/>
        <v>0</v>
      </c>
      <c r="AA1818">
        <f t="shared" si="346"/>
        <v>0</v>
      </c>
      <c r="AB1818">
        <f t="shared" si="347"/>
        <v>1</v>
      </c>
    </row>
    <row r="1819" spans="1:28" ht="409.6" x14ac:dyDescent="0.2">
      <c r="A1819">
        <v>1817</v>
      </c>
      <c r="B1819" t="s">
        <v>34</v>
      </c>
      <c r="C1819" t="s">
        <v>5362</v>
      </c>
      <c r="D1819" s="1" t="s">
        <v>5461</v>
      </c>
      <c r="E1819">
        <v>4.5999999999999996</v>
      </c>
      <c r="F1819" s="1" t="s">
        <v>2236</v>
      </c>
      <c r="G1819" t="s">
        <v>128</v>
      </c>
      <c r="H1819" t="s">
        <v>552</v>
      </c>
      <c r="I1819" t="s">
        <v>84</v>
      </c>
      <c r="J1819">
        <v>-1</v>
      </c>
      <c r="K1819" t="s">
        <v>30</v>
      </c>
      <c r="L1819" t="s">
        <v>85</v>
      </c>
      <c r="M1819" t="s">
        <v>61</v>
      </c>
      <c r="N1819" t="s">
        <v>3314</v>
      </c>
      <c r="O1819">
        <v>-1</v>
      </c>
      <c r="P1819">
        <v>-1</v>
      </c>
      <c r="Q1819">
        <f t="shared" si="336"/>
        <v>50000</v>
      </c>
      <c r="R1819">
        <f t="shared" si="337"/>
        <v>86000</v>
      </c>
      <c r="S1819">
        <f t="shared" si="338"/>
        <v>68000</v>
      </c>
      <c r="T1819" t="str">
        <f t="shared" si="339"/>
        <v>Conch Technologies, Inc</v>
      </c>
      <c r="U1819" t="str">
        <f t="shared" si="340"/>
        <v>Charlotte</v>
      </c>
      <c r="V1819" t="str">
        <f t="shared" si="341"/>
        <v>NC</v>
      </c>
      <c r="W1819">
        <f t="shared" si="342"/>
        <v>0</v>
      </c>
      <c r="X1819">
        <f t="shared" si="343"/>
        <v>1</v>
      </c>
      <c r="Y1819">
        <f t="shared" si="344"/>
        <v>0</v>
      </c>
      <c r="Z1819">
        <f t="shared" si="345"/>
        <v>0</v>
      </c>
      <c r="AA1819">
        <f t="shared" si="346"/>
        <v>0</v>
      </c>
      <c r="AB1819">
        <f t="shared" si="347"/>
        <v>1</v>
      </c>
    </row>
    <row r="1820" spans="1:28" ht="356" x14ac:dyDescent="0.2">
      <c r="A1820">
        <v>1818</v>
      </c>
      <c r="B1820" t="s">
        <v>34</v>
      </c>
      <c r="C1820" t="s">
        <v>5362</v>
      </c>
      <c r="D1820" s="1" t="s">
        <v>5462</v>
      </c>
      <c r="E1820">
        <v>3.2</v>
      </c>
      <c r="F1820" s="1" t="s">
        <v>2781</v>
      </c>
      <c r="G1820" t="s">
        <v>128</v>
      </c>
      <c r="H1820" t="s">
        <v>866</v>
      </c>
      <c r="I1820" t="s">
        <v>84</v>
      </c>
      <c r="J1820">
        <v>-1</v>
      </c>
      <c r="K1820" t="s">
        <v>30</v>
      </c>
      <c r="L1820" t="s">
        <v>239</v>
      </c>
      <c r="M1820" t="s">
        <v>181</v>
      </c>
      <c r="N1820" t="s">
        <v>3308</v>
      </c>
      <c r="O1820">
        <v>-1</v>
      </c>
      <c r="P1820">
        <v>-1</v>
      </c>
      <c r="Q1820">
        <f t="shared" si="336"/>
        <v>50000</v>
      </c>
      <c r="R1820">
        <f t="shared" si="337"/>
        <v>86000</v>
      </c>
      <c r="S1820">
        <f t="shared" si="338"/>
        <v>68000</v>
      </c>
      <c r="T1820" t="str">
        <f t="shared" si="339"/>
        <v>Neo Prism Solutions</v>
      </c>
      <c r="U1820" t="str">
        <f t="shared" si="340"/>
        <v>Charlotte</v>
      </c>
      <c r="V1820" t="str">
        <f t="shared" si="341"/>
        <v>NC</v>
      </c>
      <c r="W1820">
        <f t="shared" si="342"/>
        <v>0</v>
      </c>
      <c r="X1820">
        <f t="shared" si="343"/>
        <v>1</v>
      </c>
      <c r="Y1820">
        <f t="shared" si="344"/>
        <v>0</v>
      </c>
      <c r="Z1820">
        <f t="shared" si="345"/>
        <v>1</v>
      </c>
      <c r="AA1820">
        <f t="shared" si="346"/>
        <v>0</v>
      </c>
      <c r="AB1820">
        <f t="shared" si="347"/>
        <v>1</v>
      </c>
    </row>
    <row r="1821" spans="1:28" ht="409.6" x14ac:dyDescent="0.2">
      <c r="A1821">
        <v>1819</v>
      </c>
      <c r="B1821" t="s">
        <v>400</v>
      </c>
      <c r="C1821" t="s">
        <v>5362</v>
      </c>
      <c r="D1821" s="1" t="s">
        <v>5463</v>
      </c>
      <c r="E1821">
        <v>3.9</v>
      </c>
      <c r="F1821" s="1" t="s">
        <v>4170</v>
      </c>
      <c r="G1821" t="s">
        <v>128</v>
      </c>
      <c r="H1821" t="s">
        <v>1348</v>
      </c>
      <c r="I1821" t="s">
        <v>29</v>
      </c>
      <c r="J1821">
        <v>1983</v>
      </c>
      <c r="K1821" t="s">
        <v>37</v>
      </c>
      <c r="L1821" t="s">
        <v>147</v>
      </c>
      <c r="M1821" t="s">
        <v>61</v>
      </c>
      <c r="N1821" t="s">
        <v>3304</v>
      </c>
      <c r="O1821" t="s">
        <v>1349</v>
      </c>
      <c r="P1821">
        <v>-1</v>
      </c>
      <c r="Q1821">
        <f t="shared" si="336"/>
        <v>50000</v>
      </c>
      <c r="R1821">
        <f t="shared" si="337"/>
        <v>86000</v>
      </c>
      <c r="S1821">
        <f t="shared" si="338"/>
        <v>68000</v>
      </c>
      <c r="T1821" t="str">
        <f t="shared" si="339"/>
        <v>TEsystems, Inc</v>
      </c>
      <c r="U1821" t="str">
        <f t="shared" si="340"/>
        <v>Charlotte</v>
      </c>
      <c r="V1821" t="str">
        <f t="shared" si="341"/>
        <v>NC</v>
      </c>
      <c r="W1821">
        <f t="shared" si="342"/>
        <v>0</v>
      </c>
      <c r="X1821">
        <f t="shared" si="343"/>
        <v>0</v>
      </c>
      <c r="Y1821">
        <f t="shared" si="344"/>
        <v>1</v>
      </c>
      <c r="Z1821">
        <f t="shared" si="345"/>
        <v>0</v>
      </c>
      <c r="AA1821">
        <f t="shared" si="346"/>
        <v>0</v>
      </c>
      <c r="AB1821">
        <f t="shared" si="347"/>
        <v>1</v>
      </c>
    </row>
    <row r="1822" spans="1:28" ht="409.6" x14ac:dyDescent="0.2">
      <c r="A1822">
        <v>1820</v>
      </c>
      <c r="B1822" t="s">
        <v>2782</v>
      </c>
      <c r="C1822" t="s">
        <v>5362</v>
      </c>
      <c r="D1822" s="1" t="s">
        <v>5464</v>
      </c>
      <c r="E1822">
        <v>-1</v>
      </c>
      <c r="F1822" t="s">
        <v>2783</v>
      </c>
      <c r="G1822" t="s">
        <v>128</v>
      </c>
      <c r="H1822">
        <v>-1</v>
      </c>
      <c r="I1822">
        <v>-1</v>
      </c>
      <c r="J1822">
        <v>-1</v>
      </c>
      <c r="K1822">
        <v>-1</v>
      </c>
      <c r="L1822">
        <v>-1</v>
      </c>
      <c r="M1822">
        <v>-1</v>
      </c>
      <c r="N1822">
        <v>-1</v>
      </c>
      <c r="O1822">
        <v>-1</v>
      </c>
      <c r="P1822">
        <v>-1</v>
      </c>
      <c r="Q1822">
        <f t="shared" si="336"/>
        <v>50000</v>
      </c>
      <c r="R1822">
        <f t="shared" si="337"/>
        <v>86000</v>
      </c>
      <c r="S1822">
        <f t="shared" si="338"/>
        <v>68000</v>
      </c>
      <c r="T1822" t="str">
        <f t="shared" si="339"/>
        <v>Data Bridge Consultants</v>
      </c>
      <c r="U1822" t="str">
        <f t="shared" si="340"/>
        <v>Charlotte</v>
      </c>
      <c r="V1822" t="str">
        <f t="shared" si="341"/>
        <v>NC</v>
      </c>
      <c r="W1822">
        <f t="shared" si="342"/>
        <v>0</v>
      </c>
      <c r="X1822">
        <f t="shared" si="343"/>
        <v>1</v>
      </c>
      <c r="Y1822">
        <f t="shared" si="344"/>
        <v>1</v>
      </c>
      <c r="Z1822">
        <f t="shared" si="345"/>
        <v>0</v>
      </c>
      <c r="AA1822">
        <f t="shared" si="346"/>
        <v>0</v>
      </c>
      <c r="AB1822">
        <f t="shared" si="347"/>
        <v>1</v>
      </c>
    </row>
    <row r="1823" spans="1:28" ht="409.6" x14ac:dyDescent="0.2">
      <c r="A1823">
        <v>1821</v>
      </c>
      <c r="B1823" t="s">
        <v>1746</v>
      </c>
      <c r="C1823" t="s">
        <v>5362</v>
      </c>
      <c r="D1823" s="1" t="s">
        <v>5465</v>
      </c>
      <c r="E1823">
        <v>4.7</v>
      </c>
      <c r="F1823" s="1" t="s">
        <v>2784</v>
      </c>
      <c r="G1823" t="s">
        <v>128</v>
      </c>
      <c r="H1823" t="s">
        <v>539</v>
      </c>
      <c r="I1823" t="s">
        <v>84</v>
      </c>
      <c r="J1823">
        <v>1997</v>
      </c>
      <c r="K1823" t="s">
        <v>30</v>
      </c>
      <c r="L1823" t="s">
        <v>1355</v>
      </c>
      <c r="M1823" t="s">
        <v>1308</v>
      </c>
      <c r="N1823" t="s">
        <v>3312</v>
      </c>
      <c r="O1823">
        <v>-1</v>
      </c>
      <c r="P1823">
        <v>-1</v>
      </c>
      <c r="Q1823">
        <f t="shared" si="336"/>
        <v>50000</v>
      </c>
      <c r="R1823">
        <f t="shared" si="337"/>
        <v>86000</v>
      </c>
      <c r="S1823">
        <f t="shared" si="338"/>
        <v>68000</v>
      </c>
      <c r="T1823" t="str">
        <f t="shared" si="339"/>
        <v>Resource Logistics, Inc.</v>
      </c>
      <c r="U1823" t="str">
        <f t="shared" si="340"/>
        <v>Charlotte</v>
      </c>
      <c r="V1823" t="str">
        <f t="shared" si="341"/>
        <v>NC</v>
      </c>
      <c r="W1823">
        <f t="shared" si="342"/>
        <v>0</v>
      </c>
      <c r="X1823">
        <f t="shared" si="343"/>
        <v>0</v>
      </c>
      <c r="Y1823">
        <f t="shared" si="344"/>
        <v>1</v>
      </c>
      <c r="Z1823">
        <f t="shared" si="345"/>
        <v>0</v>
      </c>
      <c r="AA1823">
        <f t="shared" si="346"/>
        <v>0</v>
      </c>
      <c r="AB1823">
        <f t="shared" si="347"/>
        <v>1</v>
      </c>
    </row>
    <row r="1824" spans="1:28" ht="323" x14ac:dyDescent="0.2">
      <c r="A1824">
        <v>1822</v>
      </c>
      <c r="B1824" t="s">
        <v>34</v>
      </c>
      <c r="C1824" t="s">
        <v>5362</v>
      </c>
      <c r="D1824" s="1" t="s">
        <v>5466</v>
      </c>
      <c r="E1824">
        <v>3.9</v>
      </c>
      <c r="F1824" s="1" t="s">
        <v>204</v>
      </c>
      <c r="G1824" t="s">
        <v>128</v>
      </c>
      <c r="H1824" t="s">
        <v>205</v>
      </c>
      <c r="I1824" t="s">
        <v>41</v>
      </c>
      <c r="J1824">
        <v>2002</v>
      </c>
      <c r="K1824" t="s">
        <v>30</v>
      </c>
      <c r="L1824" t="s">
        <v>38</v>
      </c>
      <c r="M1824" t="s">
        <v>32</v>
      </c>
      <c r="N1824" t="s">
        <v>3303</v>
      </c>
      <c r="O1824">
        <v>-1</v>
      </c>
      <c r="P1824">
        <v>-1</v>
      </c>
      <c r="Q1824">
        <f t="shared" si="336"/>
        <v>50000</v>
      </c>
      <c r="R1824">
        <f t="shared" si="337"/>
        <v>86000</v>
      </c>
      <c r="S1824">
        <f t="shared" si="338"/>
        <v>68000</v>
      </c>
      <c r="T1824" t="str">
        <f t="shared" si="339"/>
        <v>Diverse Lynx</v>
      </c>
      <c r="U1824" t="str">
        <f t="shared" si="340"/>
        <v>Charlotte</v>
      </c>
      <c r="V1824" t="str">
        <f t="shared" si="341"/>
        <v>NC</v>
      </c>
      <c r="W1824">
        <f t="shared" si="342"/>
        <v>0</v>
      </c>
      <c r="X1824">
        <f t="shared" si="343"/>
        <v>1</v>
      </c>
      <c r="Y1824">
        <f t="shared" si="344"/>
        <v>0</v>
      </c>
      <c r="Z1824">
        <f t="shared" si="345"/>
        <v>0</v>
      </c>
      <c r="AA1824">
        <f t="shared" si="346"/>
        <v>0</v>
      </c>
      <c r="AB1824">
        <f t="shared" si="347"/>
        <v>1</v>
      </c>
    </row>
    <row r="1825" spans="1:28" ht="409.6" x14ac:dyDescent="0.2">
      <c r="A1825">
        <v>1823</v>
      </c>
      <c r="B1825" t="s">
        <v>1920</v>
      </c>
      <c r="C1825" t="s">
        <v>5362</v>
      </c>
      <c r="D1825" s="1" t="s">
        <v>5467</v>
      </c>
      <c r="E1825">
        <v>3.2</v>
      </c>
      <c r="F1825" s="1" t="s">
        <v>1734</v>
      </c>
      <c r="G1825" t="s">
        <v>128</v>
      </c>
      <c r="H1825" t="s">
        <v>1735</v>
      </c>
      <c r="I1825" t="s">
        <v>24</v>
      </c>
      <c r="J1825">
        <v>1975</v>
      </c>
      <c r="K1825" t="s">
        <v>30</v>
      </c>
      <c r="L1825" t="s">
        <v>3323</v>
      </c>
      <c r="M1825" t="s">
        <v>46</v>
      </c>
      <c r="N1825" t="s">
        <v>3319</v>
      </c>
      <c r="O1825" t="s">
        <v>1736</v>
      </c>
      <c r="P1825">
        <v>-1</v>
      </c>
      <c r="Q1825">
        <f t="shared" si="336"/>
        <v>50000</v>
      </c>
      <c r="R1825">
        <f t="shared" si="337"/>
        <v>86000</v>
      </c>
      <c r="S1825">
        <f t="shared" si="338"/>
        <v>68000</v>
      </c>
      <c r="T1825" t="str">
        <f t="shared" si="339"/>
        <v>Vanguard</v>
      </c>
      <c r="U1825" t="str">
        <f t="shared" si="340"/>
        <v>Charlotte</v>
      </c>
      <c r="V1825" t="str">
        <f t="shared" si="341"/>
        <v>NC</v>
      </c>
      <c r="W1825">
        <f t="shared" si="342"/>
        <v>1</v>
      </c>
      <c r="X1825">
        <f t="shared" si="343"/>
        <v>1</v>
      </c>
      <c r="Y1825">
        <f t="shared" si="344"/>
        <v>0</v>
      </c>
      <c r="Z1825">
        <f t="shared" si="345"/>
        <v>0</v>
      </c>
      <c r="AA1825">
        <f t="shared" si="346"/>
        <v>0</v>
      </c>
      <c r="AB1825">
        <f t="shared" si="347"/>
        <v>1</v>
      </c>
    </row>
    <row r="1826" spans="1:28" ht="34" x14ac:dyDescent="0.2">
      <c r="A1826">
        <v>1824</v>
      </c>
      <c r="B1826" t="s">
        <v>819</v>
      </c>
      <c r="C1826" t="s">
        <v>5362</v>
      </c>
      <c r="D1826" t="s">
        <v>5468</v>
      </c>
      <c r="E1826">
        <v>3.3</v>
      </c>
      <c r="F1826" s="1" t="s">
        <v>2785</v>
      </c>
      <c r="G1826" t="s">
        <v>128</v>
      </c>
      <c r="H1826" t="s">
        <v>2496</v>
      </c>
      <c r="I1826" t="s">
        <v>41</v>
      </c>
      <c r="J1826">
        <v>2002</v>
      </c>
      <c r="K1826" t="s">
        <v>30</v>
      </c>
      <c r="L1826" t="s">
        <v>85</v>
      </c>
      <c r="M1826" t="s">
        <v>61</v>
      </c>
      <c r="N1826" t="s">
        <v>3313</v>
      </c>
      <c r="O1826">
        <v>-1</v>
      </c>
      <c r="P1826">
        <v>-1</v>
      </c>
      <c r="Q1826">
        <f t="shared" si="336"/>
        <v>50000</v>
      </c>
      <c r="R1826">
        <f t="shared" si="337"/>
        <v>86000</v>
      </c>
      <c r="S1826">
        <f t="shared" si="338"/>
        <v>68000</v>
      </c>
      <c r="T1826" t="str">
        <f t="shared" si="339"/>
        <v>Vaco Technology</v>
      </c>
      <c r="U1826" t="str">
        <f t="shared" si="340"/>
        <v>Charlotte</v>
      </c>
      <c r="V1826" t="str">
        <f t="shared" si="341"/>
        <v>NC</v>
      </c>
      <c r="W1826">
        <f t="shared" si="342"/>
        <v>1</v>
      </c>
      <c r="X1826">
        <f t="shared" si="343"/>
        <v>1</v>
      </c>
      <c r="Y1826">
        <f t="shared" si="344"/>
        <v>1</v>
      </c>
      <c r="Z1826">
        <f t="shared" si="345"/>
        <v>1</v>
      </c>
      <c r="AA1826">
        <f t="shared" si="346"/>
        <v>0</v>
      </c>
      <c r="AB1826">
        <f t="shared" si="347"/>
        <v>1</v>
      </c>
    </row>
    <row r="1827" spans="1:28" x14ac:dyDescent="0.2">
      <c r="A1827">
        <v>1825</v>
      </c>
      <c r="B1827" t="s">
        <v>2766</v>
      </c>
      <c r="C1827" t="s">
        <v>5469</v>
      </c>
      <c r="D1827" t="s">
        <v>5470</v>
      </c>
      <c r="E1827">
        <v>-1</v>
      </c>
      <c r="F1827" t="s">
        <v>2786</v>
      </c>
      <c r="G1827" t="s">
        <v>128</v>
      </c>
      <c r="H1827">
        <v>-1</v>
      </c>
      <c r="I1827">
        <v>-1</v>
      </c>
      <c r="J1827">
        <v>-1</v>
      </c>
      <c r="K1827">
        <v>-1</v>
      </c>
      <c r="L1827">
        <v>-1</v>
      </c>
      <c r="M1827">
        <v>-1</v>
      </c>
      <c r="N1827">
        <v>-1</v>
      </c>
      <c r="O1827">
        <v>-1</v>
      </c>
      <c r="P1827">
        <v>-1</v>
      </c>
      <c r="Q1827">
        <f t="shared" si="336"/>
        <v>54000</v>
      </c>
      <c r="R1827">
        <f t="shared" si="337"/>
        <v>75000</v>
      </c>
      <c r="S1827">
        <f t="shared" si="338"/>
        <v>64500</v>
      </c>
      <c r="T1827" t="str">
        <f t="shared" si="339"/>
        <v>Accenture Contractor Jobs</v>
      </c>
      <c r="U1827" t="str">
        <f t="shared" si="340"/>
        <v>Charlotte</v>
      </c>
      <c r="V1827" t="str">
        <f t="shared" si="341"/>
        <v>NC</v>
      </c>
      <c r="W1827">
        <f t="shared" si="342"/>
        <v>0</v>
      </c>
      <c r="X1827">
        <f t="shared" si="343"/>
        <v>0</v>
      </c>
      <c r="Y1827">
        <f t="shared" si="344"/>
        <v>0</v>
      </c>
      <c r="Z1827">
        <f t="shared" si="345"/>
        <v>0</v>
      </c>
      <c r="AA1827">
        <f t="shared" si="346"/>
        <v>0</v>
      </c>
      <c r="AB1827">
        <f t="shared" si="347"/>
        <v>1</v>
      </c>
    </row>
    <row r="1828" spans="1:28" ht="409.6" x14ac:dyDescent="0.2">
      <c r="A1828">
        <v>1826</v>
      </c>
      <c r="B1828" t="s">
        <v>22</v>
      </c>
      <c r="C1828" t="s">
        <v>5469</v>
      </c>
      <c r="D1828" s="1" t="s">
        <v>5471</v>
      </c>
      <c r="E1828">
        <v>3.6</v>
      </c>
      <c r="F1828" s="1" t="s">
        <v>2787</v>
      </c>
      <c r="G1828" t="s">
        <v>128</v>
      </c>
      <c r="H1828" t="s">
        <v>128</v>
      </c>
      <c r="I1828" t="s">
        <v>41</v>
      </c>
      <c r="J1828">
        <v>2005</v>
      </c>
      <c r="K1828" t="s">
        <v>30</v>
      </c>
      <c r="L1828" t="s">
        <v>25</v>
      </c>
      <c r="M1828" t="s">
        <v>26</v>
      </c>
      <c r="N1828" t="s">
        <v>3303</v>
      </c>
      <c r="O1828">
        <v>-1</v>
      </c>
      <c r="P1828">
        <v>-1</v>
      </c>
      <c r="Q1828">
        <f t="shared" si="336"/>
        <v>54000</v>
      </c>
      <c r="R1828">
        <f t="shared" si="337"/>
        <v>75000</v>
      </c>
      <c r="S1828">
        <f t="shared" si="338"/>
        <v>64500</v>
      </c>
      <c r="T1828" t="str">
        <f t="shared" si="339"/>
        <v>OrthoCarolina</v>
      </c>
      <c r="U1828" t="str">
        <f t="shared" si="340"/>
        <v>Charlotte</v>
      </c>
      <c r="V1828" t="str">
        <f t="shared" si="341"/>
        <v>NC</v>
      </c>
      <c r="W1828">
        <f t="shared" si="342"/>
        <v>0</v>
      </c>
      <c r="X1828">
        <f t="shared" si="343"/>
        <v>0</v>
      </c>
      <c r="Y1828">
        <f t="shared" si="344"/>
        <v>1</v>
      </c>
      <c r="Z1828">
        <f t="shared" si="345"/>
        <v>0</v>
      </c>
      <c r="AA1828">
        <f t="shared" si="346"/>
        <v>0</v>
      </c>
      <c r="AB1828">
        <f t="shared" si="347"/>
        <v>1</v>
      </c>
    </row>
    <row r="1829" spans="1:28" ht="409.6" x14ac:dyDescent="0.2">
      <c r="A1829">
        <v>1827</v>
      </c>
      <c r="B1829" t="s">
        <v>2788</v>
      </c>
      <c r="C1829" t="s">
        <v>5469</v>
      </c>
      <c r="D1829" s="1" t="s">
        <v>5472</v>
      </c>
      <c r="E1829">
        <v>2.8</v>
      </c>
      <c r="F1829" s="1" t="s">
        <v>2789</v>
      </c>
      <c r="G1829" t="s">
        <v>2790</v>
      </c>
      <c r="H1829" t="s">
        <v>2790</v>
      </c>
      <c r="I1829" t="s">
        <v>29</v>
      </c>
      <c r="J1829">
        <v>1935</v>
      </c>
      <c r="K1829" t="s">
        <v>30</v>
      </c>
      <c r="L1829" t="s">
        <v>1355</v>
      </c>
      <c r="M1829" t="s">
        <v>1308</v>
      </c>
      <c r="N1829" t="s">
        <v>3307</v>
      </c>
      <c r="O1829" t="s">
        <v>2791</v>
      </c>
      <c r="P1829">
        <v>-1</v>
      </c>
      <c r="Q1829">
        <f t="shared" si="336"/>
        <v>54000</v>
      </c>
      <c r="R1829">
        <f t="shared" si="337"/>
        <v>75000</v>
      </c>
      <c r="S1829">
        <f t="shared" si="338"/>
        <v>64500</v>
      </c>
      <c r="T1829" t="str">
        <f t="shared" si="339"/>
        <v>American Tire Distributors</v>
      </c>
      <c r="U1829" t="str">
        <f t="shared" si="340"/>
        <v>Huntersville</v>
      </c>
      <c r="V1829" t="str">
        <f t="shared" si="341"/>
        <v>NC</v>
      </c>
      <c r="W1829">
        <f t="shared" si="342"/>
        <v>1</v>
      </c>
      <c r="X1829">
        <f t="shared" si="343"/>
        <v>1</v>
      </c>
      <c r="Y1829">
        <f t="shared" si="344"/>
        <v>1</v>
      </c>
      <c r="Z1829">
        <f t="shared" si="345"/>
        <v>0</v>
      </c>
      <c r="AA1829">
        <f t="shared" si="346"/>
        <v>0</v>
      </c>
      <c r="AB1829">
        <f t="shared" si="347"/>
        <v>1</v>
      </c>
    </row>
    <row r="1830" spans="1:28" ht="409.6" x14ac:dyDescent="0.2">
      <c r="A1830">
        <v>1828</v>
      </c>
      <c r="B1830" t="s">
        <v>72</v>
      </c>
      <c r="C1830" t="s">
        <v>5469</v>
      </c>
      <c r="D1830" s="1" t="s">
        <v>5473</v>
      </c>
      <c r="E1830">
        <v>3.4</v>
      </c>
      <c r="F1830" s="1" t="s">
        <v>2792</v>
      </c>
      <c r="G1830" t="s">
        <v>128</v>
      </c>
      <c r="H1830" t="s">
        <v>3539</v>
      </c>
      <c r="I1830" t="s">
        <v>24</v>
      </c>
      <c r="J1830">
        <v>1967</v>
      </c>
      <c r="K1830" t="s">
        <v>56</v>
      </c>
      <c r="L1830" t="s">
        <v>38</v>
      </c>
      <c r="M1830" t="s">
        <v>32</v>
      </c>
      <c r="N1830" t="s">
        <v>3310</v>
      </c>
      <c r="O1830" t="s">
        <v>471</v>
      </c>
      <c r="P1830">
        <v>-1</v>
      </c>
      <c r="Q1830">
        <f t="shared" si="336"/>
        <v>54000</v>
      </c>
      <c r="R1830">
        <f t="shared" si="337"/>
        <v>75000</v>
      </c>
      <c r="S1830">
        <f t="shared" si="338"/>
        <v>64500</v>
      </c>
      <c r="T1830" t="str">
        <f t="shared" si="339"/>
        <v>NTT DATA Corporation</v>
      </c>
      <c r="U1830" t="str">
        <f t="shared" si="340"/>
        <v>Charlotte</v>
      </c>
      <c r="V1830" t="str">
        <f t="shared" si="341"/>
        <v>NC</v>
      </c>
      <c r="W1830">
        <f t="shared" si="342"/>
        <v>0</v>
      </c>
      <c r="X1830">
        <f t="shared" si="343"/>
        <v>1</v>
      </c>
      <c r="Y1830">
        <f t="shared" si="344"/>
        <v>0</v>
      </c>
      <c r="Z1830">
        <f t="shared" si="345"/>
        <v>0</v>
      </c>
      <c r="AA1830">
        <f t="shared" si="346"/>
        <v>0</v>
      </c>
      <c r="AB1830">
        <f t="shared" si="347"/>
        <v>1</v>
      </c>
    </row>
    <row r="1831" spans="1:28" ht="289" x14ac:dyDescent="0.2">
      <c r="A1831">
        <v>1829</v>
      </c>
      <c r="B1831" t="s">
        <v>684</v>
      </c>
      <c r="C1831" t="s">
        <v>5469</v>
      </c>
      <c r="D1831" s="1" t="s">
        <v>5474</v>
      </c>
      <c r="E1831">
        <v>3.8</v>
      </c>
      <c r="F1831" s="1" t="s">
        <v>258</v>
      </c>
      <c r="G1831" t="s">
        <v>128</v>
      </c>
      <c r="H1831" t="s">
        <v>259</v>
      </c>
      <c r="I1831" t="s">
        <v>29</v>
      </c>
      <c r="J1831">
        <v>1995</v>
      </c>
      <c r="K1831" t="s">
        <v>37</v>
      </c>
      <c r="L1831" t="s">
        <v>147</v>
      </c>
      <c r="M1831" t="s">
        <v>61</v>
      </c>
      <c r="N1831" t="s">
        <v>3304</v>
      </c>
      <c r="O1831" t="s">
        <v>3411</v>
      </c>
      <c r="P1831" t="b">
        <v>1</v>
      </c>
      <c r="Q1831">
        <f t="shared" si="336"/>
        <v>54000</v>
      </c>
      <c r="R1831">
        <f t="shared" si="337"/>
        <v>75000</v>
      </c>
      <c r="S1831">
        <f t="shared" si="338"/>
        <v>64500</v>
      </c>
      <c r="T1831" t="str">
        <f t="shared" si="339"/>
        <v>Apex Systems</v>
      </c>
      <c r="U1831" t="str">
        <f t="shared" si="340"/>
        <v>Charlotte</v>
      </c>
      <c r="V1831" t="str">
        <f t="shared" si="341"/>
        <v>NC</v>
      </c>
      <c r="W1831">
        <f t="shared" si="342"/>
        <v>0</v>
      </c>
      <c r="X1831">
        <f t="shared" si="343"/>
        <v>0</v>
      </c>
      <c r="Y1831">
        <f t="shared" si="344"/>
        <v>0</v>
      </c>
      <c r="Z1831">
        <f t="shared" si="345"/>
        <v>0</v>
      </c>
      <c r="AA1831">
        <f t="shared" si="346"/>
        <v>0</v>
      </c>
      <c r="AB1831">
        <f t="shared" si="347"/>
        <v>1</v>
      </c>
    </row>
    <row r="1832" spans="1:28" ht="34" x14ac:dyDescent="0.2">
      <c r="A1832">
        <v>1830</v>
      </c>
      <c r="B1832" t="s">
        <v>2793</v>
      </c>
      <c r="C1832" t="s">
        <v>5469</v>
      </c>
      <c r="D1832" t="s">
        <v>5475</v>
      </c>
      <c r="E1832">
        <v>3.6</v>
      </c>
      <c r="F1832" s="1" t="s">
        <v>1770</v>
      </c>
      <c r="G1832" t="s">
        <v>128</v>
      </c>
      <c r="H1832" t="s">
        <v>1771</v>
      </c>
      <c r="I1832" t="s">
        <v>29</v>
      </c>
      <c r="J1832">
        <v>1997</v>
      </c>
      <c r="K1832" t="s">
        <v>30</v>
      </c>
      <c r="L1832" t="s">
        <v>147</v>
      </c>
      <c r="M1832" t="s">
        <v>61</v>
      </c>
      <c r="N1832" t="s">
        <v>3303</v>
      </c>
      <c r="O1832" t="s">
        <v>4507</v>
      </c>
      <c r="P1832">
        <v>-1</v>
      </c>
      <c r="Q1832">
        <f t="shared" si="336"/>
        <v>54000</v>
      </c>
      <c r="R1832">
        <f t="shared" si="337"/>
        <v>75000</v>
      </c>
      <c r="S1832">
        <f t="shared" si="338"/>
        <v>64500</v>
      </c>
      <c r="T1832" t="str">
        <f t="shared" si="339"/>
        <v>Signature Consultants</v>
      </c>
      <c r="U1832" t="str">
        <f t="shared" si="340"/>
        <v>Charlotte</v>
      </c>
      <c r="V1832" t="str">
        <f t="shared" si="341"/>
        <v>NC</v>
      </c>
      <c r="W1832">
        <f t="shared" si="342"/>
        <v>1</v>
      </c>
      <c r="X1832">
        <f t="shared" si="343"/>
        <v>1</v>
      </c>
      <c r="Y1832">
        <f t="shared" si="344"/>
        <v>1</v>
      </c>
      <c r="Z1832">
        <f t="shared" si="345"/>
        <v>1</v>
      </c>
      <c r="AA1832">
        <f t="shared" si="346"/>
        <v>0</v>
      </c>
      <c r="AB1832">
        <f t="shared" si="347"/>
        <v>1</v>
      </c>
    </row>
    <row r="1833" spans="1:28" ht="204" x14ac:dyDescent="0.2">
      <c r="A1833">
        <v>1831</v>
      </c>
      <c r="B1833" t="s">
        <v>34</v>
      </c>
      <c r="C1833" t="s">
        <v>5469</v>
      </c>
      <c r="D1833" s="1" t="s">
        <v>5476</v>
      </c>
      <c r="E1833">
        <v>3.7</v>
      </c>
      <c r="F1833" s="1" t="s">
        <v>207</v>
      </c>
      <c r="G1833" t="s">
        <v>128</v>
      </c>
      <c r="H1833" t="s">
        <v>208</v>
      </c>
      <c r="I1833" t="s">
        <v>84</v>
      </c>
      <c r="J1833">
        <v>1999</v>
      </c>
      <c r="K1833" t="s">
        <v>30</v>
      </c>
      <c r="L1833" t="s">
        <v>147</v>
      </c>
      <c r="M1833" t="s">
        <v>61</v>
      </c>
      <c r="N1833" t="s">
        <v>3305</v>
      </c>
      <c r="O1833" t="s">
        <v>209</v>
      </c>
      <c r="P1833">
        <v>-1</v>
      </c>
      <c r="Q1833">
        <f t="shared" si="336"/>
        <v>54000</v>
      </c>
      <c r="R1833">
        <f t="shared" si="337"/>
        <v>75000</v>
      </c>
      <c r="S1833">
        <f t="shared" si="338"/>
        <v>64500</v>
      </c>
      <c r="T1833" t="str">
        <f t="shared" si="339"/>
        <v>eTeam Inc.</v>
      </c>
      <c r="U1833" t="str">
        <f t="shared" si="340"/>
        <v>Charlotte</v>
      </c>
      <c r="V1833" t="str">
        <f t="shared" si="341"/>
        <v>NC</v>
      </c>
      <c r="W1833">
        <f t="shared" si="342"/>
        <v>0</v>
      </c>
      <c r="X1833">
        <f t="shared" si="343"/>
        <v>1</v>
      </c>
      <c r="Y1833">
        <f t="shared" si="344"/>
        <v>1</v>
      </c>
      <c r="Z1833">
        <f t="shared" si="345"/>
        <v>0</v>
      </c>
      <c r="AA1833">
        <f t="shared" si="346"/>
        <v>0</v>
      </c>
      <c r="AB1833">
        <f t="shared" si="347"/>
        <v>1</v>
      </c>
    </row>
    <row r="1834" spans="1:28" ht="409.6" x14ac:dyDescent="0.2">
      <c r="A1834">
        <v>1832</v>
      </c>
      <c r="B1834" t="s">
        <v>34</v>
      </c>
      <c r="C1834" t="s">
        <v>5469</v>
      </c>
      <c r="D1834" s="1" t="s">
        <v>5477</v>
      </c>
      <c r="E1834">
        <v>2</v>
      </c>
      <c r="F1834" s="1" t="s">
        <v>2794</v>
      </c>
      <c r="G1834" t="s">
        <v>2795</v>
      </c>
      <c r="H1834" t="s">
        <v>2795</v>
      </c>
      <c r="I1834" t="s">
        <v>68</v>
      </c>
      <c r="J1834">
        <v>-1</v>
      </c>
      <c r="K1834" t="s">
        <v>30</v>
      </c>
      <c r="L1834">
        <v>-1</v>
      </c>
      <c r="M1834">
        <v>-1</v>
      </c>
      <c r="N1834" t="s">
        <v>3311</v>
      </c>
      <c r="O1834">
        <v>-1</v>
      </c>
      <c r="P1834">
        <v>-1</v>
      </c>
      <c r="Q1834">
        <f t="shared" si="336"/>
        <v>54000</v>
      </c>
      <c r="R1834">
        <f t="shared" si="337"/>
        <v>75000</v>
      </c>
      <c r="S1834">
        <f t="shared" si="338"/>
        <v>64500</v>
      </c>
      <c r="T1834" t="str">
        <f t="shared" si="339"/>
        <v>AccessOne</v>
      </c>
      <c r="U1834" t="str">
        <f t="shared" si="340"/>
        <v>Fort Mill</v>
      </c>
      <c r="V1834" t="str">
        <f t="shared" si="341"/>
        <v>SC</v>
      </c>
      <c r="W1834">
        <f t="shared" si="342"/>
        <v>0</v>
      </c>
      <c r="X1834">
        <f t="shared" si="343"/>
        <v>1</v>
      </c>
      <c r="Y1834">
        <f t="shared" si="344"/>
        <v>1</v>
      </c>
      <c r="Z1834">
        <f t="shared" si="345"/>
        <v>0</v>
      </c>
      <c r="AA1834">
        <f t="shared" si="346"/>
        <v>0</v>
      </c>
      <c r="AB1834">
        <f t="shared" si="347"/>
        <v>1</v>
      </c>
    </row>
    <row r="1835" spans="1:28" ht="409.6" x14ac:dyDescent="0.2">
      <c r="A1835">
        <v>1833</v>
      </c>
      <c r="B1835" t="s">
        <v>1401</v>
      </c>
      <c r="C1835" t="s">
        <v>5469</v>
      </c>
      <c r="D1835" s="1" t="s">
        <v>5478</v>
      </c>
      <c r="E1835">
        <v>2.9</v>
      </c>
      <c r="F1835" s="1" t="s">
        <v>150</v>
      </c>
      <c r="G1835" t="s">
        <v>2795</v>
      </c>
      <c r="H1835" t="s">
        <v>151</v>
      </c>
      <c r="I1835" t="s">
        <v>29</v>
      </c>
      <c r="J1835">
        <v>1956</v>
      </c>
      <c r="K1835" t="s">
        <v>30</v>
      </c>
      <c r="L1835" t="s">
        <v>147</v>
      </c>
      <c r="M1835" t="s">
        <v>61</v>
      </c>
      <c r="N1835" t="s">
        <v>3313</v>
      </c>
      <c r="O1835">
        <v>-1</v>
      </c>
      <c r="P1835">
        <v>-1</v>
      </c>
      <c r="Q1835">
        <f t="shared" si="336"/>
        <v>54000</v>
      </c>
      <c r="R1835">
        <f t="shared" si="337"/>
        <v>75000</v>
      </c>
      <c r="S1835">
        <f t="shared" si="338"/>
        <v>64500</v>
      </c>
      <c r="T1835" t="str">
        <f t="shared" si="339"/>
        <v>Nesco Resource, LLC</v>
      </c>
      <c r="U1835" t="str">
        <f t="shared" si="340"/>
        <v>Fort Mill</v>
      </c>
      <c r="V1835" t="str">
        <f t="shared" si="341"/>
        <v>SC</v>
      </c>
      <c r="W1835">
        <f t="shared" si="342"/>
        <v>0</v>
      </c>
      <c r="X1835">
        <f t="shared" si="343"/>
        <v>0</v>
      </c>
      <c r="Y1835">
        <f t="shared" si="344"/>
        <v>1</v>
      </c>
      <c r="Z1835">
        <f t="shared" si="345"/>
        <v>1</v>
      </c>
      <c r="AA1835">
        <f t="shared" si="346"/>
        <v>0</v>
      </c>
      <c r="AB1835">
        <f t="shared" si="347"/>
        <v>1</v>
      </c>
    </row>
    <row r="1836" spans="1:28" ht="409.6" x14ac:dyDescent="0.2">
      <c r="A1836">
        <v>1834</v>
      </c>
      <c r="B1836" t="s">
        <v>34</v>
      </c>
      <c r="C1836" t="s">
        <v>5469</v>
      </c>
      <c r="D1836" s="1" t="s">
        <v>5479</v>
      </c>
      <c r="E1836">
        <v>4.0999999999999996</v>
      </c>
      <c r="F1836" s="1" t="s">
        <v>253</v>
      </c>
      <c r="G1836" t="s">
        <v>128</v>
      </c>
      <c r="H1836" t="s">
        <v>254</v>
      </c>
      <c r="I1836" t="s">
        <v>29</v>
      </c>
      <c r="J1836">
        <v>1996</v>
      </c>
      <c r="K1836" t="s">
        <v>56</v>
      </c>
      <c r="L1836" t="s">
        <v>85</v>
      </c>
      <c r="M1836" t="s">
        <v>61</v>
      </c>
      <c r="N1836" t="s">
        <v>3313</v>
      </c>
      <c r="O1836" t="s">
        <v>255</v>
      </c>
      <c r="P1836">
        <v>-1</v>
      </c>
      <c r="Q1836">
        <f t="shared" si="336"/>
        <v>54000</v>
      </c>
      <c r="R1836">
        <f t="shared" si="337"/>
        <v>75000</v>
      </c>
      <c r="S1836">
        <f t="shared" si="338"/>
        <v>64500</v>
      </c>
      <c r="T1836" t="str">
        <f t="shared" si="339"/>
        <v>RGP</v>
      </c>
      <c r="U1836" t="str">
        <f t="shared" si="340"/>
        <v>Charlotte</v>
      </c>
      <c r="V1836" t="str">
        <f t="shared" si="341"/>
        <v>NC</v>
      </c>
      <c r="W1836">
        <f t="shared" si="342"/>
        <v>0</v>
      </c>
      <c r="X1836">
        <f t="shared" si="343"/>
        <v>1</v>
      </c>
      <c r="Y1836">
        <f t="shared" si="344"/>
        <v>1</v>
      </c>
      <c r="Z1836">
        <f t="shared" si="345"/>
        <v>1</v>
      </c>
      <c r="AA1836">
        <f t="shared" si="346"/>
        <v>0</v>
      </c>
      <c r="AB1836">
        <f t="shared" si="347"/>
        <v>1</v>
      </c>
    </row>
    <row r="1837" spans="1:28" ht="409.6" x14ac:dyDescent="0.2">
      <c r="A1837">
        <v>1835</v>
      </c>
      <c r="B1837" t="s">
        <v>2796</v>
      </c>
      <c r="C1837" t="s">
        <v>5469</v>
      </c>
      <c r="D1837" s="1" t="s">
        <v>5480</v>
      </c>
      <c r="E1837">
        <v>3.5</v>
      </c>
      <c r="F1837" s="1" t="s">
        <v>2797</v>
      </c>
      <c r="G1837" t="s">
        <v>128</v>
      </c>
      <c r="H1837" t="s">
        <v>128</v>
      </c>
      <c r="I1837" t="s">
        <v>24</v>
      </c>
      <c r="J1837">
        <v>2019</v>
      </c>
      <c r="K1837" t="s">
        <v>56</v>
      </c>
      <c r="L1837" t="s">
        <v>3323</v>
      </c>
      <c r="M1837" t="s">
        <v>46</v>
      </c>
      <c r="N1837" t="s">
        <v>3319</v>
      </c>
      <c r="O1837">
        <v>-1</v>
      </c>
      <c r="P1837">
        <v>-1</v>
      </c>
      <c r="Q1837">
        <f t="shared" si="336"/>
        <v>54000</v>
      </c>
      <c r="R1837">
        <f t="shared" si="337"/>
        <v>75000</v>
      </c>
      <c r="S1837">
        <f t="shared" si="338"/>
        <v>64500</v>
      </c>
      <c r="T1837" t="str">
        <f t="shared" si="339"/>
        <v>Truist</v>
      </c>
      <c r="U1837" t="str">
        <f t="shared" si="340"/>
        <v>Charlotte</v>
      </c>
      <c r="V1837" t="str">
        <f t="shared" si="341"/>
        <v>NC</v>
      </c>
      <c r="W1837">
        <f t="shared" si="342"/>
        <v>0</v>
      </c>
      <c r="X1837">
        <f t="shared" si="343"/>
        <v>0</v>
      </c>
      <c r="Y1837">
        <f t="shared" si="344"/>
        <v>0</v>
      </c>
      <c r="Z1837">
        <f t="shared" si="345"/>
        <v>0</v>
      </c>
      <c r="AA1837">
        <f t="shared" si="346"/>
        <v>0</v>
      </c>
      <c r="AB1837">
        <f t="shared" si="347"/>
        <v>1</v>
      </c>
    </row>
    <row r="1838" spans="1:28" ht="34" x14ac:dyDescent="0.2">
      <c r="A1838">
        <v>1836</v>
      </c>
      <c r="B1838" t="s">
        <v>5481</v>
      </c>
      <c r="C1838" t="s">
        <v>5469</v>
      </c>
      <c r="D1838" t="s">
        <v>5482</v>
      </c>
      <c r="E1838">
        <v>2.9</v>
      </c>
      <c r="F1838" s="1" t="s">
        <v>2798</v>
      </c>
      <c r="G1838" t="s">
        <v>128</v>
      </c>
      <c r="H1838" t="s">
        <v>2799</v>
      </c>
      <c r="I1838" t="s">
        <v>68</v>
      </c>
      <c r="J1838">
        <v>-1</v>
      </c>
      <c r="K1838" t="s">
        <v>30</v>
      </c>
      <c r="L1838">
        <v>-1</v>
      </c>
      <c r="M1838">
        <v>-1</v>
      </c>
      <c r="N1838" t="s">
        <v>3308</v>
      </c>
      <c r="O1838">
        <v>-1</v>
      </c>
      <c r="P1838">
        <v>-1</v>
      </c>
      <c r="Q1838">
        <f t="shared" si="336"/>
        <v>54000</v>
      </c>
      <c r="R1838">
        <f t="shared" si="337"/>
        <v>75000</v>
      </c>
      <c r="S1838">
        <f t="shared" si="338"/>
        <v>64500</v>
      </c>
      <c r="T1838" t="str">
        <f t="shared" si="339"/>
        <v>Shimento, Inc.</v>
      </c>
      <c r="U1838" t="str">
        <f t="shared" si="340"/>
        <v>Charlotte</v>
      </c>
      <c r="V1838" t="str">
        <f t="shared" si="341"/>
        <v>NC</v>
      </c>
      <c r="W1838">
        <f t="shared" si="342"/>
        <v>1</v>
      </c>
      <c r="X1838">
        <f t="shared" si="343"/>
        <v>1</v>
      </c>
      <c r="Y1838">
        <f t="shared" si="344"/>
        <v>1</v>
      </c>
      <c r="Z1838">
        <f t="shared" si="345"/>
        <v>0</v>
      </c>
      <c r="AA1838">
        <f t="shared" si="346"/>
        <v>0</v>
      </c>
      <c r="AB1838">
        <f t="shared" si="347"/>
        <v>1</v>
      </c>
    </row>
    <row r="1839" spans="1:28" ht="409.6" x14ac:dyDescent="0.2">
      <c r="A1839">
        <v>1837</v>
      </c>
      <c r="B1839" t="s">
        <v>34</v>
      </c>
      <c r="C1839" t="s">
        <v>5469</v>
      </c>
      <c r="D1839" s="1" t="s">
        <v>5483</v>
      </c>
      <c r="E1839">
        <v>-1</v>
      </c>
      <c r="F1839" t="s">
        <v>5484</v>
      </c>
      <c r="G1839" t="s">
        <v>2800</v>
      </c>
      <c r="H1839" t="s">
        <v>2800</v>
      </c>
      <c r="I1839" t="s">
        <v>84</v>
      </c>
      <c r="J1839">
        <v>1973</v>
      </c>
      <c r="K1839" t="s">
        <v>56</v>
      </c>
      <c r="L1839" t="s">
        <v>450</v>
      </c>
      <c r="M1839" t="s">
        <v>451</v>
      </c>
      <c r="N1839" t="s">
        <v>3312</v>
      </c>
      <c r="O1839">
        <v>-1</v>
      </c>
      <c r="P1839">
        <v>-1</v>
      </c>
      <c r="Q1839">
        <f t="shared" si="336"/>
        <v>54000</v>
      </c>
      <c r="R1839">
        <f t="shared" si="337"/>
        <v>75000</v>
      </c>
      <c r="S1839">
        <f t="shared" si="338"/>
        <v>64500</v>
      </c>
      <c r="T1839" t="str">
        <f t="shared" si="339"/>
        <v>Pars Heating &amp; Cooling</v>
      </c>
      <c r="U1839" t="str">
        <f t="shared" si="340"/>
        <v>Indian Trail</v>
      </c>
      <c r="V1839" t="str">
        <f t="shared" si="341"/>
        <v>NC</v>
      </c>
      <c r="W1839">
        <f t="shared" si="342"/>
        <v>0</v>
      </c>
      <c r="X1839">
        <f t="shared" si="343"/>
        <v>1</v>
      </c>
      <c r="Y1839">
        <f t="shared" si="344"/>
        <v>1</v>
      </c>
      <c r="Z1839">
        <f t="shared" si="345"/>
        <v>0</v>
      </c>
      <c r="AA1839">
        <f t="shared" si="346"/>
        <v>0</v>
      </c>
      <c r="AB1839">
        <f t="shared" si="347"/>
        <v>1</v>
      </c>
    </row>
    <row r="1840" spans="1:28" ht="34" x14ac:dyDescent="0.2">
      <c r="A1840">
        <v>1838</v>
      </c>
      <c r="B1840" t="s">
        <v>2801</v>
      </c>
      <c r="C1840" t="s">
        <v>5469</v>
      </c>
      <c r="D1840" t="s">
        <v>5485</v>
      </c>
      <c r="E1840">
        <v>3.6</v>
      </c>
      <c r="F1840" s="1" t="s">
        <v>2775</v>
      </c>
      <c r="G1840" t="s">
        <v>128</v>
      </c>
      <c r="H1840" t="s">
        <v>223</v>
      </c>
      <c r="I1840" t="s">
        <v>29</v>
      </c>
      <c r="J1840">
        <v>-1</v>
      </c>
      <c r="K1840" t="s">
        <v>37</v>
      </c>
      <c r="L1840" t="s">
        <v>147</v>
      </c>
      <c r="M1840" t="s">
        <v>61</v>
      </c>
      <c r="N1840" t="s">
        <v>3319</v>
      </c>
      <c r="O1840">
        <v>-1</v>
      </c>
      <c r="P1840">
        <v>-1</v>
      </c>
      <c r="Q1840">
        <f t="shared" si="336"/>
        <v>54000</v>
      </c>
      <c r="R1840">
        <f t="shared" si="337"/>
        <v>75000</v>
      </c>
      <c r="S1840">
        <f t="shared" si="338"/>
        <v>64500</v>
      </c>
      <c r="T1840" t="str">
        <f t="shared" si="339"/>
        <v>Randstad</v>
      </c>
      <c r="U1840" t="str">
        <f t="shared" si="340"/>
        <v>Charlotte</v>
      </c>
      <c r="V1840" t="str">
        <f t="shared" si="341"/>
        <v>NC</v>
      </c>
      <c r="W1840">
        <f t="shared" si="342"/>
        <v>0</v>
      </c>
      <c r="X1840">
        <f t="shared" si="343"/>
        <v>0</v>
      </c>
      <c r="Y1840">
        <f t="shared" si="344"/>
        <v>1</v>
      </c>
      <c r="Z1840">
        <f t="shared" si="345"/>
        <v>0</v>
      </c>
      <c r="AA1840">
        <f t="shared" si="346"/>
        <v>0</v>
      </c>
      <c r="AB1840">
        <f t="shared" si="347"/>
        <v>1</v>
      </c>
    </row>
    <row r="1841" spans="1:28" ht="409.6" x14ac:dyDescent="0.2">
      <c r="A1841">
        <v>1839</v>
      </c>
      <c r="B1841" t="s">
        <v>2802</v>
      </c>
      <c r="C1841" t="s">
        <v>5469</v>
      </c>
      <c r="D1841" s="1" t="s">
        <v>5486</v>
      </c>
      <c r="E1841">
        <v>4.5999999999999996</v>
      </c>
      <c r="F1841" s="1" t="s">
        <v>2236</v>
      </c>
      <c r="G1841" t="s">
        <v>128</v>
      </c>
      <c r="H1841" t="s">
        <v>552</v>
      </c>
      <c r="I1841" t="s">
        <v>84</v>
      </c>
      <c r="J1841">
        <v>-1</v>
      </c>
      <c r="K1841" t="s">
        <v>30</v>
      </c>
      <c r="L1841" t="s">
        <v>85</v>
      </c>
      <c r="M1841" t="s">
        <v>61</v>
      </c>
      <c r="N1841" t="s">
        <v>3314</v>
      </c>
      <c r="O1841">
        <v>-1</v>
      </c>
      <c r="P1841">
        <v>-1</v>
      </c>
      <c r="Q1841">
        <f t="shared" si="336"/>
        <v>54000</v>
      </c>
      <c r="R1841">
        <f t="shared" si="337"/>
        <v>75000</v>
      </c>
      <c r="S1841">
        <f t="shared" si="338"/>
        <v>64500</v>
      </c>
      <c r="T1841" t="str">
        <f t="shared" si="339"/>
        <v>Conch Technologies, Inc</v>
      </c>
      <c r="U1841" t="str">
        <f t="shared" si="340"/>
        <v>Charlotte</v>
      </c>
      <c r="V1841" t="str">
        <f t="shared" si="341"/>
        <v>NC</v>
      </c>
      <c r="W1841">
        <f t="shared" si="342"/>
        <v>1</v>
      </c>
      <c r="X1841">
        <f t="shared" si="343"/>
        <v>0</v>
      </c>
      <c r="Y1841">
        <f t="shared" si="344"/>
        <v>0</v>
      </c>
      <c r="Z1841">
        <f t="shared" si="345"/>
        <v>1</v>
      </c>
      <c r="AA1841">
        <f t="shared" si="346"/>
        <v>0</v>
      </c>
      <c r="AB1841">
        <f t="shared" si="347"/>
        <v>1</v>
      </c>
    </row>
    <row r="1842" spans="1:28" ht="409.6" x14ac:dyDescent="0.2">
      <c r="A1842">
        <v>1840</v>
      </c>
      <c r="B1842" t="s">
        <v>2788</v>
      </c>
      <c r="C1842" t="s">
        <v>5469</v>
      </c>
      <c r="D1842" s="1" t="s">
        <v>5487</v>
      </c>
      <c r="E1842">
        <v>5</v>
      </c>
      <c r="F1842" s="1" t="s">
        <v>2803</v>
      </c>
      <c r="G1842" t="s">
        <v>2790</v>
      </c>
      <c r="H1842" t="s">
        <v>128</v>
      </c>
      <c r="I1842" t="s">
        <v>68</v>
      </c>
      <c r="J1842">
        <v>-1</v>
      </c>
      <c r="K1842" t="s">
        <v>30</v>
      </c>
      <c r="L1842" t="s">
        <v>134</v>
      </c>
      <c r="M1842" t="s">
        <v>32</v>
      </c>
      <c r="N1842" t="s">
        <v>3314</v>
      </c>
      <c r="O1842">
        <v>-1</v>
      </c>
      <c r="P1842">
        <v>-1</v>
      </c>
      <c r="Q1842">
        <f t="shared" si="336"/>
        <v>54000</v>
      </c>
      <c r="R1842">
        <f t="shared" si="337"/>
        <v>75000</v>
      </c>
      <c r="S1842">
        <f t="shared" si="338"/>
        <v>64500</v>
      </c>
      <c r="T1842" t="str">
        <f t="shared" si="339"/>
        <v>PCR Staffing</v>
      </c>
      <c r="U1842" t="str">
        <f t="shared" si="340"/>
        <v>Huntersville</v>
      </c>
      <c r="V1842" t="str">
        <f t="shared" si="341"/>
        <v>NC</v>
      </c>
      <c r="W1842">
        <f t="shared" si="342"/>
        <v>1</v>
      </c>
      <c r="X1842">
        <f t="shared" si="343"/>
        <v>1</v>
      </c>
      <c r="Y1842">
        <f t="shared" si="344"/>
        <v>1</v>
      </c>
      <c r="Z1842">
        <f t="shared" si="345"/>
        <v>1</v>
      </c>
      <c r="AA1842">
        <f t="shared" si="346"/>
        <v>0</v>
      </c>
      <c r="AB1842">
        <f t="shared" si="347"/>
        <v>1</v>
      </c>
    </row>
    <row r="1843" spans="1:28" ht="409.6" x14ac:dyDescent="0.2">
      <c r="A1843">
        <v>1841</v>
      </c>
      <c r="B1843" t="s">
        <v>5488</v>
      </c>
      <c r="C1843" t="s">
        <v>5469</v>
      </c>
      <c r="D1843" s="1" t="s">
        <v>5489</v>
      </c>
      <c r="E1843">
        <v>3.5</v>
      </c>
      <c r="F1843" s="1" t="s">
        <v>5490</v>
      </c>
      <c r="G1843" t="s">
        <v>128</v>
      </c>
      <c r="H1843" t="s">
        <v>794</v>
      </c>
      <c r="I1843" t="s">
        <v>41</v>
      </c>
      <c r="J1843">
        <v>2016</v>
      </c>
      <c r="K1843" t="s">
        <v>30</v>
      </c>
      <c r="L1843" t="s">
        <v>38</v>
      </c>
      <c r="M1843" t="s">
        <v>32</v>
      </c>
      <c r="N1843" t="s">
        <v>3305</v>
      </c>
      <c r="O1843">
        <v>-1</v>
      </c>
      <c r="P1843">
        <v>-1</v>
      </c>
      <c r="Q1843">
        <f t="shared" si="336"/>
        <v>54000</v>
      </c>
      <c r="R1843">
        <f t="shared" si="337"/>
        <v>75000</v>
      </c>
      <c r="S1843">
        <f t="shared" si="338"/>
        <v>64500</v>
      </c>
      <c r="T1843" t="str">
        <f t="shared" si="339"/>
        <v>Te Leaders</v>
      </c>
      <c r="U1843" t="str">
        <f t="shared" si="340"/>
        <v>Charlotte</v>
      </c>
      <c r="V1843" t="str">
        <f t="shared" si="341"/>
        <v>NC</v>
      </c>
      <c r="W1843">
        <f t="shared" si="342"/>
        <v>1</v>
      </c>
      <c r="X1843">
        <f t="shared" si="343"/>
        <v>1</v>
      </c>
      <c r="Y1843">
        <f t="shared" si="344"/>
        <v>0</v>
      </c>
      <c r="Z1843">
        <f t="shared" si="345"/>
        <v>0</v>
      </c>
      <c r="AA1843">
        <f t="shared" si="346"/>
        <v>0</v>
      </c>
      <c r="AB1843">
        <f t="shared" si="347"/>
        <v>1</v>
      </c>
    </row>
    <row r="1844" spans="1:28" ht="136" x14ac:dyDescent="0.2">
      <c r="A1844">
        <v>1842</v>
      </c>
      <c r="B1844" t="s">
        <v>2804</v>
      </c>
      <c r="C1844" t="s">
        <v>5469</v>
      </c>
      <c r="D1844" s="1" t="s">
        <v>5491</v>
      </c>
      <c r="E1844">
        <v>4.3</v>
      </c>
      <c r="F1844" s="1" t="s">
        <v>2805</v>
      </c>
      <c r="G1844" t="s">
        <v>128</v>
      </c>
      <c r="H1844" t="s">
        <v>785</v>
      </c>
      <c r="I1844" t="s">
        <v>41</v>
      </c>
      <c r="J1844">
        <v>1983</v>
      </c>
      <c r="K1844" t="s">
        <v>30</v>
      </c>
      <c r="L1844" t="s">
        <v>38</v>
      </c>
      <c r="M1844" t="s">
        <v>32</v>
      </c>
      <c r="N1844" t="s">
        <v>3305</v>
      </c>
      <c r="O1844" t="s">
        <v>5492</v>
      </c>
      <c r="P1844">
        <v>-1</v>
      </c>
      <c r="Q1844">
        <f t="shared" si="336"/>
        <v>54000</v>
      </c>
      <c r="R1844">
        <f t="shared" si="337"/>
        <v>75000</v>
      </c>
      <c r="S1844">
        <f t="shared" si="338"/>
        <v>64500</v>
      </c>
      <c r="T1844" t="str">
        <f t="shared" si="339"/>
        <v>DATA Inc.</v>
      </c>
      <c r="U1844" t="str">
        <f t="shared" si="340"/>
        <v>Charlotte</v>
      </c>
      <c r="V1844" t="str">
        <f t="shared" si="341"/>
        <v>NC</v>
      </c>
      <c r="W1844">
        <f t="shared" si="342"/>
        <v>0</v>
      </c>
      <c r="X1844">
        <f t="shared" si="343"/>
        <v>0</v>
      </c>
      <c r="Y1844">
        <f t="shared" si="344"/>
        <v>0</v>
      </c>
      <c r="Z1844">
        <f t="shared" si="345"/>
        <v>0</v>
      </c>
      <c r="AA1844">
        <f t="shared" si="346"/>
        <v>0</v>
      </c>
      <c r="AB1844">
        <f t="shared" si="347"/>
        <v>1</v>
      </c>
    </row>
    <row r="1845" spans="1:28" ht="409.6" x14ac:dyDescent="0.2">
      <c r="A1845">
        <v>1843</v>
      </c>
      <c r="B1845" t="s">
        <v>34</v>
      </c>
      <c r="C1845" t="s">
        <v>5469</v>
      </c>
      <c r="D1845" s="1" t="s">
        <v>5493</v>
      </c>
      <c r="E1845">
        <v>5</v>
      </c>
      <c r="F1845" s="1" t="s">
        <v>315</v>
      </c>
      <c r="G1845" t="s">
        <v>128</v>
      </c>
      <c r="H1845" t="s">
        <v>316</v>
      </c>
      <c r="I1845" t="s">
        <v>84</v>
      </c>
      <c r="J1845">
        <v>2008</v>
      </c>
      <c r="K1845" t="s">
        <v>30</v>
      </c>
      <c r="L1845" t="s">
        <v>38</v>
      </c>
      <c r="M1845" t="s">
        <v>32</v>
      </c>
      <c r="N1845" t="s">
        <v>3305</v>
      </c>
      <c r="O1845">
        <v>-1</v>
      </c>
      <c r="P1845">
        <v>-1</v>
      </c>
      <c r="Q1845">
        <f t="shared" si="336"/>
        <v>54000</v>
      </c>
      <c r="R1845">
        <f t="shared" si="337"/>
        <v>75000</v>
      </c>
      <c r="S1845">
        <f t="shared" si="338"/>
        <v>64500</v>
      </c>
      <c r="T1845" t="str">
        <f t="shared" si="339"/>
        <v>Staffigo Technical Services, LLC</v>
      </c>
      <c r="U1845" t="str">
        <f t="shared" si="340"/>
        <v>Charlotte</v>
      </c>
      <c r="V1845" t="str">
        <f t="shared" si="341"/>
        <v>NC</v>
      </c>
      <c r="W1845">
        <f t="shared" si="342"/>
        <v>0</v>
      </c>
      <c r="X1845">
        <f t="shared" si="343"/>
        <v>1</v>
      </c>
      <c r="Y1845">
        <f t="shared" si="344"/>
        <v>1</v>
      </c>
      <c r="Z1845">
        <f t="shared" si="345"/>
        <v>0</v>
      </c>
      <c r="AA1845">
        <f t="shared" si="346"/>
        <v>0</v>
      </c>
      <c r="AB1845">
        <f t="shared" si="347"/>
        <v>1</v>
      </c>
    </row>
    <row r="1846" spans="1:28" ht="372" x14ac:dyDescent="0.2">
      <c r="A1846">
        <v>1844</v>
      </c>
      <c r="B1846" t="s">
        <v>34</v>
      </c>
      <c r="C1846" t="s">
        <v>5469</v>
      </c>
      <c r="D1846" s="1" t="s">
        <v>5494</v>
      </c>
      <c r="E1846">
        <v>-1</v>
      </c>
      <c r="F1846" t="s">
        <v>1806</v>
      </c>
      <c r="G1846" t="s">
        <v>128</v>
      </c>
      <c r="H1846" t="s">
        <v>802</v>
      </c>
      <c r="I1846" t="s">
        <v>84</v>
      </c>
      <c r="J1846">
        <v>-1</v>
      </c>
      <c r="K1846" t="s">
        <v>30</v>
      </c>
      <c r="L1846">
        <v>-1</v>
      </c>
      <c r="M1846">
        <v>-1</v>
      </c>
      <c r="N1846" t="s">
        <v>3319</v>
      </c>
      <c r="O1846">
        <v>-1</v>
      </c>
      <c r="P1846">
        <v>-1</v>
      </c>
      <c r="Q1846">
        <f t="shared" si="336"/>
        <v>54000</v>
      </c>
      <c r="R1846">
        <f t="shared" si="337"/>
        <v>75000</v>
      </c>
      <c r="S1846">
        <f t="shared" si="338"/>
        <v>64500</v>
      </c>
      <c r="T1846" t="str">
        <f t="shared" si="339"/>
        <v>LiveMindz</v>
      </c>
      <c r="U1846" t="str">
        <f t="shared" si="340"/>
        <v>Charlotte</v>
      </c>
      <c r="V1846" t="str">
        <f t="shared" si="341"/>
        <v>NC</v>
      </c>
      <c r="W1846">
        <f t="shared" si="342"/>
        <v>0</v>
      </c>
      <c r="X1846">
        <f t="shared" si="343"/>
        <v>1</v>
      </c>
      <c r="Y1846">
        <f t="shared" si="344"/>
        <v>0</v>
      </c>
      <c r="Z1846">
        <f t="shared" si="345"/>
        <v>0</v>
      </c>
      <c r="AA1846">
        <f t="shared" si="346"/>
        <v>0</v>
      </c>
      <c r="AB1846">
        <f t="shared" si="347"/>
        <v>1</v>
      </c>
    </row>
    <row r="1847" spans="1:28" ht="409.6" x14ac:dyDescent="0.2">
      <c r="A1847">
        <v>1845</v>
      </c>
      <c r="B1847" t="s">
        <v>2806</v>
      </c>
      <c r="C1847" t="s">
        <v>5469</v>
      </c>
      <c r="D1847" s="1" t="s">
        <v>5495</v>
      </c>
      <c r="E1847">
        <v>3.2</v>
      </c>
      <c r="F1847" s="1" t="s">
        <v>5496</v>
      </c>
      <c r="G1847" t="s">
        <v>128</v>
      </c>
      <c r="H1847" t="s">
        <v>3325</v>
      </c>
      <c r="I1847" t="s">
        <v>29</v>
      </c>
      <c r="J1847">
        <v>1698</v>
      </c>
      <c r="K1847" t="s">
        <v>56</v>
      </c>
      <c r="L1847" t="s">
        <v>5497</v>
      </c>
      <c r="M1847" t="s">
        <v>46</v>
      </c>
      <c r="N1847" t="s">
        <v>3305</v>
      </c>
      <c r="O1847" t="s">
        <v>2807</v>
      </c>
      <c r="P1847">
        <v>-1</v>
      </c>
      <c r="Q1847">
        <f t="shared" si="336"/>
        <v>54000</v>
      </c>
      <c r="R1847">
        <f t="shared" si="337"/>
        <v>75000</v>
      </c>
      <c r="S1847">
        <f t="shared" si="338"/>
        <v>64500</v>
      </c>
      <c r="T1847" t="str">
        <f t="shared" si="339"/>
        <v>London Stoc Exchange Group</v>
      </c>
      <c r="U1847" t="str">
        <f t="shared" si="340"/>
        <v>Charlotte</v>
      </c>
      <c r="V1847" t="str">
        <f t="shared" si="341"/>
        <v>NC</v>
      </c>
      <c r="W1847">
        <f t="shared" si="342"/>
        <v>0</v>
      </c>
      <c r="X1847">
        <f t="shared" si="343"/>
        <v>0</v>
      </c>
      <c r="Y1847">
        <f t="shared" si="344"/>
        <v>1</v>
      </c>
      <c r="Z1847">
        <f t="shared" si="345"/>
        <v>0</v>
      </c>
      <c r="AA1847">
        <f t="shared" si="346"/>
        <v>0</v>
      </c>
      <c r="AB1847">
        <f t="shared" si="347"/>
        <v>1</v>
      </c>
    </row>
    <row r="1848" spans="1:28" ht="372" x14ac:dyDescent="0.2">
      <c r="A1848">
        <v>1846</v>
      </c>
      <c r="B1848" t="s">
        <v>2808</v>
      </c>
      <c r="C1848" t="s">
        <v>5469</v>
      </c>
      <c r="D1848" s="1" t="s">
        <v>5498</v>
      </c>
      <c r="E1848">
        <v>4.0999999999999996</v>
      </c>
      <c r="F1848" s="1" t="s">
        <v>3385</v>
      </c>
      <c r="G1848" t="s">
        <v>128</v>
      </c>
      <c r="H1848" t="s">
        <v>194</v>
      </c>
      <c r="I1848" t="s">
        <v>24</v>
      </c>
      <c r="J1848">
        <v>1966</v>
      </c>
      <c r="K1848" t="s">
        <v>56</v>
      </c>
      <c r="L1848" t="s">
        <v>147</v>
      </c>
      <c r="M1848" t="s">
        <v>61</v>
      </c>
      <c r="N1848" t="s">
        <v>3306</v>
      </c>
      <c r="O1848">
        <v>-1</v>
      </c>
      <c r="P1848">
        <v>-1</v>
      </c>
      <c r="Q1848">
        <f t="shared" si="336"/>
        <v>54000</v>
      </c>
      <c r="R1848">
        <f t="shared" si="337"/>
        <v>75000</v>
      </c>
      <c r="S1848">
        <f t="shared" si="338"/>
        <v>64500</v>
      </c>
      <c r="T1848" t="str">
        <f t="shared" si="339"/>
        <v>force</v>
      </c>
      <c r="U1848" t="str">
        <f t="shared" si="340"/>
        <v>Charlotte</v>
      </c>
      <c r="V1848" t="str">
        <f t="shared" si="341"/>
        <v>NC</v>
      </c>
      <c r="W1848">
        <f t="shared" si="342"/>
        <v>0</v>
      </c>
      <c r="X1848">
        <f t="shared" si="343"/>
        <v>0</v>
      </c>
      <c r="Y1848">
        <f t="shared" si="344"/>
        <v>0</v>
      </c>
      <c r="Z1848">
        <f t="shared" si="345"/>
        <v>0</v>
      </c>
      <c r="AA1848">
        <f t="shared" si="346"/>
        <v>0</v>
      </c>
      <c r="AB1848">
        <f t="shared" si="347"/>
        <v>1</v>
      </c>
    </row>
    <row r="1849" spans="1:28" ht="409.6" x14ac:dyDescent="0.2">
      <c r="A1849">
        <v>1847</v>
      </c>
      <c r="B1849" t="s">
        <v>2809</v>
      </c>
      <c r="C1849" t="s">
        <v>5469</v>
      </c>
      <c r="D1849" s="1" t="s">
        <v>5499</v>
      </c>
      <c r="E1849">
        <v>3.4</v>
      </c>
      <c r="F1849" s="1" t="s">
        <v>2810</v>
      </c>
      <c r="G1849" t="s">
        <v>128</v>
      </c>
      <c r="H1849" t="s">
        <v>3539</v>
      </c>
      <c r="I1849" t="s">
        <v>24</v>
      </c>
      <c r="J1849">
        <v>1967</v>
      </c>
      <c r="K1849" t="s">
        <v>56</v>
      </c>
      <c r="L1849" t="s">
        <v>38</v>
      </c>
      <c r="M1849" t="s">
        <v>32</v>
      </c>
      <c r="N1849" t="s">
        <v>3310</v>
      </c>
      <c r="O1849" t="s">
        <v>471</v>
      </c>
      <c r="P1849">
        <v>-1</v>
      </c>
      <c r="Q1849">
        <f t="shared" si="336"/>
        <v>54000</v>
      </c>
      <c r="R1849">
        <f t="shared" si="337"/>
        <v>75000</v>
      </c>
      <c r="S1849">
        <f t="shared" si="338"/>
        <v>64500</v>
      </c>
      <c r="T1849" t="str">
        <f t="shared" si="339"/>
        <v>NTT DATA Services</v>
      </c>
      <c r="U1849" t="str">
        <f t="shared" si="340"/>
        <v>Charlotte</v>
      </c>
      <c r="V1849" t="str">
        <f t="shared" si="341"/>
        <v>NC</v>
      </c>
      <c r="W1849">
        <f t="shared" si="342"/>
        <v>0</v>
      </c>
      <c r="X1849">
        <f t="shared" si="343"/>
        <v>1</v>
      </c>
      <c r="Y1849">
        <f t="shared" si="344"/>
        <v>1</v>
      </c>
      <c r="Z1849">
        <f t="shared" si="345"/>
        <v>0</v>
      </c>
      <c r="AA1849">
        <f t="shared" si="346"/>
        <v>0</v>
      </c>
      <c r="AB1849">
        <f t="shared" si="347"/>
        <v>1</v>
      </c>
    </row>
    <row r="1850" spans="1:28" ht="409.6" x14ac:dyDescent="0.2">
      <c r="A1850">
        <v>1848</v>
      </c>
      <c r="B1850" t="s">
        <v>178</v>
      </c>
      <c r="C1850" t="s">
        <v>5469</v>
      </c>
      <c r="D1850" s="1" t="s">
        <v>5500</v>
      </c>
      <c r="E1850">
        <v>4</v>
      </c>
      <c r="F1850" s="1" t="s">
        <v>2811</v>
      </c>
      <c r="G1850" t="s">
        <v>128</v>
      </c>
      <c r="H1850" t="s">
        <v>808</v>
      </c>
      <c r="I1850" t="s">
        <v>3341</v>
      </c>
      <c r="J1850">
        <v>-1</v>
      </c>
      <c r="K1850" t="s">
        <v>3341</v>
      </c>
      <c r="L1850">
        <v>-1</v>
      </c>
      <c r="M1850">
        <v>-1</v>
      </c>
      <c r="N1850" t="s">
        <v>3319</v>
      </c>
      <c r="O1850">
        <v>-1</v>
      </c>
      <c r="P1850">
        <v>-1</v>
      </c>
      <c r="Q1850">
        <f t="shared" si="336"/>
        <v>54000</v>
      </c>
      <c r="R1850">
        <f t="shared" si="337"/>
        <v>75000</v>
      </c>
      <c r="S1850">
        <f t="shared" si="338"/>
        <v>64500</v>
      </c>
      <c r="T1850" t="str">
        <f t="shared" si="339"/>
        <v>Meridian Technologies</v>
      </c>
      <c r="U1850" t="str">
        <f t="shared" si="340"/>
        <v>Charlotte</v>
      </c>
      <c r="V1850" t="str">
        <f t="shared" si="341"/>
        <v>NC</v>
      </c>
      <c r="W1850">
        <f t="shared" si="342"/>
        <v>0</v>
      </c>
      <c r="X1850">
        <f t="shared" si="343"/>
        <v>1</v>
      </c>
      <c r="Y1850">
        <f t="shared" si="344"/>
        <v>0</v>
      </c>
      <c r="Z1850">
        <f t="shared" si="345"/>
        <v>0</v>
      </c>
      <c r="AA1850">
        <f t="shared" si="346"/>
        <v>0</v>
      </c>
      <c r="AB1850">
        <f t="shared" si="347"/>
        <v>1</v>
      </c>
    </row>
    <row r="1851" spans="1:28" ht="323" x14ac:dyDescent="0.2">
      <c r="A1851">
        <v>1849</v>
      </c>
      <c r="B1851" t="s">
        <v>368</v>
      </c>
      <c r="C1851" t="s">
        <v>5469</v>
      </c>
      <c r="D1851" s="1" t="s">
        <v>5501</v>
      </c>
      <c r="E1851">
        <v>3.9</v>
      </c>
      <c r="F1851" s="1" t="s">
        <v>4170</v>
      </c>
      <c r="G1851" t="s">
        <v>128</v>
      </c>
      <c r="H1851" t="s">
        <v>1348</v>
      </c>
      <c r="I1851" t="s">
        <v>29</v>
      </c>
      <c r="J1851">
        <v>1983</v>
      </c>
      <c r="K1851" t="s">
        <v>37</v>
      </c>
      <c r="L1851" t="s">
        <v>147</v>
      </c>
      <c r="M1851" t="s">
        <v>61</v>
      </c>
      <c r="N1851" t="s">
        <v>3304</v>
      </c>
      <c r="O1851" t="s">
        <v>1349</v>
      </c>
      <c r="P1851">
        <v>-1</v>
      </c>
      <c r="Q1851">
        <f t="shared" si="336"/>
        <v>54000</v>
      </c>
      <c r="R1851">
        <f t="shared" si="337"/>
        <v>75000</v>
      </c>
      <c r="S1851">
        <f t="shared" si="338"/>
        <v>64500</v>
      </c>
      <c r="T1851" t="str">
        <f t="shared" si="339"/>
        <v>TEsystems, Inc</v>
      </c>
      <c r="U1851" t="str">
        <f t="shared" si="340"/>
        <v>Charlotte</v>
      </c>
      <c r="V1851" t="str">
        <f t="shared" si="341"/>
        <v>NC</v>
      </c>
      <c r="W1851">
        <f t="shared" si="342"/>
        <v>0</v>
      </c>
      <c r="X1851">
        <f t="shared" si="343"/>
        <v>0</v>
      </c>
      <c r="Y1851">
        <f t="shared" si="344"/>
        <v>1</v>
      </c>
      <c r="Z1851">
        <f t="shared" si="345"/>
        <v>0</v>
      </c>
      <c r="AA1851">
        <f t="shared" si="346"/>
        <v>0</v>
      </c>
      <c r="AB1851">
        <f t="shared" si="347"/>
        <v>1</v>
      </c>
    </row>
    <row r="1852" spans="1:28" ht="409.6" x14ac:dyDescent="0.2">
      <c r="A1852">
        <v>1850</v>
      </c>
      <c r="B1852" t="s">
        <v>2245</v>
      </c>
      <c r="C1852" t="s">
        <v>5469</v>
      </c>
      <c r="D1852" s="1" t="s">
        <v>5502</v>
      </c>
      <c r="E1852">
        <v>2.9</v>
      </c>
      <c r="F1852" s="1" t="s">
        <v>2812</v>
      </c>
      <c r="G1852" t="s">
        <v>128</v>
      </c>
      <c r="H1852" t="s">
        <v>128</v>
      </c>
      <c r="I1852" t="s">
        <v>41</v>
      </c>
      <c r="J1852">
        <v>-1</v>
      </c>
      <c r="K1852" t="s">
        <v>56</v>
      </c>
      <c r="L1852" t="s">
        <v>25</v>
      </c>
      <c r="M1852" t="s">
        <v>26</v>
      </c>
      <c r="N1852" t="s">
        <v>3305</v>
      </c>
      <c r="O1852">
        <v>-1</v>
      </c>
      <c r="P1852">
        <v>-1</v>
      </c>
      <c r="Q1852">
        <f t="shared" si="336"/>
        <v>54000</v>
      </c>
      <c r="R1852">
        <f t="shared" si="337"/>
        <v>75000</v>
      </c>
      <c r="S1852">
        <f t="shared" si="338"/>
        <v>64500</v>
      </c>
      <c r="T1852" t="str">
        <f t="shared" si="339"/>
        <v>Cardinal Innovations Healthcare</v>
      </c>
      <c r="U1852" t="str">
        <f t="shared" si="340"/>
        <v>Charlotte</v>
      </c>
      <c r="V1852" t="str">
        <f t="shared" si="341"/>
        <v>NC</v>
      </c>
      <c r="W1852">
        <f t="shared" si="342"/>
        <v>1</v>
      </c>
      <c r="X1852">
        <f t="shared" si="343"/>
        <v>1</v>
      </c>
      <c r="Y1852">
        <f t="shared" si="344"/>
        <v>1</v>
      </c>
      <c r="Z1852">
        <f t="shared" si="345"/>
        <v>0</v>
      </c>
      <c r="AA1852">
        <f t="shared" si="346"/>
        <v>0</v>
      </c>
      <c r="AB1852">
        <f t="shared" si="347"/>
        <v>1</v>
      </c>
    </row>
    <row r="1853" spans="1:28" ht="187" x14ac:dyDescent="0.2">
      <c r="A1853">
        <v>1851</v>
      </c>
      <c r="B1853" t="s">
        <v>5503</v>
      </c>
      <c r="C1853" t="s">
        <v>5469</v>
      </c>
      <c r="D1853" s="1" t="s">
        <v>5504</v>
      </c>
      <c r="E1853">
        <v>4</v>
      </c>
      <c r="F1853" s="1" t="s">
        <v>2016</v>
      </c>
      <c r="G1853" t="s">
        <v>128</v>
      </c>
      <c r="H1853" t="s">
        <v>1987</v>
      </c>
      <c r="I1853" t="s">
        <v>41</v>
      </c>
      <c r="J1853">
        <v>2010</v>
      </c>
      <c r="K1853" t="s">
        <v>30</v>
      </c>
      <c r="L1853" t="s">
        <v>38</v>
      </c>
      <c r="M1853" t="s">
        <v>32</v>
      </c>
      <c r="N1853" t="s">
        <v>3305</v>
      </c>
      <c r="O1853">
        <v>-1</v>
      </c>
      <c r="P1853">
        <v>-1</v>
      </c>
      <c r="Q1853">
        <f t="shared" si="336"/>
        <v>54000</v>
      </c>
      <c r="R1853">
        <f t="shared" si="337"/>
        <v>75000</v>
      </c>
      <c r="S1853">
        <f t="shared" si="338"/>
        <v>64500</v>
      </c>
      <c r="T1853" t="str">
        <f t="shared" si="339"/>
        <v>CYNET SYSTEMS</v>
      </c>
      <c r="U1853" t="str">
        <f t="shared" si="340"/>
        <v>Charlotte</v>
      </c>
      <c r="V1853" t="str">
        <f t="shared" si="341"/>
        <v>NC</v>
      </c>
      <c r="W1853">
        <f t="shared" si="342"/>
        <v>0</v>
      </c>
      <c r="X1853">
        <f t="shared" si="343"/>
        <v>1</v>
      </c>
      <c r="Y1853">
        <f t="shared" si="344"/>
        <v>1</v>
      </c>
      <c r="Z1853">
        <f t="shared" si="345"/>
        <v>0</v>
      </c>
      <c r="AA1853">
        <f t="shared" si="346"/>
        <v>0</v>
      </c>
      <c r="AB1853">
        <f t="shared" si="347"/>
        <v>1</v>
      </c>
    </row>
    <row r="1854" spans="1:28" x14ac:dyDescent="0.2">
      <c r="A1854">
        <v>1852</v>
      </c>
      <c r="B1854" t="s">
        <v>2782</v>
      </c>
      <c r="C1854" t="s">
        <v>5469</v>
      </c>
      <c r="D1854" t="s">
        <v>5505</v>
      </c>
      <c r="E1854">
        <v>-1</v>
      </c>
      <c r="F1854" t="s">
        <v>2813</v>
      </c>
      <c r="G1854" t="s">
        <v>128</v>
      </c>
      <c r="H1854" t="s">
        <v>2814</v>
      </c>
      <c r="I1854" t="s">
        <v>68</v>
      </c>
      <c r="J1854">
        <v>-1</v>
      </c>
      <c r="K1854" t="s">
        <v>311</v>
      </c>
      <c r="L1854">
        <v>-1</v>
      </c>
      <c r="M1854">
        <v>-1</v>
      </c>
      <c r="N1854" t="s">
        <v>3319</v>
      </c>
      <c r="O1854">
        <v>-1</v>
      </c>
      <c r="P1854">
        <v>-1</v>
      </c>
      <c r="Q1854">
        <f t="shared" si="336"/>
        <v>54000</v>
      </c>
      <c r="R1854">
        <f t="shared" si="337"/>
        <v>75000</v>
      </c>
      <c r="S1854">
        <f t="shared" si="338"/>
        <v>64500</v>
      </c>
      <c r="T1854" t="str">
        <f t="shared" si="339"/>
        <v>dataBridge</v>
      </c>
      <c r="U1854" t="str">
        <f t="shared" si="340"/>
        <v>Charlotte</v>
      </c>
      <c r="V1854" t="str">
        <f t="shared" si="341"/>
        <v>NC</v>
      </c>
      <c r="W1854">
        <f t="shared" si="342"/>
        <v>0</v>
      </c>
      <c r="X1854">
        <f t="shared" si="343"/>
        <v>1</v>
      </c>
      <c r="Y1854">
        <f t="shared" si="344"/>
        <v>1</v>
      </c>
      <c r="Z1854">
        <f t="shared" si="345"/>
        <v>0</v>
      </c>
      <c r="AA1854">
        <f t="shared" si="346"/>
        <v>0</v>
      </c>
      <c r="AB1854">
        <f t="shared" si="347"/>
        <v>1</v>
      </c>
    </row>
    <row r="1855" spans="1:28" ht="409.6" x14ac:dyDescent="0.2">
      <c r="A1855">
        <v>1853</v>
      </c>
      <c r="B1855" t="s">
        <v>2815</v>
      </c>
      <c r="C1855" t="s">
        <v>5506</v>
      </c>
      <c r="D1855" s="1" t="s">
        <v>5507</v>
      </c>
      <c r="E1855">
        <v>4.0999999999999996</v>
      </c>
      <c r="F1855" s="1" t="s">
        <v>1844</v>
      </c>
      <c r="G1855" t="s">
        <v>2795</v>
      </c>
      <c r="H1855" t="s">
        <v>4563</v>
      </c>
      <c r="I1855" t="s">
        <v>24</v>
      </c>
      <c r="J1855">
        <v>1991</v>
      </c>
      <c r="K1855" t="s">
        <v>30</v>
      </c>
      <c r="L1855" t="s">
        <v>38</v>
      </c>
      <c r="M1855" t="s">
        <v>32</v>
      </c>
      <c r="N1855" t="s">
        <v>3313</v>
      </c>
      <c r="O1855" t="s">
        <v>4564</v>
      </c>
      <c r="P1855">
        <v>-1</v>
      </c>
      <c r="Q1855">
        <f t="shared" si="336"/>
        <v>53000</v>
      </c>
      <c r="R1855">
        <f t="shared" si="337"/>
        <v>99000</v>
      </c>
      <c r="S1855">
        <f t="shared" si="338"/>
        <v>76000</v>
      </c>
      <c r="T1855" t="str">
        <f t="shared" si="339"/>
        <v>Collabera</v>
      </c>
      <c r="U1855" t="str">
        <f t="shared" si="340"/>
        <v>Fort Mill</v>
      </c>
      <c r="V1855" t="str">
        <f t="shared" si="341"/>
        <v>SC</v>
      </c>
      <c r="W1855">
        <f t="shared" si="342"/>
        <v>0</v>
      </c>
      <c r="X1855">
        <f t="shared" si="343"/>
        <v>1</v>
      </c>
      <c r="Y1855">
        <f t="shared" si="344"/>
        <v>0</v>
      </c>
      <c r="Z1855">
        <f t="shared" si="345"/>
        <v>0</v>
      </c>
      <c r="AA1855">
        <f t="shared" si="346"/>
        <v>0</v>
      </c>
      <c r="AB1855">
        <f t="shared" si="347"/>
        <v>1</v>
      </c>
    </row>
    <row r="1856" spans="1:28" ht="409.6" x14ac:dyDescent="0.2">
      <c r="A1856">
        <v>1854</v>
      </c>
      <c r="B1856" t="s">
        <v>167</v>
      </c>
      <c r="C1856" t="s">
        <v>5506</v>
      </c>
      <c r="D1856" s="1" t="s">
        <v>5508</v>
      </c>
      <c r="E1856">
        <v>5</v>
      </c>
      <c r="F1856" s="1" t="s">
        <v>2803</v>
      </c>
      <c r="G1856" t="s">
        <v>2790</v>
      </c>
      <c r="H1856" t="s">
        <v>128</v>
      </c>
      <c r="I1856" t="s">
        <v>68</v>
      </c>
      <c r="J1856">
        <v>-1</v>
      </c>
      <c r="K1856" t="s">
        <v>30</v>
      </c>
      <c r="L1856" t="s">
        <v>134</v>
      </c>
      <c r="M1856" t="s">
        <v>32</v>
      </c>
      <c r="N1856" t="s">
        <v>3314</v>
      </c>
      <c r="O1856">
        <v>-1</v>
      </c>
      <c r="P1856">
        <v>-1</v>
      </c>
      <c r="Q1856">
        <f t="shared" si="336"/>
        <v>53000</v>
      </c>
      <c r="R1856">
        <f t="shared" si="337"/>
        <v>99000</v>
      </c>
      <c r="S1856">
        <f t="shared" si="338"/>
        <v>76000</v>
      </c>
      <c r="T1856" t="str">
        <f t="shared" si="339"/>
        <v>PCR Staffing</v>
      </c>
      <c r="U1856" t="str">
        <f t="shared" si="340"/>
        <v>Huntersville</v>
      </c>
      <c r="V1856" t="str">
        <f t="shared" si="341"/>
        <v>NC</v>
      </c>
      <c r="W1856">
        <f t="shared" si="342"/>
        <v>1</v>
      </c>
      <c r="X1856">
        <f t="shared" si="343"/>
        <v>1</v>
      </c>
      <c r="Y1856">
        <f t="shared" si="344"/>
        <v>1</v>
      </c>
      <c r="Z1856">
        <f t="shared" si="345"/>
        <v>0</v>
      </c>
      <c r="AA1856">
        <f t="shared" si="346"/>
        <v>0</v>
      </c>
      <c r="AB1856">
        <f t="shared" si="347"/>
        <v>1</v>
      </c>
    </row>
    <row r="1857" spans="1:28" ht="34" x14ac:dyDescent="0.2">
      <c r="A1857">
        <v>1855</v>
      </c>
      <c r="B1857" t="s">
        <v>72</v>
      </c>
      <c r="C1857" t="s">
        <v>5506</v>
      </c>
      <c r="D1857" t="s">
        <v>5509</v>
      </c>
      <c r="E1857">
        <v>3.6</v>
      </c>
      <c r="F1857" s="1" t="s">
        <v>2775</v>
      </c>
      <c r="G1857" t="s">
        <v>128</v>
      </c>
      <c r="H1857" t="s">
        <v>223</v>
      </c>
      <c r="I1857" t="s">
        <v>29</v>
      </c>
      <c r="J1857">
        <v>-1</v>
      </c>
      <c r="K1857" t="s">
        <v>37</v>
      </c>
      <c r="L1857" t="s">
        <v>147</v>
      </c>
      <c r="M1857" t="s">
        <v>61</v>
      </c>
      <c r="N1857" t="s">
        <v>3319</v>
      </c>
      <c r="O1857">
        <v>-1</v>
      </c>
      <c r="P1857">
        <v>-1</v>
      </c>
      <c r="Q1857">
        <f t="shared" si="336"/>
        <v>53000</v>
      </c>
      <c r="R1857">
        <f t="shared" si="337"/>
        <v>99000</v>
      </c>
      <c r="S1857">
        <f t="shared" si="338"/>
        <v>76000</v>
      </c>
      <c r="T1857" t="str">
        <f t="shared" si="339"/>
        <v>Randstad</v>
      </c>
      <c r="U1857" t="str">
        <f t="shared" si="340"/>
        <v>Charlotte</v>
      </c>
      <c r="V1857" t="str">
        <f t="shared" si="341"/>
        <v>NC</v>
      </c>
      <c r="W1857">
        <f t="shared" si="342"/>
        <v>1</v>
      </c>
      <c r="X1857">
        <f t="shared" si="343"/>
        <v>1</v>
      </c>
      <c r="Y1857">
        <f t="shared" si="344"/>
        <v>1</v>
      </c>
      <c r="Z1857">
        <f t="shared" si="345"/>
        <v>0</v>
      </c>
      <c r="AA1857">
        <f t="shared" si="346"/>
        <v>0</v>
      </c>
      <c r="AB1857">
        <f t="shared" si="347"/>
        <v>1</v>
      </c>
    </row>
    <row r="1858" spans="1:28" ht="238" x14ac:dyDescent="0.2">
      <c r="A1858">
        <v>1856</v>
      </c>
      <c r="B1858" t="s">
        <v>2816</v>
      </c>
      <c r="C1858" t="s">
        <v>5506</v>
      </c>
      <c r="D1858" s="1" t="s">
        <v>5510</v>
      </c>
      <c r="E1858">
        <v>4.0999999999999996</v>
      </c>
      <c r="F1858" s="1" t="s">
        <v>3385</v>
      </c>
      <c r="G1858" t="s">
        <v>128</v>
      </c>
      <c r="H1858" t="s">
        <v>194</v>
      </c>
      <c r="I1858" t="s">
        <v>24</v>
      </c>
      <c r="J1858">
        <v>1966</v>
      </c>
      <c r="K1858" t="s">
        <v>56</v>
      </c>
      <c r="L1858" t="s">
        <v>147</v>
      </c>
      <c r="M1858" t="s">
        <v>61</v>
      </c>
      <c r="N1858" t="s">
        <v>3306</v>
      </c>
      <c r="O1858">
        <v>-1</v>
      </c>
      <c r="P1858">
        <v>-1</v>
      </c>
      <c r="Q1858">
        <f t="shared" si="336"/>
        <v>53000</v>
      </c>
      <c r="R1858">
        <f t="shared" si="337"/>
        <v>99000</v>
      </c>
      <c r="S1858">
        <f t="shared" si="338"/>
        <v>76000</v>
      </c>
      <c r="T1858" t="str">
        <f t="shared" si="339"/>
        <v>force</v>
      </c>
      <c r="U1858" t="str">
        <f t="shared" si="340"/>
        <v>Charlotte</v>
      </c>
      <c r="V1858" t="str">
        <f t="shared" si="341"/>
        <v>NC</v>
      </c>
      <c r="W1858">
        <f t="shared" si="342"/>
        <v>0</v>
      </c>
      <c r="X1858">
        <f t="shared" si="343"/>
        <v>1</v>
      </c>
      <c r="Y1858">
        <f t="shared" si="344"/>
        <v>0</v>
      </c>
      <c r="Z1858">
        <f t="shared" si="345"/>
        <v>0</v>
      </c>
      <c r="AA1858">
        <f t="shared" si="346"/>
        <v>0</v>
      </c>
      <c r="AB1858">
        <f t="shared" si="347"/>
        <v>1</v>
      </c>
    </row>
    <row r="1859" spans="1:28" ht="34" x14ac:dyDescent="0.2">
      <c r="A1859">
        <v>1857</v>
      </c>
      <c r="B1859" t="s">
        <v>2817</v>
      </c>
      <c r="C1859" t="s">
        <v>5506</v>
      </c>
      <c r="D1859" t="s">
        <v>5511</v>
      </c>
      <c r="E1859">
        <v>3.3</v>
      </c>
      <c r="F1859" s="1" t="s">
        <v>2785</v>
      </c>
      <c r="G1859" t="s">
        <v>128</v>
      </c>
      <c r="H1859" t="s">
        <v>2496</v>
      </c>
      <c r="I1859" t="s">
        <v>41</v>
      </c>
      <c r="J1859">
        <v>2002</v>
      </c>
      <c r="K1859" t="s">
        <v>30</v>
      </c>
      <c r="L1859" t="s">
        <v>85</v>
      </c>
      <c r="M1859" t="s">
        <v>61</v>
      </c>
      <c r="N1859" t="s">
        <v>3313</v>
      </c>
      <c r="O1859">
        <v>-1</v>
      </c>
      <c r="P1859">
        <v>-1</v>
      </c>
      <c r="Q1859">
        <f t="shared" ref="Q1859:Q1922" si="348">LEFT(C1859,FIND("-",C1859)-1)*1000</f>
        <v>53000</v>
      </c>
      <c r="R1859">
        <f t="shared" ref="R1859:R1922" si="349">MID(C1859,FIND("-",C1859)+1,LEN(C1859))*1000</f>
        <v>99000</v>
      </c>
      <c r="S1859">
        <f t="shared" ref="S1859:S1922" si="350">(Q1859+R1859)/2</f>
        <v>76000</v>
      </c>
      <c r="T1859" t="str">
        <f t="shared" ref="T1859:T1922" si="351">TRIM(LEFT(F1859, FIND(CHAR(10), F1859&amp;CHAR(10))-1))</f>
        <v>Vaco Technology</v>
      </c>
      <c r="U1859" t="str">
        <f t="shared" ref="U1859:U1922" si="352">TRIM(LEFT(G1859, FIND(",",G1859)-1))</f>
        <v>Charlotte</v>
      </c>
      <c r="V1859" t="str">
        <f t="shared" ref="V1859:V1922" si="353">TRIM(MID(G1859,FIND(",",G1859)+1,LEN((G1859))))</f>
        <v>NC</v>
      </c>
      <c r="W1859">
        <f t="shared" ref="W1859:W1922" si="354">IF(ISNUMBER(SEARCH("python",D1859)),1,0)</f>
        <v>0</v>
      </c>
      <c r="X1859">
        <f t="shared" ref="X1859:X1922" si="355">IF(ISNUMBER(SEARCH("sql",D1859)),1,0)</f>
        <v>1</v>
      </c>
      <c r="Y1859">
        <f t="shared" ref="Y1859:Y1922" si="356">IF(ISNUMBER(SEARCH("excel",D1859)),1,0)</f>
        <v>1</v>
      </c>
      <c r="Z1859">
        <f t="shared" ref="Z1859:Z1922" si="357">IF(ISNUMBER(SEARCH("tableau",D1859)),1,0)</f>
        <v>0</v>
      </c>
      <c r="AA1859">
        <f t="shared" ref="AA1859:AA1922" si="358">IF(ISNUMBER(SEARCH("power bi",D1859)),1,0)</f>
        <v>0</v>
      </c>
      <c r="AB1859">
        <f t="shared" ref="AB1859:AB1922" si="359">IF(ISNUMBER(SEARCH("r",D1859)),1,0)</f>
        <v>1</v>
      </c>
    </row>
    <row r="1860" spans="1:28" ht="136" x14ac:dyDescent="0.2">
      <c r="A1860">
        <v>1858</v>
      </c>
      <c r="B1860" t="s">
        <v>2818</v>
      </c>
      <c r="C1860" t="s">
        <v>5506</v>
      </c>
      <c r="D1860" s="1" t="s">
        <v>5512</v>
      </c>
      <c r="E1860">
        <v>4.3</v>
      </c>
      <c r="F1860" s="1" t="s">
        <v>2805</v>
      </c>
      <c r="G1860" t="s">
        <v>128</v>
      </c>
      <c r="H1860" t="s">
        <v>785</v>
      </c>
      <c r="I1860" t="s">
        <v>41</v>
      </c>
      <c r="J1860">
        <v>1983</v>
      </c>
      <c r="K1860" t="s">
        <v>30</v>
      </c>
      <c r="L1860" t="s">
        <v>38</v>
      </c>
      <c r="M1860" t="s">
        <v>32</v>
      </c>
      <c r="N1860" t="s">
        <v>3305</v>
      </c>
      <c r="O1860" t="s">
        <v>5492</v>
      </c>
      <c r="P1860">
        <v>-1</v>
      </c>
      <c r="Q1860">
        <f t="shared" si="348"/>
        <v>53000</v>
      </c>
      <c r="R1860">
        <f t="shared" si="349"/>
        <v>99000</v>
      </c>
      <c r="S1860">
        <f t="shared" si="350"/>
        <v>76000</v>
      </c>
      <c r="T1860" t="str">
        <f t="shared" si="351"/>
        <v>DATA Inc.</v>
      </c>
      <c r="U1860" t="str">
        <f t="shared" si="352"/>
        <v>Charlotte</v>
      </c>
      <c r="V1860" t="str">
        <f t="shared" si="353"/>
        <v>NC</v>
      </c>
      <c r="W1860">
        <f t="shared" si="354"/>
        <v>0</v>
      </c>
      <c r="X1860">
        <f t="shared" si="355"/>
        <v>0</v>
      </c>
      <c r="Y1860">
        <f t="shared" si="356"/>
        <v>0</v>
      </c>
      <c r="Z1860">
        <f t="shared" si="357"/>
        <v>0</v>
      </c>
      <c r="AA1860">
        <f t="shared" si="358"/>
        <v>0</v>
      </c>
      <c r="AB1860">
        <f t="shared" si="359"/>
        <v>1</v>
      </c>
    </row>
    <row r="1861" spans="1:28" ht="409.6" x14ac:dyDescent="0.2">
      <c r="A1861">
        <v>1859</v>
      </c>
      <c r="B1861" t="s">
        <v>2819</v>
      </c>
      <c r="C1861" t="s">
        <v>5506</v>
      </c>
      <c r="D1861" s="1" t="s">
        <v>5513</v>
      </c>
      <c r="E1861">
        <v>2.2999999999999998</v>
      </c>
      <c r="F1861" s="1" t="s">
        <v>2820</v>
      </c>
      <c r="G1861" t="s">
        <v>128</v>
      </c>
      <c r="H1861" t="s">
        <v>2821</v>
      </c>
      <c r="I1861" t="s">
        <v>68</v>
      </c>
      <c r="J1861">
        <v>-1</v>
      </c>
      <c r="K1861" t="s">
        <v>30</v>
      </c>
      <c r="L1861" t="s">
        <v>134</v>
      </c>
      <c r="M1861" t="s">
        <v>32</v>
      </c>
      <c r="N1861" t="s">
        <v>3314</v>
      </c>
      <c r="O1861">
        <v>-1</v>
      </c>
      <c r="P1861">
        <v>-1</v>
      </c>
      <c r="Q1861">
        <f t="shared" si="348"/>
        <v>53000</v>
      </c>
      <c r="R1861">
        <f t="shared" si="349"/>
        <v>99000</v>
      </c>
      <c r="S1861">
        <f t="shared" si="350"/>
        <v>76000</v>
      </c>
      <c r="T1861" t="str">
        <f t="shared" si="351"/>
        <v>Infovisa, Inc.</v>
      </c>
      <c r="U1861" t="str">
        <f t="shared" si="352"/>
        <v>Charlotte</v>
      </c>
      <c r="V1861" t="str">
        <f t="shared" si="353"/>
        <v>NC</v>
      </c>
      <c r="W1861">
        <f t="shared" si="354"/>
        <v>0</v>
      </c>
      <c r="X1861">
        <f t="shared" si="355"/>
        <v>1</v>
      </c>
      <c r="Y1861">
        <f t="shared" si="356"/>
        <v>0</v>
      </c>
      <c r="Z1861">
        <f t="shared" si="357"/>
        <v>0</v>
      </c>
      <c r="AA1861">
        <f t="shared" si="358"/>
        <v>0</v>
      </c>
      <c r="AB1861">
        <f t="shared" si="359"/>
        <v>1</v>
      </c>
    </row>
    <row r="1862" spans="1:28" ht="409.6" x14ac:dyDescent="0.2">
      <c r="A1862">
        <v>1860</v>
      </c>
      <c r="B1862" t="s">
        <v>34</v>
      </c>
      <c r="C1862" t="s">
        <v>5506</v>
      </c>
      <c r="D1862" s="1" t="s">
        <v>5514</v>
      </c>
      <c r="E1862">
        <v>-1</v>
      </c>
      <c r="G1862" t="s">
        <v>2771</v>
      </c>
      <c r="H1862">
        <v>-1</v>
      </c>
      <c r="I1862">
        <v>-1</v>
      </c>
      <c r="J1862">
        <v>-1</v>
      </c>
      <c r="K1862">
        <v>-1</v>
      </c>
      <c r="L1862">
        <v>-1</v>
      </c>
      <c r="M1862">
        <v>-1</v>
      </c>
      <c r="N1862">
        <v>-1</v>
      </c>
      <c r="O1862">
        <v>-1</v>
      </c>
      <c r="P1862">
        <v>-1</v>
      </c>
      <c r="Q1862">
        <f t="shared" si="348"/>
        <v>53000</v>
      </c>
      <c r="R1862">
        <f t="shared" si="349"/>
        <v>99000</v>
      </c>
      <c r="S1862">
        <f t="shared" si="350"/>
        <v>76000</v>
      </c>
      <c r="T1862" t="str">
        <f t="shared" si="351"/>
        <v/>
      </c>
      <c r="U1862" t="str">
        <f t="shared" si="352"/>
        <v>Mooresville</v>
      </c>
      <c r="V1862" t="str">
        <f t="shared" si="353"/>
        <v>NC</v>
      </c>
      <c r="W1862">
        <f t="shared" si="354"/>
        <v>0</v>
      </c>
      <c r="X1862">
        <f t="shared" si="355"/>
        <v>1</v>
      </c>
      <c r="Y1862">
        <f t="shared" si="356"/>
        <v>1</v>
      </c>
      <c r="Z1862">
        <f t="shared" si="357"/>
        <v>0</v>
      </c>
      <c r="AA1862">
        <f t="shared" si="358"/>
        <v>0</v>
      </c>
      <c r="AB1862">
        <f t="shared" si="359"/>
        <v>1</v>
      </c>
    </row>
    <row r="1863" spans="1:28" ht="51" x14ac:dyDescent="0.2">
      <c r="A1863">
        <v>1861</v>
      </c>
      <c r="B1863" t="s">
        <v>2822</v>
      </c>
      <c r="C1863" t="s">
        <v>5506</v>
      </c>
      <c r="D1863" s="1" t="s">
        <v>5515</v>
      </c>
      <c r="E1863">
        <v>3.2</v>
      </c>
      <c r="F1863" s="1" t="s">
        <v>2823</v>
      </c>
      <c r="G1863" t="s">
        <v>128</v>
      </c>
      <c r="H1863" t="s">
        <v>17</v>
      </c>
      <c r="I1863" t="s">
        <v>84</v>
      </c>
      <c r="J1863">
        <v>1990</v>
      </c>
      <c r="K1863" t="s">
        <v>30</v>
      </c>
      <c r="L1863" t="s">
        <v>147</v>
      </c>
      <c r="M1863" t="s">
        <v>61</v>
      </c>
      <c r="N1863" t="s">
        <v>3319</v>
      </c>
      <c r="O1863">
        <v>-1</v>
      </c>
      <c r="P1863" t="b">
        <v>1</v>
      </c>
      <c r="Q1863">
        <f t="shared" si="348"/>
        <v>53000</v>
      </c>
      <c r="R1863">
        <f t="shared" si="349"/>
        <v>99000</v>
      </c>
      <c r="S1863">
        <f t="shared" si="350"/>
        <v>76000</v>
      </c>
      <c r="T1863" t="str">
        <f t="shared" si="351"/>
        <v>Open Systems Technologies (NYC)</v>
      </c>
      <c r="U1863" t="str">
        <f t="shared" si="352"/>
        <v>Charlotte</v>
      </c>
      <c r="V1863" t="str">
        <f t="shared" si="353"/>
        <v>NC</v>
      </c>
      <c r="W1863">
        <f t="shared" si="354"/>
        <v>0</v>
      </c>
      <c r="X1863">
        <f t="shared" si="355"/>
        <v>1</v>
      </c>
      <c r="Y1863">
        <f t="shared" si="356"/>
        <v>0</v>
      </c>
      <c r="Z1863">
        <f t="shared" si="357"/>
        <v>0</v>
      </c>
      <c r="AA1863">
        <f t="shared" si="358"/>
        <v>0</v>
      </c>
      <c r="AB1863">
        <f t="shared" si="359"/>
        <v>1</v>
      </c>
    </row>
    <row r="1864" spans="1:28" ht="409.6" x14ac:dyDescent="0.2">
      <c r="A1864">
        <v>1862</v>
      </c>
      <c r="B1864" t="s">
        <v>2824</v>
      </c>
      <c r="C1864" t="s">
        <v>5506</v>
      </c>
      <c r="D1864" s="1" t="s">
        <v>5516</v>
      </c>
      <c r="E1864">
        <v>3.3</v>
      </c>
      <c r="F1864" s="1" t="s">
        <v>2825</v>
      </c>
      <c r="G1864" t="s">
        <v>2771</v>
      </c>
      <c r="H1864" t="s">
        <v>2771</v>
      </c>
      <c r="I1864" t="s">
        <v>24</v>
      </c>
      <c r="J1864">
        <v>1946</v>
      </c>
      <c r="K1864" t="s">
        <v>56</v>
      </c>
      <c r="L1864" t="s">
        <v>2826</v>
      </c>
      <c r="M1864" t="s">
        <v>265</v>
      </c>
      <c r="N1864" t="s">
        <v>3310</v>
      </c>
      <c r="O1864" t="s">
        <v>2827</v>
      </c>
      <c r="P1864">
        <v>-1</v>
      </c>
      <c r="Q1864">
        <f t="shared" si="348"/>
        <v>53000</v>
      </c>
      <c r="R1864">
        <f t="shared" si="349"/>
        <v>99000</v>
      </c>
      <c r="S1864">
        <f t="shared" si="350"/>
        <v>76000</v>
      </c>
      <c r="T1864" t="str">
        <f t="shared" si="351"/>
        <v>Lowe's</v>
      </c>
      <c r="U1864" t="str">
        <f t="shared" si="352"/>
        <v>Mooresville</v>
      </c>
      <c r="V1864" t="str">
        <f t="shared" si="353"/>
        <v>NC</v>
      </c>
      <c r="W1864">
        <f t="shared" si="354"/>
        <v>0</v>
      </c>
      <c r="X1864">
        <f t="shared" si="355"/>
        <v>0</v>
      </c>
      <c r="Y1864">
        <f t="shared" si="356"/>
        <v>0</v>
      </c>
      <c r="Z1864">
        <f t="shared" si="357"/>
        <v>0</v>
      </c>
      <c r="AA1864">
        <f t="shared" si="358"/>
        <v>0</v>
      </c>
      <c r="AB1864">
        <f t="shared" si="359"/>
        <v>1</v>
      </c>
    </row>
    <row r="1865" spans="1:28" ht="255" x14ac:dyDescent="0.2">
      <c r="A1865">
        <v>1863</v>
      </c>
      <c r="B1865" t="s">
        <v>5517</v>
      </c>
      <c r="C1865" t="s">
        <v>5506</v>
      </c>
      <c r="D1865" s="1" t="s">
        <v>5518</v>
      </c>
      <c r="E1865">
        <v>-1</v>
      </c>
      <c r="F1865" t="s">
        <v>365</v>
      </c>
      <c r="G1865" t="s">
        <v>128</v>
      </c>
      <c r="H1865" t="s">
        <v>366</v>
      </c>
      <c r="I1865" t="s">
        <v>68</v>
      </c>
      <c r="J1865">
        <v>1996</v>
      </c>
      <c r="K1865" t="s">
        <v>30</v>
      </c>
      <c r="L1865" t="s">
        <v>367</v>
      </c>
      <c r="M1865" t="s">
        <v>61</v>
      </c>
      <c r="N1865" t="s">
        <v>3308</v>
      </c>
      <c r="O1865">
        <v>-1</v>
      </c>
      <c r="P1865">
        <v>-1</v>
      </c>
      <c r="Q1865">
        <f t="shared" si="348"/>
        <v>53000</v>
      </c>
      <c r="R1865">
        <f t="shared" si="349"/>
        <v>99000</v>
      </c>
      <c r="S1865">
        <f t="shared" si="350"/>
        <v>76000</v>
      </c>
      <c r="T1865" t="str">
        <f t="shared" si="351"/>
        <v>SGA Inc.</v>
      </c>
      <c r="U1865" t="str">
        <f t="shared" si="352"/>
        <v>Charlotte</v>
      </c>
      <c r="V1865" t="str">
        <f t="shared" si="353"/>
        <v>NC</v>
      </c>
      <c r="W1865">
        <f t="shared" si="354"/>
        <v>0</v>
      </c>
      <c r="X1865">
        <f t="shared" si="355"/>
        <v>1</v>
      </c>
      <c r="Y1865">
        <f t="shared" si="356"/>
        <v>0</v>
      </c>
      <c r="Z1865">
        <f t="shared" si="357"/>
        <v>0</v>
      </c>
      <c r="AA1865">
        <f t="shared" si="358"/>
        <v>0</v>
      </c>
      <c r="AB1865">
        <f t="shared" si="359"/>
        <v>1</v>
      </c>
    </row>
    <row r="1866" spans="1:28" ht="409.6" x14ac:dyDescent="0.2">
      <c r="A1866">
        <v>1864</v>
      </c>
      <c r="B1866" t="s">
        <v>607</v>
      </c>
      <c r="C1866" t="s">
        <v>5506</v>
      </c>
      <c r="D1866" s="1" t="s">
        <v>5519</v>
      </c>
      <c r="E1866">
        <v>2.8</v>
      </c>
      <c r="F1866" s="1" t="s">
        <v>2789</v>
      </c>
      <c r="G1866" t="s">
        <v>2790</v>
      </c>
      <c r="H1866" t="s">
        <v>2790</v>
      </c>
      <c r="I1866" t="s">
        <v>29</v>
      </c>
      <c r="J1866">
        <v>1935</v>
      </c>
      <c r="K1866" t="s">
        <v>30</v>
      </c>
      <c r="L1866" t="s">
        <v>1355</v>
      </c>
      <c r="M1866" t="s">
        <v>1308</v>
      </c>
      <c r="N1866" t="s">
        <v>3307</v>
      </c>
      <c r="O1866" t="s">
        <v>2791</v>
      </c>
      <c r="P1866">
        <v>-1</v>
      </c>
      <c r="Q1866">
        <f t="shared" si="348"/>
        <v>53000</v>
      </c>
      <c r="R1866">
        <f t="shared" si="349"/>
        <v>99000</v>
      </c>
      <c r="S1866">
        <f t="shared" si="350"/>
        <v>76000</v>
      </c>
      <c r="T1866" t="str">
        <f t="shared" si="351"/>
        <v>American Tire Distributors</v>
      </c>
      <c r="U1866" t="str">
        <f t="shared" si="352"/>
        <v>Huntersville</v>
      </c>
      <c r="V1866" t="str">
        <f t="shared" si="353"/>
        <v>NC</v>
      </c>
      <c r="W1866">
        <f t="shared" si="354"/>
        <v>1</v>
      </c>
      <c r="X1866">
        <f t="shared" si="355"/>
        <v>1</v>
      </c>
      <c r="Y1866">
        <f t="shared" si="356"/>
        <v>1</v>
      </c>
      <c r="Z1866">
        <f t="shared" si="357"/>
        <v>0</v>
      </c>
      <c r="AA1866">
        <f t="shared" si="358"/>
        <v>0</v>
      </c>
      <c r="AB1866">
        <f t="shared" si="359"/>
        <v>1</v>
      </c>
    </row>
    <row r="1867" spans="1:28" ht="409.6" x14ac:dyDescent="0.2">
      <c r="A1867">
        <v>1865</v>
      </c>
      <c r="B1867" t="s">
        <v>34</v>
      </c>
      <c r="C1867" t="s">
        <v>5506</v>
      </c>
      <c r="D1867" s="1" t="s">
        <v>5520</v>
      </c>
      <c r="E1867">
        <v>-1</v>
      </c>
      <c r="F1867" t="s">
        <v>2828</v>
      </c>
      <c r="G1867" t="s">
        <v>128</v>
      </c>
      <c r="H1867">
        <v>-1</v>
      </c>
      <c r="I1867">
        <v>-1</v>
      </c>
      <c r="J1867">
        <v>-1</v>
      </c>
      <c r="K1867">
        <v>-1</v>
      </c>
      <c r="L1867">
        <v>-1</v>
      </c>
      <c r="M1867">
        <v>-1</v>
      </c>
      <c r="N1867">
        <v>-1</v>
      </c>
      <c r="O1867">
        <v>-1</v>
      </c>
      <c r="P1867">
        <v>-1</v>
      </c>
      <c r="Q1867">
        <f t="shared" si="348"/>
        <v>53000</v>
      </c>
      <c r="R1867">
        <f t="shared" si="349"/>
        <v>99000</v>
      </c>
      <c r="S1867">
        <f t="shared" si="350"/>
        <v>76000</v>
      </c>
      <c r="T1867" t="str">
        <f t="shared" si="351"/>
        <v>Trovetechs Inc</v>
      </c>
      <c r="U1867" t="str">
        <f t="shared" si="352"/>
        <v>Charlotte</v>
      </c>
      <c r="V1867" t="str">
        <f t="shared" si="353"/>
        <v>NC</v>
      </c>
      <c r="W1867">
        <f t="shared" si="354"/>
        <v>0</v>
      </c>
      <c r="X1867">
        <f t="shared" si="355"/>
        <v>1</v>
      </c>
      <c r="Y1867">
        <f t="shared" si="356"/>
        <v>0</v>
      </c>
      <c r="Z1867">
        <f t="shared" si="357"/>
        <v>0</v>
      </c>
      <c r="AA1867">
        <f t="shared" si="358"/>
        <v>0</v>
      </c>
      <c r="AB1867">
        <f t="shared" si="359"/>
        <v>1</v>
      </c>
    </row>
    <row r="1868" spans="1:28" ht="340" x14ac:dyDescent="0.2">
      <c r="A1868">
        <v>1866</v>
      </c>
      <c r="B1868" t="s">
        <v>678</v>
      </c>
      <c r="C1868" t="s">
        <v>5506</v>
      </c>
      <c r="D1868" s="1" t="s">
        <v>5521</v>
      </c>
      <c r="E1868">
        <v>5</v>
      </c>
      <c r="F1868" s="1" t="s">
        <v>315</v>
      </c>
      <c r="G1868" t="s">
        <v>128</v>
      </c>
      <c r="H1868" t="s">
        <v>316</v>
      </c>
      <c r="I1868" t="s">
        <v>84</v>
      </c>
      <c r="J1868">
        <v>2008</v>
      </c>
      <c r="K1868" t="s">
        <v>30</v>
      </c>
      <c r="L1868" t="s">
        <v>38</v>
      </c>
      <c r="M1868" t="s">
        <v>32</v>
      </c>
      <c r="N1868" t="s">
        <v>3305</v>
      </c>
      <c r="O1868">
        <v>-1</v>
      </c>
      <c r="P1868">
        <v>-1</v>
      </c>
      <c r="Q1868">
        <f t="shared" si="348"/>
        <v>53000</v>
      </c>
      <c r="R1868">
        <f t="shared" si="349"/>
        <v>99000</v>
      </c>
      <c r="S1868">
        <f t="shared" si="350"/>
        <v>76000</v>
      </c>
      <c r="T1868" t="str">
        <f t="shared" si="351"/>
        <v>Staffigo Technical Services, LLC</v>
      </c>
      <c r="U1868" t="str">
        <f t="shared" si="352"/>
        <v>Charlotte</v>
      </c>
      <c r="V1868" t="str">
        <f t="shared" si="353"/>
        <v>NC</v>
      </c>
      <c r="W1868">
        <f t="shared" si="354"/>
        <v>0</v>
      </c>
      <c r="X1868">
        <f t="shared" si="355"/>
        <v>1</v>
      </c>
      <c r="Y1868">
        <f t="shared" si="356"/>
        <v>1</v>
      </c>
      <c r="Z1868">
        <f t="shared" si="357"/>
        <v>0</v>
      </c>
      <c r="AA1868">
        <f t="shared" si="358"/>
        <v>0</v>
      </c>
      <c r="AB1868">
        <f t="shared" si="359"/>
        <v>1</v>
      </c>
    </row>
    <row r="1869" spans="1:28" ht="356" x14ac:dyDescent="0.2">
      <c r="A1869">
        <v>1867</v>
      </c>
      <c r="B1869" t="s">
        <v>72</v>
      </c>
      <c r="C1869" t="s">
        <v>5506</v>
      </c>
      <c r="D1869" s="1" t="s">
        <v>5522</v>
      </c>
      <c r="E1869">
        <v>1.8</v>
      </c>
      <c r="F1869" s="1" t="s">
        <v>2829</v>
      </c>
      <c r="G1869" t="s">
        <v>128</v>
      </c>
      <c r="H1869" t="s">
        <v>128</v>
      </c>
      <c r="I1869" t="s">
        <v>29</v>
      </c>
      <c r="J1869">
        <v>2006</v>
      </c>
      <c r="K1869" t="s">
        <v>30</v>
      </c>
      <c r="L1869" t="s">
        <v>1193</v>
      </c>
      <c r="M1869" t="s">
        <v>265</v>
      </c>
      <c r="N1869" t="s">
        <v>3304</v>
      </c>
      <c r="O1869" t="s">
        <v>2830</v>
      </c>
      <c r="P1869">
        <v>-1</v>
      </c>
      <c r="Q1869">
        <f t="shared" si="348"/>
        <v>53000</v>
      </c>
      <c r="R1869">
        <f t="shared" si="349"/>
        <v>99000</v>
      </c>
      <c r="S1869">
        <f t="shared" si="350"/>
        <v>76000</v>
      </c>
      <c r="T1869" t="str">
        <f t="shared" si="351"/>
        <v>Driven Brands</v>
      </c>
      <c r="U1869" t="str">
        <f t="shared" si="352"/>
        <v>Charlotte</v>
      </c>
      <c r="V1869" t="str">
        <f t="shared" si="353"/>
        <v>NC</v>
      </c>
      <c r="W1869">
        <f t="shared" si="354"/>
        <v>1</v>
      </c>
      <c r="X1869">
        <f t="shared" si="355"/>
        <v>1</v>
      </c>
      <c r="Y1869">
        <f t="shared" si="356"/>
        <v>1</v>
      </c>
      <c r="Z1869">
        <f t="shared" si="357"/>
        <v>0</v>
      </c>
      <c r="AA1869">
        <f t="shared" si="358"/>
        <v>0</v>
      </c>
      <c r="AB1869">
        <f t="shared" si="359"/>
        <v>1</v>
      </c>
    </row>
    <row r="1870" spans="1:28" ht="409.6" x14ac:dyDescent="0.2">
      <c r="A1870">
        <v>1868</v>
      </c>
      <c r="B1870" t="s">
        <v>2831</v>
      </c>
      <c r="C1870" t="s">
        <v>5506</v>
      </c>
      <c r="D1870" s="1" t="s">
        <v>5523</v>
      </c>
      <c r="E1870">
        <v>4.4000000000000004</v>
      </c>
      <c r="F1870" s="1" t="s">
        <v>2485</v>
      </c>
      <c r="G1870" t="s">
        <v>128</v>
      </c>
      <c r="H1870" t="s">
        <v>257</v>
      </c>
      <c r="I1870" t="s">
        <v>18</v>
      </c>
      <c r="J1870">
        <v>2011</v>
      </c>
      <c r="K1870" t="s">
        <v>30</v>
      </c>
      <c r="L1870" t="s">
        <v>38</v>
      </c>
      <c r="M1870" t="s">
        <v>32</v>
      </c>
      <c r="N1870" t="s">
        <v>3312</v>
      </c>
      <c r="O1870">
        <v>-1</v>
      </c>
      <c r="P1870">
        <v>-1</v>
      </c>
      <c r="Q1870">
        <f t="shared" si="348"/>
        <v>53000</v>
      </c>
      <c r="R1870">
        <f t="shared" si="349"/>
        <v>99000</v>
      </c>
      <c r="S1870">
        <f t="shared" si="350"/>
        <v>76000</v>
      </c>
      <c r="T1870" t="str">
        <f t="shared" si="351"/>
        <v>Tachyon Technologies LLC</v>
      </c>
      <c r="U1870" t="str">
        <f t="shared" si="352"/>
        <v>Charlotte</v>
      </c>
      <c r="V1870" t="str">
        <f t="shared" si="353"/>
        <v>NC</v>
      </c>
      <c r="W1870">
        <f t="shared" si="354"/>
        <v>0</v>
      </c>
      <c r="X1870">
        <f t="shared" si="355"/>
        <v>0</v>
      </c>
      <c r="Y1870">
        <f t="shared" si="356"/>
        <v>0</v>
      </c>
      <c r="Z1870">
        <f t="shared" si="357"/>
        <v>0</v>
      </c>
      <c r="AA1870">
        <f t="shared" si="358"/>
        <v>0</v>
      </c>
      <c r="AB1870">
        <f t="shared" si="359"/>
        <v>1</v>
      </c>
    </row>
    <row r="1871" spans="1:28" ht="409.6" x14ac:dyDescent="0.2">
      <c r="A1871">
        <v>1869</v>
      </c>
      <c r="B1871" t="s">
        <v>2832</v>
      </c>
      <c r="C1871" t="s">
        <v>5506</v>
      </c>
      <c r="D1871" s="1" t="s">
        <v>5524</v>
      </c>
      <c r="E1871">
        <v>-1</v>
      </c>
      <c r="F1871" t="s">
        <v>2783</v>
      </c>
      <c r="G1871" t="s">
        <v>128</v>
      </c>
      <c r="H1871">
        <v>-1</v>
      </c>
      <c r="I1871">
        <v>-1</v>
      </c>
      <c r="J1871">
        <v>-1</v>
      </c>
      <c r="K1871">
        <v>-1</v>
      </c>
      <c r="L1871">
        <v>-1</v>
      </c>
      <c r="M1871">
        <v>-1</v>
      </c>
      <c r="N1871">
        <v>-1</v>
      </c>
      <c r="O1871">
        <v>-1</v>
      </c>
      <c r="P1871">
        <v>-1</v>
      </c>
      <c r="Q1871">
        <f t="shared" si="348"/>
        <v>53000</v>
      </c>
      <c r="R1871">
        <f t="shared" si="349"/>
        <v>99000</v>
      </c>
      <c r="S1871">
        <f t="shared" si="350"/>
        <v>76000</v>
      </c>
      <c r="T1871" t="str">
        <f t="shared" si="351"/>
        <v>Data Bridge Consultants</v>
      </c>
      <c r="U1871" t="str">
        <f t="shared" si="352"/>
        <v>Charlotte</v>
      </c>
      <c r="V1871" t="str">
        <f t="shared" si="353"/>
        <v>NC</v>
      </c>
      <c r="W1871">
        <f t="shared" si="354"/>
        <v>0</v>
      </c>
      <c r="X1871">
        <f t="shared" si="355"/>
        <v>0</v>
      </c>
      <c r="Y1871">
        <f t="shared" si="356"/>
        <v>0</v>
      </c>
      <c r="Z1871">
        <f t="shared" si="357"/>
        <v>0</v>
      </c>
      <c r="AA1871">
        <f t="shared" si="358"/>
        <v>0</v>
      </c>
      <c r="AB1871">
        <f t="shared" si="359"/>
        <v>1</v>
      </c>
    </row>
    <row r="1872" spans="1:28" ht="409.6" x14ac:dyDescent="0.2">
      <c r="A1872">
        <v>1870</v>
      </c>
      <c r="B1872" t="s">
        <v>2833</v>
      </c>
      <c r="C1872" t="s">
        <v>5506</v>
      </c>
      <c r="D1872" s="1" t="s">
        <v>5525</v>
      </c>
      <c r="E1872">
        <v>-1</v>
      </c>
      <c r="F1872" t="s">
        <v>2834</v>
      </c>
      <c r="G1872" t="s">
        <v>128</v>
      </c>
      <c r="H1872">
        <v>-1</v>
      </c>
      <c r="I1872">
        <v>-1</v>
      </c>
      <c r="J1872">
        <v>-1</v>
      </c>
      <c r="K1872">
        <v>-1</v>
      </c>
      <c r="L1872">
        <v>-1</v>
      </c>
      <c r="M1872">
        <v>-1</v>
      </c>
      <c r="N1872">
        <v>-1</v>
      </c>
      <c r="O1872">
        <v>-1</v>
      </c>
      <c r="P1872">
        <v>-1</v>
      </c>
      <c r="Q1872">
        <f t="shared" si="348"/>
        <v>53000</v>
      </c>
      <c r="R1872">
        <f t="shared" si="349"/>
        <v>99000</v>
      </c>
      <c r="S1872">
        <f t="shared" si="350"/>
        <v>76000</v>
      </c>
      <c r="T1872" t="str">
        <f t="shared" si="351"/>
        <v>Tax Management Assoc</v>
      </c>
      <c r="U1872" t="str">
        <f t="shared" si="352"/>
        <v>Charlotte</v>
      </c>
      <c r="V1872" t="str">
        <f t="shared" si="353"/>
        <v>NC</v>
      </c>
      <c r="W1872">
        <f t="shared" si="354"/>
        <v>0</v>
      </c>
      <c r="X1872">
        <f t="shared" si="355"/>
        <v>0</v>
      </c>
      <c r="Y1872">
        <f t="shared" si="356"/>
        <v>1</v>
      </c>
      <c r="Z1872">
        <f t="shared" si="357"/>
        <v>0</v>
      </c>
      <c r="AA1872">
        <f t="shared" si="358"/>
        <v>0</v>
      </c>
      <c r="AB1872">
        <f t="shared" si="359"/>
        <v>1</v>
      </c>
    </row>
    <row r="1873" spans="1:28" ht="409.6" x14ac:dyDescent="0.2">
      <c r="A1873">
        <v>1871</v>
      </c>
      <c r="B1873" t="s">
        <v>2835</v>
      </c>
      <c r="C1873" t="s">
        <v>5506</v>
      </c>
      <c r="D1873" s="1" t="s">
        <v>5526</v>
      </c>
      <c r="E1873">
        <v>3.3</v>
      </c>
      <c r="F1873" s="1" t="s">
        <v>2825</v>
      </c>
      <c r="G1873" t="s">
        <v>2771</v>
      </c>
      <c r="H1873" t="s">
        <v>2771</v>
      </c>
      <c r="I1873" t="s">
        <v>24</v>
      </c>
      <c r="J1873">
        <v>1946</v>
      </c>
      <c r="K1873" t="s">
        <v>56</v>
      </c>
      <c r="L1873" t="s">
        <v>2826</v>
      </c>
      <c r="M1873" t="s">
        <v>265</v>
      </c>
      <c r="N1873" t="s">
        <v>3310</v>
      </c>
      <c r="O1873" t="s">
        <v>2827</v>
      </c>
      <c r="P1873">
        <v>-1</v>
      </c>
      <c r="Q1873">
        <f t="shared" si="348"/>
        <v>53000</v>
      </c>
      <c r="R1873">
        <f t="shared" si="349"/>
        <v>99000</v>
      </c>
      <c r="S1873">
        <f t="shared" si="350"/>
        <v>76000</v>
      </c>
      <c r="T1873" t="str">
        <f t="shared" si="351"/>
        <v>Lowe's</v>
      </c>
      <c r="U1873" t="str">
        <f t="shared" si="352"/>
        <v>Mooresville</v>
      </c>
      <c r="V1873" t="str">
        <f t="shared" si="353"/>
        <v>NC</v>
      </c>
      <c r="W1873">
        <f t="shared" si="354"/>
        <v>0</v>
      </c>
      <c r="X1873">
        <f t="shared" si="355"/>
        <v>0</v>
      </c>
      <c r="Y1873">
        <f t="shared" si="356"/>
        <v>0</v>
      </c>
      <c r="Z1873">
        <f t="shared" si="357"/>
        <v>0</v>
      </c>
      <c r="AA1873">
        <f t="shared" si="358"/>
        <v>0</v>
      </c>
      <c r="AB1873">
        <f t="shared" si="359"/>
        <v>1</v>
      </c>
    </row>
    <row r="1874" spans="1:28" ht="34" x14ac:dyDescent="0.2">
      <c r="A1874">
        <v>1872</v>
      </c>
      <c r="B1874" t="s">
        <v>2836</v>
      </c>
      <c r="C1874" t="s">
        <v>5506</v>
      </c>
      <c r="D1874" t="s">
        <v>5527</v>
      </c>
      <c r="E1874">
        <v>4.0999999999999996</v>
      </c>
      <c r="F1874" s="1" t="s">
        <v>2837</v>
      </c>
      <c r="G1874" t="s">
        <v>128</v>
      </c>
      <c r="H1874" t="s">
        <v>228</v>
      </c>
      <c r="I1874" t="s">
        <v>68</v>
      </c>
      <c r="J1874">
        <v>2006</v>
      </c>
      <c r="K1874" t="s">
        <v>30</v>
      </c>
      <c r="L1874" t="s">
        <v>147</v>
      </c>
      <c r="M1874" t="s">
        <v>61</v>
      </c>
      <c r="N1874" t="s">
        <v>3308</v>
      </c>
      <c r="O1874">
        <v>-1</v>
      </c>
      <c r="P1874">
        <v>-1</v>
      </c>
      <c r="Q1874">
        <f t="shared" si="348"/>
        <v>53000</v>
      </c>
      <c r="R1874">
        <f t="shared" si="349"/>
        <v>99000</v>
      </c>
      <c r="S1874">
        <f t="shared" si="350"/>
        <v>76000</v>
      </c>
      <c r="T1874" t="str">
        <f t="shared" si="351"/>
        <v>Canvas InfoTech Inc.</v>
      </c>
      <c r="U1874" t="str">
        <f t="shared" si="352"/>
        <v>Charlotte</v>
      </c>
      <c r="V1874" t="str">
        <f t="shared" si="353"/>
        <v>NC</v>
      </c>
      <c r="W1874">
        <f t="shared" si="354"/>
        <v>0</v>
      </c>
      <c r="X1874">
        <f t="shared" si="355"/>
        <v>0</v>
      </c>
      <c r="Y1874">
        <f t="shared" si="356"/>
        <v>0</v>
      </c>
      <c r="Z1874">
        <f t="shared" si="357"/>
        <v>0</v>
      </c>
      <c r="AA1874">
        <f t="shared" si="358"/>
        <v>0</v>
      </c>
      <c r="AB1874">
        <f t="shared" si="359"/>
        <v>1</v>
      </c>
    </row>
    <row r="1875" spans="1:28" x14ac:dyDescent="0.2">
      <c r="A1875">
        <v>1873</v>
      </c>
      <c r="B1875" t="s">
        <v>2832</v>
      </c>
      <c r="C1875" t="s">
        <v>5506</v>
      </c>
      <c r="D1875" t="s">
        <v>5528</v>
      </c>
      <c r="E1875">
        <v>-1</v>
      </c>
      <c r="F1875" t="s">
        <v>2813</v>
      </c>
      <c r="G1875" t="s">
        <v>128</v>
      </c>
      <c r="H1875" t="s">
        <v>2814</v>
      </c>
      <c r="I1875" t="s">
        <v>68</v>
      </c>
      <c r="J1875">
        <v>-1</v>
      </c>
      <c r="K1875" t="s">
        <v>311</v>
      </c>
      <c r="L1875">
        <v>-1</v>
      </c>
      <c r="M1875">
        <v>-1</v>
      </c>
      <c r="N1875" t="s">
        <v>3319</v>
      </c>
      <c r="O1875">
        <v>-1</v>
      </c>
      <c r="P1875">
        <v>-1</v>
      </c>
      <c r="Q1875">
        <f t="shared" si="348"/>
        <v>53000</v>
      </c>
      <c r="R1875">
        <f t="shared" si="349"/>
        <v>99000</v>
      </c>
      <c r="S1875">
        <f t="shared" si="350"/>
        <v>76000</v>
      </c>
      <c r="T1875" t="str">
        <f t="shared" si="351"/>
        <v>dataBridge</v>
      </c>
      <c r="U1875" t="str">
        <f t="shared" si="352"/>
        <v>Charlotte</v>
      </c>
      <c r="V1875" t="str">
        <f t="shared" si="353"/>
        <v>NC</v>
      </c>
      <c r="W1875">
        <f t="shared" si="354"/>
        <v>0</v>
      </c>
      <c r="X1875">
        <f t="shared" si="355"/>
        <v>0</v>
      </c>
      <c r="Y1875">
        <f t="shared" si="356"/>
        <v>0</v>
      </c>
      <c r="Z1875">
        <f t="shared" si="357"/>
        <v>0</v>
      </c>
      <c r="AA1875">
        <f t="shared" si="358"/>
        <v>0</v>
      </c>
      <c r="AB1875">
        <f t="shared" si="359"/>
        <v>1</v>
      </c>
    </row>
    <row r="1876" spans="1:28" ht="409.6" x14ac:dyDescent="0.2">
      <c r="A1876">
        <v>1874</v>
      </c>
      <c r="B1876" t="s">
        <v>2838</v>
      </c>
      <c r="C1876" t="s">
        <v>5506</v>
      </c>
      <c r="D1876" s="1" t="s">
        <v>5529</v>
      </c>
      <c r="E1876">
        <v>-1</v>
      </c>
      <c r="F1876" t="s">
        <v>2783</v>
      </c>
      <c r="G1876" t="s">
        <v>128</v>
      </c>
      <c r="H1876">
        <v>-1</v>
      </c>
      <c r="I1876">
        <v>-1</v>
      </c>
      <c r="J1876">
        <v>-1</v>
      </c>
      <c r="K1876">
        <v>-1</v>
      </c>
      <c r="L1876">
        <v>-1</v>
      </c>
      <c r="M1876">
        <v>-1</v>
      </c>
      <c r="N1876">
        <v>-1</v>
      </c>
      <c r="O1876">
        <v>-1</v>
      </c>
      <c r="P1876">
        <v>-1</v>
      </c>
      <c r="Q1876">
        <f t="shared" si="348"/>
        <v>53000</v>
      </c>
      <c r="R1876">
        <f t="shared" si="349"/>
        <v>99000</v>
      </c>
      <c r="S1876">
        <f t="shared" si="350"/>
        <v>76000</v>
      </c>
      <c r="T1876" t="str">
        <f t="shared" si="351"/>
        <v>Data Bridge Consultants</v>
      </c>
      <c r="U1876" t="str">
        <f t="shared" si="352"/>
        <v>Charlotte</v>
      </c>
      <c r="V1876" t="str">
        <f t="shared" si="353"/>
        <v>NC</v>
      </c>
      <c r="W1876">
        <f t="shared" si="354"/>
        <v>0</v>
      </c>
      <c r="X1876">
        <f t="shared" si="355"/>
        <v>0</v>
      </c>
      <c r="Y1876">
        <f t="shared" si="356"/>
        <v>0</v>
      </c>
      <c r="Z1876">
        <f t="shared" si="357"/>
        <v>0</v>
      </c>
      <c r="AA1876">
        <f t="shared" si="358"/>
        <v>0</v>
      </c>
      <c r="AB1876">
        <f t="shared" si="359"/>
        <v>1</v>
      </c>
    </row>
    <row r="1877" spans="1:28" ht="136" x14ac:dyDescent="0.2">
      <c r="A1877">
        <v>1875</v>
      </c>
      <c r="B1877" t="s">
        <v>2839</v>
      </c>
      <c r="C1877" t="s">
        <v>5506</v>
      </c>
      <c r="D1877" s="1" t="s">
        <v>5530</v>
      </c>
      <c r="E1877">
        <v>3.8</v>
      </c>
      <c r="F1877" s="1" t="s">
        <v>2840</v>
      </c>
      <c r="G1877" t="s">
        <v>128</v>
      </c>
      <c r="H1877" t="s">
        <v>622</v>
      </c>
      <c r="I1877" t="s">
        <v>18</v>
      </c>
      <c r="J1877">
        <v>1998</v>
      </c>
      <c r="K1877" t="s">
        <v>30</v>
      </c>
      <c r="L1877" t="s">
        <v>38</v>
      </c>
      <c r="M1877" t="s">
        <v>32</v>
      </c>
      <c r="N1877" t="s">
        <v>3309</v>
      </c>
      <c r="O1877">
        <v>-1</v>
      </c>
      <c r="P1877">
        <v>-1</v>
      </c>
      <c r="Q1877">
        <f t="shared" si="348"/>
        <v>53000</v>
      </c>
      <c r="R1877">
        <f t="shared" si="349"/>
        <v>99000</v>
      </c>
      <c r="S1877">
        <f t="shared" si="350"/>
        <v>76000</v>
      </c>
      <c r="T1877" t="str">
        <f t="shared" si="351"/>
        <v>PruTech Solutions, Inc.</v>
      </c>
      <c r="U1877" t="str">
        <f t="shared" si="352"/>
        <v>Charlotte</v>
      </c>
      <c r="V1877" t="str">
        <f t="shared" si="353"/>
        <v>NC</v>
      </c>
      <c r="W1877">
        <f t="shared" si="354"/>
        <v>0</v>
      </c>
      <c r="X1877">
        <f t="shared" si="355"/>
        <v>1</v>
      </c>
      <c r="Y1877">
        <f t="shared" si="356"/>
        <v>1</v>
      </c>
      <c r="Z1877">
        <f t="shared" si="357"/>
        <v>0</v>
      </c>
      <c r="AA1877">
        <f t="shared" si="358"/>
        <v>0</v>
      </c>
      <c r="AB1877">
        <f t="shared" si="359"/>
        <v>1</v>
      </c>
    </row>
    <row r="1878" spans="1:28" ht="170" x14ac:dyDescent="0.2">
      <c r="A1878">
        <v>1876</v>
      </c>
      <c r="B1878" t="s">
        <v>2841</v>
      </c>
      <c r="C1878" t="s">
        <v>5506</v>
      </c>
      <c r="D1878" s="1" t="s">
        <v>5531</v>
      </c>
      <c r="E1878">
        <v>4.3</v>
      </c>
      <c r="F1878" s="1" t="s">
        <v>2805</v>
      </c>
      <c r="G1878" t="s">
        <v>128</v>
      </c>
      <c r="H1878" t="s">
        <v>785</v>
      </c>
      <c r="I1878" t="s">
        <v>41</v>
      </c>
      <c r="J1878">
        <v>1983</v>
      </c>
      <c r="K1878" t="s">
        <v>30</v>
      </c>
      <c r="L1878" t="s">
        <v>38</v>
      </c>
      <c r="M1878" t="s">
        <v>32</v>
      </c>
      <c r="N1878" t="s">
        <v>3305</v>
      </c>
      <c r="O1878" t="s">
        <v>5492</v>
      </c>
      <c r="P1878">
        <v>-1</v>
      </c>
      <c r="Q1878">
        <f t="shared" si="348"/>
        <v>53000</v>
      </c>
      <c r="R1878">
        <f t="shared" si="349"/>
        <v>99000</v>
      </c>
      <c r="S1878">
        <f t="shared" si="350"/>
        <v>76000</v>
      </c>
      <c r="T1878" t="str">
        <f t="shared" si="351"/>
        <v>DATA Inc.</v>
      </c>
      <c r="U1878" t="str">
        <f t="shared" si="352"/>
        <v>Charlotte</v>
      </c>
      <c r="V1878" t="str">
        <f t="shared" si="353"/>
        <v>NC</v>
      </c>
      <c r="W1878">
        <f t="shared" si="354"/>
        <v>0</v>
      </c>
      <c r="X1878">
        <f t="shared" si="355"/>
        <v>0</v>
      </c>
      <c r="Y1878">
        <f t="shared" si="356"/>
        <v>0</v>
      </c>
      <c r="Z1878">
        <f t="shared" si="357"/>
        <v>0</v>
      </c>
      <c r="AA1878">
        <f t="shared" si="358"/>
        <v>0</v>
      </c>
      <c r="AB1878">
        <f t="shared" si="359"/>
        <v>1</v>
      </c>
    </row>
    <row r="1879" spans="1:28" ht="372" x14ac:dyDescent="0.2">
      <c r="A1879">
        <v>1877</v>
      </c>
      <c r="B1879" t="s">
        <v>2842</v>
      </c>
      <c r="C1879" t="s">
        <v>5506</v>
      </c>
      <c r="D1879" s="1" t="s">
        <v>5532</v>
      </c>
      <c r="E1879">
        <v>3.7</v>
      </c>
      <c r="F1879" s="1" t="s">
        <v>3357</v>
      </c>
      <c r="G1879" t="s">
        <v>128</v>
      </c>
      <c r="H1879" t="s">
        <v>128</v>
      </c>
      <c r="I1879" t="s">
        <v>24</v>
      </c>
      <c r="J1879">
        <v>1904</v>
      </c>
      <c r="K1879" t="s">
        <v>56</v>
      </c>
      <c r="L1879" t="s">
        <v>3358</v>
      </c>
      <c r="M1879" t="s">
        <v>46</v>
      </c>
      <c r="N1879" t="s">
        <v>3310</v>
      </c>
      <c r="O1879">
        <v>-1</v>
      </c>
      <c r="P1879">
        <v>-1</v>
      </c>
      <c r="Q1879">
        <f t="shared" si="348"/>
        <v>53000</v>
      </c>
      <c r="R1879">
        <f t="shared" si="349"/>
        <v>99000</v>
      </c>
      <c r="S1879">
        <f t="shared" si="350"/>
        <v>76000</v>
      </c>
      <c r="T1879" t="str">
        <f t="shared" si="351"/>
        <v>Ban of America</v>
      </c>
      <c r="U1879" t="str">
        <f t="shared" si="352"/>
        <v>Charlotte</v>
      </c>
      <c r="V1879" t="str">
        <f t="shared" si="353"/>
        <v>NC</v>
      </c>
      <c r="W1879">
        <f t="shared" si="354"/>
        <v>0</v>
      </c>
      <c r="X1879">
        <f t="shared" si="355"/>
        <v>0</v>
      </c>
      <c r="Y1879">
        <f t="shared" si="356"/>
        <v>0</v>
      </c>
      <c r="Z1879">
        <f t="shared" si="357"/>
        <v>0</v>
      </c>
      <c r="AA1879">
        <f t="shared" si="358"/>
        <v>0</v>
      </c>
      <c r="AB1879">
        <f t="shared" si="359"/>
        <v>1</v>
      </c>
    </row>
    <row r="1880" spans="1:28" ht="409.6" x14ac:dyDescent="0.2">
      <c r="A1880">
        <v>1878</v>
      </c>
      <c r="B1880" t="s">
        <v>5533</v>
      </c>
      <c r="C1880" t="s">
        <v>5506</v>
      </c>
      <c r="D1880" s="1" t="s">
        <v>5534</v>
      </c>
      <c r="E1880">
        <v>3.7</v>
      </c>
      <c r="F1880" s="1" t="s">
        <v>2843</v>
      </c>
      <c r="G1880" t="s">
        <v>128</v>
      </c>
      <c r="H1880" t="s">
        <v>5535</v>
      </c>
      <c r="I1880" t="s">
        <v>84</v>
      </c>
      <c r="J1880">
        <v>1999</v>
      </c>
      <c r="K1880" t="s">
        <v>30</v>
      </c>
      <c r="L1880" t="s">
        <v>1355</v>
      </c>
      <c r="M1880" t="s">
        <v>1308</v>
      </c>
      <c r="N1880" t="s">
        <v>3313</v>
      </c>
      <c r="O1880" t="s">
        <v>2844</v>
      </c>
      <c r="P1880">
        <v>-1</v>
      </c>
      <c r="Q1880">
        <f t="shared" si="348"/>
        <v>53000</v>
      </c>
      <c r="R1880">
        <f t="shared" si="349"/>
        <v>99000</v>
      </c>
      <c r="S1880">
        <f t="shared" si="350"/>
        <v>76000</v>
      </c>
      <c r="T1880" t="str">
        <f t="shared" si="351"/>
        <v>Transportation Insight</v>
      </c>
      <c r="U1880" t="str">
        <f t="shared" si="352"/>
        <v>Charlotte</v>
      </c>
      <c r="V1880" t="str">
        <f t="shared" si="353"/>
        <v>NC</v>
      </c>
      <c r="W1880">
        <f t="shared" si="354"/>
        <v>0</v>
      </c>
      <c r="X1880">
        <f t="shared" si="355"/>
        <v>1</v>
      </c>
      <c r="Y1880">
        <f t="shared" si="356"/>
        <v>1</v>
      </c>
      <c r="Z1880">
        <f t="shared" si="357"/>
        <v>0</v>
      </c>
      <c r="AA1880">
        <f t="shared" si="358"/>
        <v>0</v>
      </c>
      <c r="AB1880">
        <f t="shared" si="359"/>
        <v>1</v>
      </c>
    </row>
    <row r="1881" spans="1:28" ht="409.6" x14ac:dyDescent="0.2">
      <c r="A1881">
        <v>1879</v>
      </c>
      <c r="B1881" t="s">
        <v>2845</v>
      </c>
      <c r="C1881" t="s">
        <v>5536</v>
      </c>
      <c r="D1881" s="1" t="s">
        <v>5537</v>
      </c>
      <c r="E1881">
        <v>3.1</v>
      </c>
      <c r="F1881" s="1" t="s">
        <v>1663</v>
      </c>
      <c r="G1881" t="s">
        <v>128</v>
      </c>
      <c r="H1881" t="s">
        <v>3539</v>
      </c>
      <c r="I1881" t="s">
        <v>24</v>
      </c>
      <c r="J1881">
        <v>1864</v>
      </c>
      <c r="K1881" t="s">
        <v>56</v>
      </c>
      <c r="L1881" t="s">
        <v>3358</v>
      </c>
      <c r="M1881" t="s">
        <v>46</v>
      </c>
      <c r="N1881" t="s">
        <v>3310</v>
      </c>
      <c r="O1881">
        <v>-1</v>
      </c>
      <c r="P1881">
        <v>-1</v>
      </c>
      <c r="Q1881">
        <f t="shared" si="348"/>
        <v>40000</v>
      </c>
      <c r="R1881">
        <f t="shared" si="349"/>
        <v>74000</v>
      </c>
      <c r="S1881">
        <f t="shared" si="350"/>
        <v>57000</v>
      </c>
      <c r="T1881" t="str">
        <f t="shared" si="351"/>
        <v>MUFG</v>
      </c>
      <c r="U1881" t="str">
        <f t="shared" si="352"/>
        <v>Charlotte</v>
      </c>
      <c r="V1881" t="str">
        <f t="shared" si="353"/>
        <v>NC</v>
      </c>
      <c r="W1881">
        <f t="shared" si="354"/>
        <v>0</v>
      </c>
      <c r="X1881">
        <f t="shared" si="355"/>
        <v>0</v>
      </c>
      <c r="Y1881">
        <f t="shared" si="356"/>
        <v>0</v>
      </c>
      <c r="Z1881">
        <f t="shared" si="357"/>
        <v>0</v>
      </c>
      <c r="AA1881">
        <f t="shared" si="358"/>
        <v>0</v>
      </c>
      <c r="AB1881">
        <f t="shared" si="359"/>
        <v>1</v>
      </c>
    </row>
    <row r="1882" spans="1:28" ht="409.6" x14ac:dyDescent="0.2">
      <c r="A1882">
        <v>1880</v>
      </c>
      <c r="B1882" t="s">
        <v>2846</v>
      </c>
      <c r="C1882" t="s">
        <v>5536</v>
      </c>
      <c r="D1882" s="1" t="s">
        <v>5538</v>
      </c>
      <c r="E1882">
        <v>3</v>
      </c>
      <c r="F1882" s="1" t="s">
        <v>5539</v>
      </c>
      <c r="G1882" t="s">
        <v>2771</v>
      </c>
      <c r="H1882" t="s">
        <v>165</v>
      </c>
      <c r="I1882" t="s">
        <v>68</v>
      </c>
      <c r="J1882">
        <v>2004</v>
      </c>
      <c r="K1882" t="s">
        <v>30</v>
      </c>
      <c r="L1882" t="s">
        <v>3331</v>
      </c>
      <c r="M1882" t="s">
        <v>61</v>
      </c>
      <c r="N1882" t="s">
        <v>3308</v>
      </c>
      <c r="O1882">
        <v>-1</v>
      </c>
      <c r="P1882">
        <v>-1</v>
      </c>
      <c r="Q1882">
        <f t="shared" si="348"/>
        <v>40000</v>
      </c>
      <c r="R1882">
        <f t="shared" si="349"/>
        <v>74000</v>
      </c>
      <c r="S1882">
        <f t="shared" si="350"/>
        <v>57000</v>
      </c>
      <c r="T1882" t="str">
        <f t="shared" si="351"/>
        <v>Midan Mareting</v>
      </c>
      <c r="U1882" t="str">
        <f t="shared" si="352"/>
        <v>Mooresville</v>
      </c>
      <c r="V1882" t="str">
        <f t="shared" si="353"/>
        <v>NC</v>
      </c>
      <c r="W1882">
        <f t="shared" si="354"/>
        <v>0</v>
      </c>
      <c r="X1882">
        <f t="shared" si="355"/>
        <v>0</v>
      </c>
      <c r="Y1882">
        <f t="shared" si="356"/>
        <v>1</v>
      </c>
      <c r="Z1882">
        <f t="shared" si="357"/>
        <v>0</v>
      </c>
      <c r="AA1882">
        <f t="shared" si="358"/>
        <v>0</v>
      </c>
      <c r="AB1882">
        <f t="shared" si="359"/>
        <v>1</v>
      </c>
    </row>
    <row r="1883" spans="1:28" x14ac:dyDescent="0.2">
      <c r="A1883">
        <v>1881</v>
      </c>
      <c r="B1883" t="s">
        <v>2838</v>
      </c>
      <c r="C1883" t="s">
        <v>5536</v>
      </c>
      <c r="D1883" t="s">
        <v>5540</v>
      </c>
      <c r="E1883">
        <v>-1</v>
      </c>
      <c r="F1883" t="s">
        <v>2813</v>
      </c>
      <c r="G1883" t="s">
        <v>128</v>
      </c>
      <c r="H1883" t="s">
        <v>2814</v>
      </c>
      <c r="I1883" t="s">
        <v>68</v>
      </c>
      <c r="J1883">
        <v>-1</v>
      </c>
      <c r="K1883" t="s">
        <v>311</v>
      </c>
      <c r="L1883">
        <v>-1</v>
      </c>
      <c r="M1883">
        <v>-1</v>
      </c>
      <c r="N1883" t="s">
        <v>3319</v>
      </c>
      <c r="O1883">
        <v>-1</v>
      </c>
      <c r="P1883">
        <v>-1</v>
      </c>
      <c r="Q1883">
        <f t="shared" si="348"/>
        <v>40000</v>
      </c>
      <c r="R1883">
        <f t="shared" si="349"/>
        <v>74000</v>
      </c>
      <c r="S1883">
        <f t="shared" si="350"/>
        <v>57000</v>
      </c>
      <c r="T1883" t="str">
        <f t="shared" si="351"/>
        <v>dataBridge</v>
      </c>
      <c r="U1883" t="str">
        <f t="shared" si="352"/>
        <v>Charlotte</v>
      </c>
      <c r="V1883" t="str">
        <f t="shared" si="353"/>
        <v>NC</v>
      </c>
      <c r="W1883">
        <f t="shared" si="354"/>
        <v>0</v>
      </c>
      <c r="X1883">
        <f t="shared" si="355"/>
        <v>0</v>
      </c>
      <c r="Y1883">
        <f t="shared" si="356"/>
        <v>0</v>
      </c>
      <c r="Z1883">
        <f t="shared" si="357"/>
        <v>0</v>
      </c>
      <c r="AA1883">
        <f t="shared" si="358"/>
        <v>0</v>
      </c>
      <c r="AB1883">
        <f t="shared" si="359"/>
        <v>1</v>
      </c>
    </row>
    <row r="1884" spans="1:28" ht="409.6" x14ac:dyDescent="0.2">
      <c r="A1884">
        <v>1882</v>
      </c>
      <c r="B1884" t="s">
        <v>2847</v>
      </c>
      <c r="C1884" t="s">
        <v>5536</v>
      </c>
      <c r="D1884" s="1" t="s">
        <v>5541</v>
      </c>
      <c r="E1884">
        <v>3.6</v>
      </c>
      <c r="F1884" s="1" t="s">
        <v>1770</v>
      </c>
      <c r="G1884" t="s">
        <v>128</v>
      </c>
      <c r="H1884" t="s">
        <v>1771</v>
      </c>
      <c r="I1884" t="s">
        <v>29</v>
      </c>
      <c r="J1884">
        <v>1997</v>
      </c>
      <c r="K1884" t="s">
        <v>30</v>
      </c>
      <c r="L1884" t="s">
        <v>147</v>
      </c>
      <c r="M1884" t="s">
        <v>61</v>
      </c>
      <c r="N1884" t="s">
        <v>3303</v>
      </c>
      <c r="O1884" t="s">
        <v>4507</v>
      </c>
      <c r="P1884">
        <v>-1</v>
      </c>
      <c r="Q1884">
        <f t="shared" si="348"/>
        <v>40000</v>
      </c>
      <c r="R1884">
        <f t="shared" si="349"/>
        <v>74000</v>
      </c>
      <c r="S1884">
        <f t="shared" si="350"/>
        <v>57000</v>
      </c>
      <c r="T1884" t="str">
        <f t="shared" si="351"/>
        <v>Signature Consultants</v>
      </c>
      <c r="U1884" t="str">
        <f t="shared" si="352"/>
        <v>Charlotte</v>
      </c>
      <c r="V1884" t="str">
        <f t="shared" si="353"/>
        <v>NC</v>
      </c>
      <c r="W1884">
        <f t="shared" si="354"/>
        <v>1</v>
      </c>
      <c r="X1884">
        <f t="shared" si="355"/>
        <v>1</v>
      </c>
      <c r="Y1884">
        <f t="shared" si="356"/>
        <v>1</v>
      </c>
      <c r="Z1884">
        <f t="shared" si="357"/>
        <v>1</v>
      </c>
      <c r="AA1884">
        <f t="shared" si="358"/>
        <v>0</v>
      </c>
      <c r="AB1884">
        <f t="shared" si="359"/>
        <v>1</v>
      </c>
    </row>
    <row r="1885" spans="1:28" ht="409.6" x14ac:dyDescent="0.2">
      <c r="A1885">
        <v>1883</v>
      </c>
      <c r="B1885" t="s">
        <v>2848</v>
      </c>
      <c r="C1885" t="s">
        <v>5536</v>
      </c>
      <c r="D1885" s="1" t="s">
        <v>5542</v>
      </c>
      <c r="E1885">
        <v>3.8</v>
      </c>
      <c r="F1885" s="1" t="s">
        <v>2764</v>
      </c>
      <c r="G1885" t="s">
        <v>128</v>
      </c>
      <c r="H1885" t="s">
        <v>128</v>
      </c>
      <c r="I1885" t="s">
        <v>29</v>
      </c>
      <c r="J1885">
        <v>2017</v>
      </c>
      <c r="K1885" t="s">
        <v>56</v>
      </c>
      <c r="L1885" t="s">
        <v>51</v>
      </c>
      <c r="M1885" t="s">
        <v>52</v>
      </c>
      <c r="N1885" t="s">
        <v>3319</v>
      </c>
      <c r="O1885">
        <v>-1</v>
      </c>
      <c r="P1885">
        <v>-1</v>
      </c>
      <c r="Q1885">
        <f t="shared" si="348"/>
        <v>40000</v>
      </c>
      <c r="R1885">
        <f t="shared" si="349"/>
        <v>74000</v>
      </c>
      <c r="S1885">
        <f t="shared" si="350"/>
        <v>57000</v>
      </c>
      <c r="T1885" t="str">
        <f t="shared" si="351"/>
        <v>Brighthouse Financial</v>
      </c>
      <c r="U1885" t="str">
        <f t="shared" si="352"/>
        <v>Charlotte</v>
      </c>
      <c r="V1885" t="str">
        <f t="shared" si="353"/>
        <v>NC</v>
      </c>
      <c r="W1885">
        <f t="shared" si="354"/>
        <v>1</v>
      </c>
      <c r="X1885">
        <f t="shared" si="355"/>
        <v>1</v>
      </c>
      <c r="Y1885">
        <f t="shared" si="356"/>
        <v>0</v>
      </c>
      <c r="Z1885">
        <f t="shared" si="357"/>
        <v>1</v>
      </c>
      <c r="AA1885">
        <f t="shared" si="358"/>
        <v>0</v>
      </c>
      <c r="AB1885">
        <f t="shared" si="359"/>
        <v>1</v>
      </c>
    </row>
    <row r="1886" spans="1:28" ht="204" x14ac:dyDescent="0.2">
      <c r="A1886">
        <v>1884</v>
      </c>
      <c r="B1886" t="s">
        <v>2065</v>
      </c>
      <c r="C1886" t="s">
        <v>5536</v>
      </c>
      <c r="D1886" s="1" t="s">
        <v>5543</v>
      </c>
      <c r="E1886">
        <v>3.6</v>
      </c>
      <c r="F1886" s="1" t="s">
        <v>2849</v>
      </c>
      <c r="G1886" t="s">
        <v>128</v>
      </c>
      <c r="H1886" t="s">
        <v>644</v>
      </c>
      <c r="I1886" t="s">
        <v>29</v>
      </c>
      <c r="J1886">
        <v>1975</v>
      </c>
      <c r="K1886" t="s">
        <v>37</v>
      </c>
      <c r="L1886" t="s">
        <v>38</v>
      </c>
      <c r="M1886" t="s">
        <v>32</v>
      </c>
      <c r="N1886" t="s">
        <v>3303</v>
      </c>
      <c r="O1886">
        <v>-1</v>
      </c>
      <c r="P1886">
        <v>-1</v>
      </c>
      <c r="Q1886">
        <f t="shared" si="348"/>
        <v>40000</v>
      </c>
      <c r="R1886">
        <f t="shared" si="349"/>
        <v>74000</v>
      </c>
      <c r="S1886">
        <f t="shared" si="350"/>
        <v>57000</v>
      </c>
      <c r="T1886" t="str">
        <f t="shared" si="351"/>
        <v>Accenture Federal Services</v>
      </c>
      <c r="U1886" t="str">
        <f t="shared" si="352"/>
        <v>Charlotte</v>
      </c>
      <c r="V1886" t="str">
        <f t="shared" si="353"/>
        <v>NC</v>
      </c>
      <c r="W1886">
        <f t="shared" si="354"/>
        <v>0</v>
      </c>
      <c r="X1886">
        <f t="shared" si="355"/>
        <v>1</v>
      </c>
      <c r="Y1886">
        <f t="shared" si="356"/>
        <v>0</v>
      </c>
      <c r="Z1886">
        <f t="shared" si="357"/>
        <v>0</v>
      </c>
      <c r="AA1886">
        <f t="shared" si="358"/>
        <v>1</v>
      </c>
      <c r="AB1886">
        <f t="shared" si="359"/>
        <v>1</v>
      </c>
    </row>
    <row r="1887" spans="1:28" ht="409.6" x14ac:dyDescent="0.2">
      <c r="A1887">
        <v>1885</v>
      </c>
      <c r="B1887" t="s">
        <v>2850</v>
      </c>
      <c r="C1887" t="s">
        <v>5536</v>
      </c>
      <c r="D1887" s="1" t="s">
        <v>5544</v>
      </c>
      <c r="E1887">
        <v>3.3</v>
      </c>
      <c r="F1887" s="1" t="s">
        <v>2825</v>
      </c>
      <c r="G1887" t="s">
        <v>2771</v>
      </c>
      <c r="H1887" t="s">
        <v>2771</v>
      </c>
      <c r="I1887" t="s">
        <v>24</v>
      </c>
      <c r="J1887">
        <v>1946</v>
      </c>
      <c r="K1887" t="s">
        <v>56</v>
      </c>
      <c r="L1887" t="s">
        <v>2826</v>
      </c>
      <c r="M1887" t="s">
        <v>265</v>
      </c>
      <c r="N1887" t="s">
        <v>3310</v>
      </c>
      <c r="O1887" t="s">
        <v>2827</v>
      </c>
      <c r="P1887">
        <v>-1</v>
      </c>
      <c r="Q1887">
        <f t="shared" si="348"/>
        <v>40000</v>
      </c>
      <c r="R1887">
        <f t="shared" si="349"/>
        <v>74000</v>
      </c>
      <c r="S1887">
        <f t="shared" si="350"/>
        <v>57000</v>
      </c>
      <c r="T1887" t="str">
        <f t="shared" si="351"/>
        <v>Lowe's</v>
      </c>
      <c r="U1887" t="str">
        <f t="shared" si="352"/>
        <v>Mooresville</v>
      </c>
      <c r="V1887" t="str">
        <f t="shared" si="353"/>
        <v>NC</v>
      </c>
      <c r="W1887">
        <f t="shared" si="354"/>
        <v>0</v>
      </c>
      <c r="X1887">
        <f t="shared" si="355"/>
        <v>0</v>
      </c>
      <c r="Y1887">
        <f t="shared" si="356"/>
        <v>0</v>
      </c>
      <c r="Z1887">
        <f t="shared" si="357"/>
        <v>0</v>
      </c>
      <c r="AA1887">
        <f t="shared" si="358"/>
        <v>0</v>
      </c>
      <c r="AB1887">
        <f t="shared" si="359"/>
        <v>1</v>
      </c>
    </row>
    <row r="1888" spans="1:28" ht="409.6" x14ac:dyDescent="0.2">
      <c r="A1888">
        <v>1886</v>
      </c>
      <c r="B1888" t="s">
        <v>2851</v>
      </c>
      <c r="C1888" t="s">
        <v>5536</v>
      </c>
      <c r="D1888" s="1" t="s">
        <v>5545</v>
      </c>
      <c r="E1888">
        <v>3.8</v>
      </c>
      <c r="F1888" s="1" t="s">
        <v>2840</v>
      </c>
      <c r="G1888" t="s">
        <v>128</v>
      </c>
      <c r="H1888" t="s">
        <v>622</v>
      </c>
      <c r="I1888" t="s">
        <v>18</v>
      </c>
      <c r="J1888">
        <v>1998</v>
      </c>
      <c r="K1888" t="s">
        <v>30</v>
      </c>
      <c r="L1888" t="s">
        <v>38</v>
      </c>
      <c r="M1888" t="s">
        <v>32</v>
      </c>
      <c r="N1888" t="s">
        <v>3309</v>
      </c>
      <c r="O1888">
        <v>-1</v>
      </c>
      <c r="P1888">
        <v>-1</v>
      </c>
      <c r="Q1888">
        <f t="shared" si="348"/>
        <v>40000</v>
      </c>
      <c r="R1888">
        <f t="shared" si="349"/>
        <v>74000</v>
      </c>
      <c r="S1888">
        <f t="shared" si="350"/>
        <v>57000</v>
      </c>
      <c r="T1888" t="str">
        <f t="shared" si="351"/>
        <v>PruTech Solutions, Inc.</v>
      </c>
      <c r="U1888" t="str">
        <f t="shared" si="352"/>
        <v>Charlotte</v>
      </c>
      <c r="V1888" t="str">
        <f t="shared" si="353"/>
        <v>NC</v>
      </c>
      <c r="W1888">
        <f t="shared" si="354"/>
        <v>0</v>
      </c>
      <c r="X1888">
        <f t="shared" si="355"/>
        <v>1</v>
      </c>
      <c r="Y1888">
        <f t="shared" si="356"/>
        <v>1</v>
      </c>
      <c r="Z1888">
        <f t="shared" si="357"/>
        <v>0</v>
      </c>
      <c r="AA1888">
        <f t="shared" si="358"/>
        <v>0</v>
      </c>
      <c r="AB1888">
        <f t="shared" si="359"/>
        <v>1</v>
      </c>
    </row>
    <row r="1889" spans="1:28" ht="409.6" x14ac:dyDescent="0.2">
      <c r="A1889">
        <v>1887</v>
      </c>
      <c r="B1889" t="s">
        <v>2852</v>
      </c>
      <c r="C1889" t="s">
        <v>5536</v>
      </c>
      <c r="D1889" s="1" t="s">
        <v>5546</v>
      </c>
      <c r="E1889">
        <v>3.3</v>
      </c>
      <c r="F1889" s="1" t="s">
        <v>2825</v>
      </c>
      <c r="G1889" t="s">
        <v>2771</v>
      </c>
      <c r="H1889" t="s">
        <v>2771</v>
      </c>
      <c r="I1889" t="s">
        <v>24</v>
      </c>
      <c r="J1889">
        <v>1946</v>
      </c>
      <c r="K1889" t="s">
        <v>56</v>
      </c>
      <c r="L1889" t="s">
        <v>2826</v>
      </c>
      <c r="M1889" t="s">
        <v>265</v>
      </c>
      <c r="N1889" t="s">
        <v>3310</v>
      </c>
      <c r="O1889" t="s">
        <v>2827</v>
      </c>
      <c r="P1889">
        <v>-1</v>
      </c>
      <c r="Q1889">
        <f t="shared" si="348"/>
        <v>40000</v>
      </c>
      <c r="R1889">
        <f t="shared" si="349"/>
        <v>74000</v>
      </c>
      <c r="S1889">
        <f t="shared" si="350"/>
        <v>57000</v>
      </c>
      <c r="T1889" t="str">
        <f t="shared" si="351"/>
        <v>Lowe's</v>
      </c>
      <c r="U1889" t="str">
        <f t="shared" si="352"/>
        <v>Mooresville</v>
      </c>
      <c r="V1889" t="str">
        <f t="shared" si="353"/>
        <v>NC</v>
      </c>
      <c r="W1889">
        <f t="shared" si="354"/>
        <v>0</v>
      </c>
      <c r="X1889">
        <f t="shared" si="355"/>
        <v>0</v>
      </c>
      <c r="Y1889">
        <f t="shared" si="356"/>
        <v>0</v>
      </c>
      <c r="Z1889">
        <f t="shared" si="357"/>
        <v>0</v>
      </c>
      <c r="AA1889">
        <f t="shared" si="358"/>
        <v>0</v>
      </c>
      <c r="AB1889">
        <f t="shared" si="359"/>
        <v>1</v>
      </c>
    </row>
    <row r="1890" spans="1:28" ht="409.6" x14ac:dyDescent="0.2">
      <c r="A1890">
        <v>1888</v>
      </c>
      <c r="B1890" t="s">
        <v>2788</v>
      </c>
      <c r="C1890" t="s">
        <v>5547</v>
      </c>
      <c r="D1890" s="1" t="s">
        <v>5548</v>
      </c>
      <c r="E1890">
        <v>4</v>
      </c>
      <c r="F1890" s="1" t="s">
        <v>5549</v>
      </c>
      <c r="G1890" t="s">
        <v>106</v>
      </c>
      <c r="H1890" t="s">
        <v>2853</v>
      </c>
      <c r="I1890" t="s">
        <v>55</v>
      </c>
      <c r="J1890">
        <v>1982</v>
      </c>
      <c r="K1890" t="s">
        <v>56</v>
      </c>
      <c r="L1890" t="s">
        <v>134</v>
      </c>
      <c r="M1890" t="s">
        <v>32</v>
      </c>
      <c r="N1890" t="s">
        <v>3304</v>
      </c>
      <c r="O1890">
        <v>-1</v>
      </c>
      <c r="P1890">
        <v>-1</v>
      </c>
      <c r="Q1890">
        <f t="shared" si="348"/>
        <v>57000</v>
      </c>
      <c r="R1890">
        <f t="shared" si="349"/>
        <v>104000</v>
      </c>
      <c r="S1890">
        <f t="shared" si="350"/>
        <v>80500</v>
      </c>
      <c r="T1890" t="str">
        <f t="shared" si="351"/>
        <v>Autodes</v>
      </c>
      <c r="U1890" t="str">
        <f t="shared" si="352"/>
        <v>San Francisco</v>
      </c>
      <c r="V1890" t="str">
        <f t="shared" si="353"/>
        <v>CA</v>
      </c>
      <c r="W1890">
        <f t="shared" si="354"/>
        <v>1</v>
      </c>
      <c r="X1890">
        <f t="shared" si="355"/>
        <v>1</v>
      </c>
      <c r="Y1890">
        <f t="shared" si="356"/>
        <v>1</v>
      </c>
      <c r="Z1890">
        <f t="shared" si="357"/>
        <v>1</v>
      </c>
      <c r="AA1890">
        <f t="shared" si="358"/>
        <v>0</v>
      </c>
      <c r="AB1890">
        <f t="shared" si="359"/>
        <v>1</v>
      </c>
    </row>
    <row r="1891" spans="1:28" ht="409.6" x14ac:dyDescent="0.2">
      <c r="A1891">
        <v>1889</v>
      </c>
      <c r="B1891" t="s">
        <v>5550</v>
      </c>
      <c r="C1891" t="s">
        <v>5547</v>
      </c>
      <c r="D1891" s="1" t="s">
        <v>5551</v>
      </c>
      <c r="E1891">
        <v>3.6</v>
      </c>
      <c r="F1891" s="1" t="s">
        <v>2854</v>
      </c>
      <c r="G1891" t="s">
        <v>2853</v>
      </c>
      <c r="H1891" t="s">
        <v>2853</v>
      </c>
      <c r="I1891" t="s">
        <v>84</v>
      </c>
      <c r="J1891">
        <v>2006</v>
      </c>
      <c r="K1891" t="s">
        <v>37</v>
      </c>
      <c r="L1891" t="s">
        <v>1226</v>
      </c>
      <c r="M1891" t="s">
        <v>265</v>
      </c>
      <c r="N1891" t="s">
        <v>3303</v>
      </c>
      <c r="O1891">
        <v>-1</v>
      </c>
      <c r="P1891">
        <v>-1</v>
      </c>
      <c r="Q1891">
        <f t="shared" si="348"/>
        <v>57000</v>
      </c>
      <c r="R1891">
        <f t="shared" si="349"/>
        <v>104000</v>
      </c>
      <c r="S1891">
        <f t="shared" si="350"/>
        <v>80500</v>
      </c>
      <c r="T1891" t="str">
        <f t="shared" si="351"/>
        <v>Vionic Group</v>
      </c>
      <c r="U1891" t="str">
        <f t="shared" si="352"/>
        <v>San Rafael</v>
      </c>
      <c r="V1891" t="str">
        <f t="shared" si="353"/>
        <v>CA</v>
      </c>
      <c r="W1891">
        <f t="shared" si="354"/>
        <v>0</v>
      </c>
      <c r="X1891">
        <f t="shared" si="355"/>
        <v>0</v>
      </c>
      <c r="Y1891">
        <f t="shared" si="356"/>
        <v>1</v>
      </c>
      <c r="Z1891">
        <f t="shared" si="357"/>
        <v>0</v>
      </c>
      <c r="AA1891">
        <f t="shared" si="358"/>
        <v>0</v>
      </c>
      <c r="AB1891">
        <f t="shared" si="359"/>
        <v>1</v>
      </c>
    </row>
    <row r="1892" spans="1:28" ht="409.6" x14ac:dyDescent="0.2">
      <c r="A1892">
        <v>1890</v>
      </c>
      <c r="B1892" t="s">
        <v>72</v>
      </c>
      <c r="C1892" t="s">
        <v>5547</v>
      </c>
      <c r="D1892" s="1" t="s">
        <v>5552</v>
      </c>
      <c r="E1892">
        <v>3.9</v>
      </c>
      <c r="F1892" s="1" t="s">
        <v>2855</v>
      </c>
      <c r="G1892" t="s">
        <v>106</v>
      </c>
      <c r="H1892" t="s">
        <v>106</v>
      </c>
      <c r="I1892" t="s">
        <v>84</v>
      </c>
      <c r="J1892">
        <v>2008</v>
      </c>
      <c r="K1892" t="s">
        <v>56</v>
      </c>
      <c r="L1892" t="s">
        <v>31</v>
      </c>
      <c r="M1892" t="s">
        <v>32</v>
      </c>
      <c r="N1892" t="s">
        <v>3319</v>
      </c>
      <c r="O1892">
        <v>-1</v>
      </c>
      <c r="P1892" t="b">
        <v>1</v>
      </c>
      <c r="Q1892">
        <f t="shared" si="348"/>
        <v>57000</v>
      </c>
      <c r="R1892">
        <f t="shared" si="349"/>
        <v>104000</v>
      </c>
      <c r="S1892">
        <f t="shared" si="350"/>
        <v>80500</v>
      </c>
      <c r="T1892" t="str">
        <f t="shared" si="351"/>
        <v>Life360</v>
      </c>
      <c r="U1892" t="str">
        <f t="shared" si="352"/>
        <v>San Francisco</v>
      </c>
      <c r="V1892" t="str">
        <f t="shared" si="353"/>
        <v>CA</v>
      </c>
      <c r="W1892">
        <f t="shared" si="354"/>
        <v>1</v>
      </c>
      <c r="X1892">
        <f t="shared" si="355"/>
        <v>1</v>
      </c>
      <c r="Y1892">
        <f t="shared" si="356"/>
        <v>0</v>
      </c>
      <c r="Z1892">
        <f t="shared" si="357"/>
        <v>1</v>
      </c>
      <c r="AA1892">
        <f t="shared" si="358"/>
        <v>0</v>
      </c>
      <c r="AB1892">
        <f t="shared" si="359"/>
        <v>1</v>
      </c>
    </row>
    <row r="1893" spans="1:28" ht="409.6" x14ac:dyDescent="0.2">
      <c r="A1893">
        <v>1891</v>
      </c>
      <c r="B1893" t="s">
        <v>34</v>
      </c>
      <c r="C1893" t="s">
        <v>5547</v>
      </c>
      <c r="D1893" s="1" t="s">
        <v>5553</v>
      </c>
      <c r="E1893">
        <v>3</v>
      </c>
      <c r="F1893" s="1" t="s">
        <v>2856</v>
      </c>
      <c r="G1893" t="s">
        <v>263</v>
      </c>
      <c r="H1893" t="s">
        <v>3963</v>
      </c>
      <c r="I1893" t="s">
        <v>29</v>
      </c>
      <c r="J1893">
        <v>1997</v>
      </c>
      <c r="K1893" t="s">
        <v>56</v>
      </c>
      <c r="L1893" t="s">
        <v>342</v>
      </c>
      <c r="M1893" t="s">
        <v>161</v>
      </c>
      <c r="N1893" t="s">
        <v>3310</v>
      </c>
      <c r="O1893" t="s">
        <v>2857</v>
      </c>
      <c r="P1893" t="b">
        <v>1</v>
      </c>
      <c r="Q1893">
        <f t="shared" si="348"/>
        <v>57000</v>
      </c>
      <c r="R1893">
        <f t="shared" si="349"/>
        <v>104000</v>
      </c>
      <c r="S1893">
        <f t="shared" si="350"/>
        <v>80500</v>
      </c>
      <c r="T1893" t="str">
        <f t="shared" si="351"/>
        <v>NCSOFT</v>
      </c>
      <c r="U1893" t="str">
        <f t="shared" si="352"/>
        <v>San Mateo</v>
      </c>
      <c r="V1893" t="str">
        <f t="shared" si="353"/>
        <v>CA</v>
      </c>
      <c r="W1893">
        <f t="shared" si="354"/>
        <v>1</v>
      </c>
      <c r="X1893">
        <f t="shared" si="355"/>
        <v>1</v>
      </c>
      <c r="Y1893">
        <f t="shared" si="356"/>
        <v>1</v>
      </c>
      <c r="Z1893">
        <f t="shared" si="357"/>
        <v>1</v>
      </c>
      <c r="AA1893">
        <f t="shared" si="358"/>
        <v>0</v>
      </c>
      <c r="AB1893">
        <f t="shared" si="359"/>
        <v>1</v>
      </c>
    </row>
    <row r="1894" spans="1:28" ht="409.6" x14ac:dyDescent="0.2">
      <c r="A1894">
        <v>1892</v>
      </c>
      <c r="B1894" t="s">
        <v>72</v>
      </c>
      <c r="C1894" t="s">
        <v>5547</v>
      </c>
      <c r="D1894" s="1" t="s">
        <v>5554</v>
      </c>
      <c r="E1894">
        <v>4</v>
      </c>
      <c r="F1894" s="1" t="s">
        <v>5549</v>
      </c>
      <c r="G1894" t="s">
        <v>106</v>
      </c>
      <c r="H1894" t="s">
        <v>2853</v>
      </c>
      <c r="I1894" t="s">
        <v>55</v>
      </c>
      <c r="J1894">
        <v>1982</v>
      </c>
      <c r="K1894" t="s">
        <v>56</v>
      </c>
      <c r="L1894" t="s">
        <v>134</v>
      </c>
      <c r="M1894" t="s">
        <v>32</v>
      </c>
      <c r="N1894" t="s">
        <v>3304</v>
      </c>
      <c r="O1894">
        <v>-1</v>
      </c>
      <c r="P1894">
        <v>-1</v>
      </c>
      <c r="Q1894">
        <f t="shared" si="348"/>
        <v>57000</v>
      </c>
      <c r="R1894">
        <f t="shared" si="349"/>
        <v>104000</v>
      </c>
      <c r="S1894">
        <f t="shared" si="350"/>
        <v>80500</v>
      </c>
      <c r="T1894" t="str">
        <f t="shared" si="351"/>
        <v>Autodes</v>
      </c>
      <c r="U1894" t="str">
        <f t="shared" si="352"/>
        <v>San Francisco</v>
      </c>
      <c r="V1894" t="str">
        <f t="shared" si="353"/>
        <v>CA</v>
      </c>
      <c r="W1894">
        <f t="shared" si="354"/>
        <v>1</v>
      </c>
      <c r="X1894">
        <f t="shared" si="355"/>
        <v>1</v>
      </c>
      <c r="Y1894">
        <f t="shared" si="356"/>
        <v>0</v>
      </c>
      <c r="Z1894">
        <f t="shared" si="357"/>
        <v>0</v>
      </c>
      <c r="AA1894">
        <f t="shared" si="358"/>
        <v>0</v>
      </c>
      <c r="AB1894">
        <f t="shared" si="359"/>
        <v>1</v>
      </c>
    </row>
    <row r="1895" spans="1:28" ht="409.6" x14ac:dyDescent="0.2">
      <c r="A1895">
        <v>1893</v>
      </c>
      <c r="B1895" t="s">
        <v>34</v>
      </c>
      <c r="C1895" t="s">
        <v>5547</v>
      </c>
      <c r="D1895" s="1" t="s">
        <v>5555</v>
      </c>
      <c r="E1895">
        <v>5</v>
      </c>
      <c r="F1895" s="1" t="s">
        <v>5556</v>
      </c>
      <c r="G1895" t="s">
        <v>3975</v>
      </c>
      <c r="H1895" t="s">
        <v>3975</v>
      </c>
      <c r="I1895" t="s">
        <v>84</v>
      </c>
      <c r="J1895">
        <v>2014</v>
      </c>
      <c r="K1895" t="s">
        <v>30</v>
      </c>
      <c r="L1895" t="s">
        <v>3350</v>
      </c>
      <c r="M1895" t="s">
        <v>32</v>
      </c>
      <c r="N1895" t="s">
        <v>3319</v>
      </c>
      <c r="O1895">
        <v>-1</v>
      </c>
      <c r="P1895">
        <v>-1</v>
      </c>
      <c r="Q1895">
        <f t="shared" si="348"/>
        <v>57000</v>
      </c>
      <c r="R1895">
        <f t="shared" si="349"/>
        <v>104000</v>
      </c>
      <c r="S1895">
        <f t="shared" si="350"/>
        <v>80500</v>
      </c>
      <c r="T1895" t="str">
        <f t="shared" si="351"/>
        <v>LaunchDarly</v>
      </c>
      <c r="U1895" t="str">
        <f t="shared" si="352"/>
        <v>Oaland</v>
      </c>
      <c r="V1895" t="str">
        <f t="shared" si="353"/>
        <v>CA</v>
      </c>
      <c r="W1895">
        <f t="shared" si="354"/>
        <v>1</v>
      </c>
      <c r="X1895">
        <f t="shared" si="355"/>
        <v>1</v>
      </c>
      <c r="Y1895">
        <f t="shared" si="356"/>
        <v>0</v>
      </c>
      <c r="Z1895">
        <f t="shared" si="357"/>
        <v>0</v>
      </c>
      <c r="AA1895">
        <f t="shared" si="358"/>
        <v>0</v>
      </c>
      <c r="AB1895">
        <f t="shared" si="359"/>
        <v>1</v>
      </c>
    </row>
    <row r="1896" spans="1:28" ht="409.6" x14ac:dyDescent="0.2">
      <c r="A1896">
        <v>1894</v>
      </c>
      <c r="B1896" t="s">
        <v>34</v>
      </c>
      <c r="C1896" t="s">
        <v>5547</v>
      </c>
      <c r="D1896" s="1" t="s">
        <v>5557</v>
      </c>
      <c r="E1896">
        <v>3.8</v>
      </c>
      <c r="F1896" s="1" t="s">
        <v>2858</v>
      </c>
      <c r="G1896" t="s">
        <v>263</v>
      </c>
      <c r="H1896" t="s">
        <v>263</v>
      </c>
      <c r="I1896" t="s">
        <v>84</v>
      </c>
      <c r="J1896">
        <v>2008</v>
      </c>
      <c r="K1896" t="s">
        <v>30</v>
      </c>
      <c r="L1896" t="s">
        <v>2075</v>
      </c>
      <c r="M1896" t="s">
        <v>356</v>
      </c>
      <c r="N1896" t="s">
        <v>3314</v>
      </c>
      <c r="O1896">
        <v>-1</v>
      </c>
      <c r="P1896">
        <v>-1</v>
      </c>
      <c r="Q1896">
        <f t="shared" si="348"/>
        <v>57000</v>
      </c>
      <c r="R1896">
        <f t="shared" si="349"/>
        <v>104000</v>
      </c>
      <c r="S1896">
        <f t="shared" si="350"/>
        <v>80500</v>
      </c>
      <c r="T1896" t="str">
        <f t="shared" si="351"/>
        <v>Edmodo</v>
      </c>
      <c r="U1896" t="str">
        <f t="shared" si="352"/>
        <v>San Mateo</v>
      </c>
      <c r="V1896" t="str">
        <f t="shared" si="353"/>
        <v>CA</v>
      </c>
      <c r="W1896">
        <f t="shared" si="354"/>
        <v>1</v>
      </c>
      <c r="X1896">
        <f t="shared" si="355"/>
        <v>1</v>
      </c>
      <c r="Y1896">
        <f t="shared" si="356"/>
        <v>0</v>
      </c>
      <c r="Z1896">
        <f t="shared" si="357"/>
        <v>0</v>
      </c>
      <c r="AA1896">
        <f t="shared" si="358"/>
        <v>0</v>
      </c>
      <c r="AB1896">
        <f t="shared" si="359"/>
        <v>1</v>
      </c>
    </row>
    <row r="1897" spans="1:28" ht="409.6" x14ac:dyDescent="0.2">
      <c r="A1897">
        <v>1895</v>
      </c>
      <c r="B1897" t="s">
        <v>34</v>
      </c>
      <c r="C1897" t="s">
        <v>5547</v>
      </c>
      <c r="D1897" s="1" t="s">
        <v>5558</v>
      </c>
      <c r="E1897">
        <v>4.5999999999999996</v>
      </c>
      <c r="F1897" s="1" t="s">
        <v>2859</v>
      </c>
      <c r="G1897" t="s">
        <v>106</v>
      </c>
      <c r="H1897" t="s">
        <v>106</v>
      </c>
      <c r="I1897" t="s">
        <v>18</v>
      </c>
      <c r="J1897">
        <v>2011</v>
      </c>
      <c r="K1897" t="s">
        <v>30</v>
      </c>
      <c r="L1897" t="s">
        <v>3350</v>
      </c>
      <c r="M1897" t="s">
        <v>32</v>
      </c>
      <c r="N1897" t="s">
        <v>3319</v>
      </c>
      <c r="O1897" t="s">
        <v>5559</v>
      </c>
      <c r="P1897">
        <v>-1</v>
      </c>
      <c r="Q1897">
        <f t="shared" si="348"/>
        <v>57000</v>
      </c>
      <c r="R1897">
        <f t="shared" si="349"/>
        <v>104000</v>
      </c>
      <c r="S1897">
        <f t="shared" si="350"/>
        <v>80500</v>
      </c>
      <c r="T1897" t="str">
        <f t="shared" si="351"/>
        <v>Doximity</v>
      </c>
      <c r="U1897" t="str">
        <f t="shared" si="352"/>
        <v>San Francisco</v>
      </c>
      <c r="V1897" t="str">
        <f t="shared" si="353"/>
        <v>CA</v>
      </c>
      <c r="W1897">
        <f t="shared" si="354"/>
        <v>1</v>
      </c>
      <c r="X1897">
        <f t="shared" si="355"/>
        <v>1</v>
      </c>
      <c r="Y1897">
        <f t="shared" si="356"/>
        <v>1</v>
      </c>
      <c r="Z1897">
        <f t="shared" si="357"/>
        <v>0</v>
      </c>
      <c r="AA1897">
        <f t="shared" si="358"/>
        <v>0</v>
      </c>
      <c r="AB1897">
        <f t="shared" si="359"/>
        <v>1</v>
      </c>
    </row>
    <row r="1898" spans="1:28" ht="409.6" x14ac:dyDescent="0.2">
      <c r="A1898">
        <v>1896</v>
      </c>
      <c r="B1898" t="s">
        <v>5560</v>
      </c>
      <c r="C1898" t="s">
        <v>5547</v>
      </c>
      <c r="D1898" s="1" t="s">
        <v>5561</v>
      </c>
      <c r="E1898">
        <v>3.5</v>
      </c>
      <c r="F1898" s="1" t="s">
        <v>5562</v>
      </c>
      <c r="G1898" t="s">
        <v>263</v>
      </c>
      <c r="H1898" t="s">
        <v>263</v>
      </c>
      <c r="I1898" t="s">
        <v>29</v>
      </c>
      <c r="J1898">
        <v>2002</v>
      </c>
      <c r="K1898" t="s">
        <v>30</v>
      </c>
      <c r="L1898" t="s">
        <v>3323</v>
      </c>
      <c r="M1898" t="s">
        <v>46</v>
      </c>
      <c r="N1898" t="s">
        <v>3313</v>
      </c>
      <c r="O1898">
        <v>-1</v>
      </c>
      <c r="P1898">
        <v>-1</v>
      </c>
      <c r="Q1898">
        <f t="shared" si="348"/>
        <v>57000</v>
      </c>
      <c r="R1898">
        <f t="shared" si="349"/>
        <v>104000</v>
      </c>
      <c r="S1898">
        <f t="shared" si="350"/>
        <v>80500</v>
      </c>
      <c r="T1898" t="str">
        <f t="shared" si="351"/>
        <v>Freedom Financial Networ</v>
      </c>
      <c r="U1898" t="str">
        <f t="shared" si="352"/>
        <v>San Mateo</v>
      </c>
      <c r="V1898" t="str">
        <f t="shared" si="353"/>
        <v>CA</v>
      </c>
      <c r="W1898">
        <f t="shared" si="354"/>
        <v>1</v>
      </c>
      <c r="X1898">
        <f t="shared" si="355"/>
        <v>1</v>
      </c>
      <c r="Y1898">
        <f t="shared" si="356"/>
        <v>1</v>
      </c>
      <c r="Z1898">
        <f t="shared" si="357"/>
        <v>1</v>
      </c>
      <c r="AA1898">
        <f t="shared" si="358"/>
        <v>0</v>
      </c>
      <c r="AB1898">
        <f t="shared" si="359"/>
        <v>1</v>
      </c>
    </row>
    <row r="1899" spans="1:28" ht="204" x14ac:dyDescent="0.2">
      <c r="A1899">
        <v>1897</v>
      </c>
      <c r="B1899" t="s">
        <v>2860</v>
      </c>
      <c r="C1899" t="s">
        <v>5547</v>
      </c>
      <c r="D1899" s="1" t="s">
        <v>5563</v>
      </c>
      <c r="E1899">
        <v>3.3</v>
      </c>
      <c r="F1899" s="1" t="s">
        <v>1257</v>
      </c>
      <c r="G1899" t="s">
        <v>106</v>
      </c>
      <c r="H1899" t="s">
        <v>986</v>
      </c>
      <c r="I1899" t="s">
        <v>29</v>
      </c>
      <c r="J1899">
        <v>1964</v>
      </c>
      <c r="K1899" t="s">
        <v>30</v>
      </c>
      <c r="L1899" t="s">
        <v>147</v>
      </c>
      <c r="M1899" t="s">
        <v>61</v>
      </c>
      <c r="N1899" t="s">
        <v>3306</v>
      </c>
      <c r="O1899" t="s">
        <v>4092</v>
      </c>
      <c r="P1899">
        <v>-1</v>
      </c>
      <c r="Q1899">
        <f t="shared" si="348"/>
        <v>57000</v>
      </c>
      <c r="R1899">
        <f t="shared" si="349"/>
        <v>104000</v>
      </c>
      <c r="S1899">
        <f t="shared" si="350"/>
        <v>80500</v>
      </c>
      <c r="T1899" t="str">
        <f t="shared" si="351"/>
        <v>AppleOne</v>
      </c>
      <c r="U1899" t="str">
        <f t="shared" si="352"/>
        <v>San Francisco</v>
      </c>
      <c r="V1899" t="str">
        <f t="shared" si="353"/>
        <v>CA</v>
      </c>
      <c r="W1899">
        <f t="shared" si="354"/>
        <v>1</v>
      </c>
      <c r="X1899">
        <f t="shared" si="355"/>
        <v>1</v>
      </c>
      <c r="Y1899">
        <f t="shared" si="356"/>
        <v>1</v>
      </c>
      <c r="Z1899">
        <f t="shared" si="357"/>
        <v>1</v>
      </c>
      <c r="AA1899">
        <f t="shared" si="358"/>
        <v>0</v>
      </c>
      <c r="AB1899">
        <f t="shared" si="359"/>
        <v>1</v>
      </c>
    </row>
    <row r="1900" spans="1:28" ht="409.6" x14ac:dyDescent="0.2">
      <c r="A1900">
        <v>1898</v>
      </c>
      <c r="B1900" t="s">
        <v>2861</v>
      </c>
      <c r="C1900" t="s">
        <v>5547</v>
      </c>
      <c r="D1900" s="1" t="s">
        <v>5564</v>
      </c>
      <c r="E1900">
        <v>4.0999999999999996</v>
      </c>
      <c r="F1900" s="1" t="s">
        <v>2862</v>
      </c>
      <c r="G1900" t="s">
        <v>106</v>
      </c>
      <c r="H1900" t="s">
        <v>106</v>
      </c>
      <c r="I1900" t="s">
        <v>84</v>
      </c>
      <c r="J1900">
        <v>2011</v>
      </c>
      <c r="K1900" t="s">
        <v>30</v>
      </c>
      <c r="L1900" t="s">
        <v>31</v>
      </c>
      <c r="M1900" t="s">
        <v>32</v>
      </c>
      <c r="N1900" t="s">
        <v>3312</v>
      </c>
      <c r="O1900" t="s">
        <v>2863</v>
      </c>
      <c r="P1900" t="b">
        <v>1</v>
      </c>
      <c r="Q1900">
        <f t="shared" si="348"/>
        <v>57000</v>
      </c>
      <c r="R1900">
        <f t="shared" si="349"/>
        <v>104000</v>
      </c>
      <c r="S1900">
        <f t="shared" si="350"/>
        <v>80500</v>
      </c>
      <c r="T1900" t="str">
        <f t="shared" si="351"/>
        <v>PubNub</v>
      </c>
      <c r="U1900" t="str">
        <f t="shared" si="352"/>
        <v>San Francisco</v>
      </c>
      <c r="V1900" t="str">
        <f t="shared" si="353"/>
        <v>CA</v>
      </c>
      <c r="W1900">
        <f t="shared" si="354"/>
        <v>1</v>
      </c>
      <c r="X1900">
        <f t="shared" si="355"/>
        <v>1</v>
      </c>
      <c r="Y1900">
        <f t="shared" si="356"/>
        <v>1</v>
      </c>
      <c r="Z1900">
        <f t="shared" si="357"/>
        <v>1</v>
      </c>
      <c r="AA1900">
        <f t="shared" si="358"/>
        <v>0</v>
      </c>
      <c r="AB1900">
        <f t="shared" si="359"/>
        <v>1</v>
      </c>
    </row>
    <row r="1901" spans="1:28" ht="34" x14ac:dyDescent="0.2">
      <c r="A1901">
        <v>1899</v>
      </c>
      <c r="B1901" t="s">
        <v>1748</v>
      </c>
      <c r="C1901" t="s">
        <v>5547</v>
      </c>
      <c r="D1901" t="s">
        <v>5565</v>
      </c>
      <c r="E1901">
        <v>4.0999999999999996</v>
      </c>
      <c r="F1901" s="1" t="s">
        <v>2864</v>
      </c>
      <c r="G1901" t="s">
        <v>106</v>
      </c>
      <c r="H1901" t="s">
        <v>2865</v>
      </c>
      <c r="I1901" t="s">
        <v>68</v>
      </c>
      <c r="J1901">
        <v>-1</v>
      </c>
      <c r="K1901" t="s">
        <v>30</v>
      </c>
      <c r="L1901">
        <v>-1</v>
      </c>
      <c r="M1901">
        <v>-1</v>
      </c>
      <c r="N1901" t="s">
        <v>3319</v>
      </c>
      <c r="O1901">
        <v>-1</v>
      </c>
      <c r="P1901">
        <v>-1</v>
      </c>
      <c r="Q1901">
        <f t="shared" si="348"/>
        <v>57000</v>
      </c>
      <c r="R1901">
        <f t="shared" si="349"/>
        <v>104000</v>
      </c>
      <c r="S1901">
        <f t="shared" si="350"/>
        <v>80500</v>
      </c>
      <c r="T1901" t="str">
        <f t="shared" si="351"/>
        <v>SigmaWay</v>
      </c>
      <c r="U1901" t="str">
        <f t="shared" si="352"/>
        <v>San Francisco</v>
      </c>
      <c r="V1901" t="str">
        <f t="shared" si="353"/>
        <v>CA</v>
      </c>
      <c r="W1901">
        <f t="shared" si="354"/>
        <v>1</v>
      </c>
      <c r="X1901">
        <f t="shared" si="355"/>
        <v>1</v>
      </c>
      <c r="Y1901">
        <f t="shared" si="356"/>
        <v>0</v>
      </c>
      <c r="Z1901">
        <f t="shared" si="357"/>
        <v>0</v>
      </c>
      <c r="AA1901">
        <f t="shared" si="358"/>
        <v>0</v>
      </c>
      <c r="AB1901">
        <f t="shared" si="359"/>
        <v>1</v>
      </c>
    </row>
    <row r="1902" spans="1:28" ht="409.6" x14ac:dyDescent="0.2">
      <c r="A1902">
        <v>1900</v>
      </c>
      <c r="B1902" t="s">
        <v>2866</v>
      </c>
      <c r="C1902" t="s">
        <v>5547</v>
      </c>
      <c r="D1902" s="1" t="s">
        <v>5566</v>
      </c>
      <c r="E1902">
        <v>4.8</v>
      </c>
      <c r="F1902" s="1" t="s">
        <v>2867</v>
      </c>
      <c r="G1902" t="s">
        <v>106</v>
      </c>
      <c r="H1902" t="s">
        <v>106</v>
      </c>
      <c r="I1902" t="s">
        <v>68</v>
      </c>
      <c r="J1902">
        <v>2014</v>
      </c>
      <c r="K1902" t="s">
        <v>30</v>
      </c>
      <c r="L1902" t="s">
        <v>3331</v>
      </c>
      <c r="M1902" t="s">
        <v>61</v>
      </c>
      <c r="N1902" t="s">
        <v>3312</v>
      </c>
      <c r="O1902">
        <v>-1</v>
      </c>
      <c r="P1902">
        <v>-1</v>
      </c>
      <c r="Q1902">
        <f t="shared" si="348"/>
        <v>57000</v>
      </c>
      <c r="R1902">
        <f t="shared" si="349"/>
        <v>104000</v>
      </c>
      <c r="S1902">
        <f t="shared" si="350"/>
        <v>80500</v>
      </c>
      <c r="T1902" t="str">
        <f t="shared" si="351"/>
        <v>Giving Assistant</v>
      </c>
      <c r="U1902" t="str">
        <f t="shared" si="352"/>
        <v>San Francisco</v>
      </c>
      <c r="V1902" t="str">
        <f t="shared" si="353"/>
        <v>CA</v>
      </c>
      <c r="W1902">
        <f t="shared" si="354"/>
        <v>1</v>
      </c>
      <c r="X1902">
        <f t="shared" si="355"/>
        <v>1</v>
      </c>
      <c r="Y1902">
        <f t="shared" si="356"/>
        <v>1</v>
      </c>
      <c r="Z1902">
        <f t="shared" si="357"/>
        <v>1</v>
      </c>
      <c r="AA1902">
        <f t="shared" si="358"/>
        <v>0</v>
      </c>
      <c r="AB1902">
        <f t="shared" si="359"/>
        <v>1</v>
      </c>
    </row>
    <row r="1903" spans="1:28" ht="409.6" x14ac:dyDescent="0.2">
      <c r="A1903">
        <v>1901</v>
      </c>
      <c r="B1903" t="s">
        <v>34</v>
      </c>
      <c r="C1903" t="s">
        <v>5547</v>
      </c>
      <c r="D1903" s="1" t="s">
        <v>5567</v>
      </c>
      <c r="E1903">
        <v>3.7</v>
      </c>
      <c r="F1903" s="1" t="s">
        <v>2868</v>
      </c>
      <c r="G1903" t="s">
        <v>106</v>
      </c>
      <c r="H1903" t="s">
        <v>106</v>
      </c>
      <c r="I1903" t="s">
        <v>68</v>
      </c>
      <c r="J1903">
        <v>2011</v>
      </c>
      <c r="K1903" t="s">
        <v>30</v>
      </c>
      <c r="L1903" t="s">
        <v>134</v>
      </c>
      <c r="M1903" t="s">
        <v>32</v>
      </c>
      <c r="N1903" t="s">
        <v>3319</v>
      </c>
      <c r="O1903">
        <v>-1</v>
      </c>
      <c r="P1903">
        <v>-1</v>
      </c>
      <c r="Q1903">
        <f t="shared" si="348"/>
        <v>57000</v>
      </c>
      <c r="R1903">
        <f t="shared" si="349"/>
        <v>104000</v>
      </c>
      <c r="S1903">
        <f t="shared" si="350"/>
        <v>80500</v>
      </c>
      <c r="T1903" t="str">
        <f t="shared" si="351"/>
        <v>nWay</v>
      </c>
      <c r="U1903" t="str">
        <f t="shared" si="352"/>
        <v>San Francisco</v>
      </c>
      <c r="V1903" t="str">
        <f t="shared" si="353"/>
        <v>CA</v>
      </c>
      <c r="W1903">
        <f t="shared" si="354"/>
        <v>1</v>
      </c>
      <c r="X1903">
        <f t="shared" si="355"/>
        <v>1</v>
      </c>
      <c r="Y1903">
        <f t="shared" si="356"/>
        <v>1</v>
      </c>
      <c r="Z1903">
        <f t="shared" si="357"/>
        <v>1</v>
      </c>
      <c r="AA1903">
        <f t="shared" si="358"/>
        <v>0</v>
      </c>
      <c r="AB1903">
        <f t="shared" si="359"/>
        <v>1</v>
      </c>
    </row>
    <row r="1904" spans="1:28" ht="34" x14ac:dyDescent="0.2">
      <c r="A1904">
        <v>1902</v>
      </c>
      <c r="B1904" t="s">
        <v>268</v>
      </c>
      <c r="C1904" t="s">
        <v>5547</v>
      </c>
      <c r="D1904" t="s">
        <v>5568</v>
      </c>
      <c r="E1904">
        <v>3.6</v>
      </c>
      <c r="F1904" s="1" t="s">
        <v>189</v>
      </c>
      <c r="G1904" t="s">
        <v>106</v>
      </c>
      <c r="H1904" t="s">
        <v>190</v>
      </c>
      <c r="I1904" t="s">
        <v>29</v>
      </c>
      <c r="J1904">
        <v>1998</v>
      </c>
      <c r="K1904" t="s">
        <v>56</v>
      </c>
      <c r="L1904" t="s">
        <v>38</v>
      </c>
      <c r="M1904" t="s">
        <v>32</v>
      </c>
      <c r="N1904" t="s">
        <v>3313</v>
      </c>
      <c r="O1904">
        <v>-1</v>
      </c>
      <c r="P1904">
        <v>-1</v>
      </c>
      <c r="Q1904">
        <f t="shared" si="348"/>
        <v>57000</v>
      </c>
      <c r="R1904">
        <f t="shared" si="349"/>
        <v>104000</v>
      </c>
      <c r="S1904">
        <f t="shared" si="350"/>
        <v>80500</v>
      </c>
      <c r="T1904" t="str">
        <f t="shared" si="351"/>
        <v>Perficient</v>
      </c>
      <c r="U1904" t="str">
        <f t="shared" si="352"/>
        <v>San Francisco</v>
      </c>
      <c r="V1904" t="str">
        <f t="shared" si="353"/>
        <v>CA</v>
      </c>
      <c r="W1904">
        <f t="shared" si="354"/>
        <v>0</v>
      </c>
      <c r="X1904">
        <f t="shared" si="355"/>
        <v>1</v>
      </c>
      <c r="Y1904">
        <f t="shared" si="356"/>
        <v>1</v>
      </c>
      <c r="Z1904">
        <f t="shared" si="357"/>
        <v>0</v>
      </c>
      <c r="AA1904">
        <f t="shared" si="358"/>
        <v>0</v>
      </c>
      <c r="AB1904">
        <f t="shared" si="359"/>
        <v>1</v>
      </c>
    </row>
    <row r="1905" spans="1:28" ht="409.6" x14ac:dyDescent="0.2">
      <c r="A1905">
        <v>1903</v>
      </c>
      <c r="B1905" t="s">
        <v>34</v>
      </c>
      <c r="C1905" t="s">
        <v>5547</v>
      </c>
      <c r="D1905" s="1" t="s">
        <v>5569</v>
      </c>
      <c r="E1905">
        <v>3.6</v>
      </c>
      <c r="F1905" s="1" t="s">
        <v>2869</v>
      </c>
      <c r="G1905" t="s">
        <v>106</v>
      </c>
      <c r="H1905" t="s">
        <v>92</v>
      </c>
      <c r="I1905" t="s">
        <v>84</v>
      </c>
      <c r="J1905">
        <v>2014</v>
      </c>
      <c r="K1905" t="s">
        <v>30</v>
      </c>
      <c r="L1905" t="s">
        <v>38</v>
      </c>
      <c r="M1905" t="s">
        <v>32</v>
      </c>
      <c r="N1905" t="s">
        <v>3319</v>
      </c>
      <c r="O1905">
        <v>-1</v>
      </c>
      <c r="P1905">
        <v>-1</v>
      </c>
      <c r="Q1905">
        <f t="shared" si="348"/>
        <v>57000</v>
      </c>
      <c r="R1905">
        <f t="shared" si="349"/>
        <v>104000</v>
      </c>
      <c r="S1905">
        <f t="shared" si="350"/>
        <v>80500</v>
      </c>
      <c r="T1905" t="str">
        <f t="shared" si="351"/>
        <v>Mindstrong</v>
      </c>
      <c r="U1905" t="str">
        <f t="shared" si="352"/>
        <v>San Francisco</v>
      </c>
      <c r="V1905" t="str">
        <f t="shared" si="353"/>
        <v>CA</v>
      </c>
      <c r="W1905">
        <f t="shared" si="354"/>
        <v>1</v>
      </c>
      <c r="X1905">
        <f t="shared" si="355"/>
        <v>1</v>
      </c>
      <c r="Y1905">
        <f t="shared" si="356"/>
        <v>1</v>
      </c>
      <c r="Z1905">
        <f t="shared" si="357"/>
        <v>1</v>
      </c>
      <c r="AA1905">
        <f t="shared" si="358"/>
        <v>0</v>
      </c>
      <c r="AB1905">
        <f t="shared" si="359"/>
        <v>1</v>
      </c>
    </row>
    <row r="1906" spans="1:28" ht="34" x14ac:dyDescent="0.2">
      <c r="A1906">
        <v>1904</v>
      </c>
      <c r="B1906" t="s">
        <v>951</v>
      </c>
      <c r="C1906" t="s">
        <v>5547</v>
      </c>
      <c r="D1906" t="s">
        <v>5570</v>
      </c>
      <c r="E1906">
        <v>3.9</v>
      </c>
      <c r="F1906" s="1" t="s">
        <v>2870</v>
      </c>
      <c r="G1906" t="s">
        <v>106</v>
      </c>
      <c r="H1906" t="s">
        <v>2871</v>
      </c>
      <c r="I1906" t="s">
        <v>41</v>
      </c>
      <c r="J1906">
        <v>2005</v>
      </c>
      <c r="K1906" t="s">
        <v>30</v>
      </c>
      <c r="L1906" t="s">
        <v>31</v>
      </c>
      <c r="M1906" t="s">
        <v>32</v>
      </c>
      <c r="N1906" t="s">
        <v>3319</v>
      </c>
      <c r="O1906">
        <v>-1</v>
      </c>
      <c r="P1906">
        <v>-1</v>
      </c>
      <c r="Q1906">
        <f t="shared" si="348"/>
        <v>57000</v>
      </c>
      <c r="R1906">
        <f t="shared" si="349"/>
        <v>104000</v>
      </c>
      <c r="S1906">
        <f t="shared" si="350"/>
        <v>80500</v>
      </c>
      <c r="T1906" t="str">
        <f t="shared" si="351"/>
        <v>LiveCareer</v>
      </c>
      <c r="U1906" t="str">
        <f t="shared" si="352"/>
        <v>San Francisco</v>
      </c>
      <c r="V1906" t="str">
        <f t="shared" si="353"/>
        <v>CA</v>
      </c>
      <c r="W1906">
        <f t="shared" si="354"/>
        <v>1</v>
      </c>
      <c r="X1906">
        <f t="shared" si="355"/>
        <v>1</v>
      </c>
      <c r="Y1906">
        <f t="shared" si="356"/>
        <v>1</v>
      </c>
      <c r="Z1906">
        <f t="shared" si="357"/>
        <v>1</v>
      </c>
      <c r="AA1906">
        <f t="shared" si="358"/>
        <v>0</v>
      </c>
      <c r="AB1906">
        <f t="shared" si="359"/>
        <v>1</v>
      </c>
    </row>
    <row r="1907" spans="1:28" ht="404" x14ac:dyDescent="0.2">
      <c r="A1907">
        <v>1905</v>
      </c>
      <c r="B1907" t="s">
        <v>34</v>
      </c>
      <c r="C1907" t="s">
        <v>5547</v>
      </c>
      <c r="D1907" s="1" t="s">
        <v>5571</v>
      </c>
      <c r="E1907">
        <v>3.8</v>
      </c>
      <c r="F1907" s="1" t="s">
        <v>2872</v>
      </c>
      <c r="G1907" t="s">
        <v>106</v>
      </c>
      <c r="H1907" t="s">
        <v>17</v>
      </c>
      <c r="I1907" t="s">
        <v>84</v>
      </c>
      <c r="J1907">
        <v>2000</v>
      </c>
      <c r="K1907" t="s">
        <v>30</v>
      </c>
      <c r="L1907" t="s">
        <v>147</v>
      </c>
      <c r="M1907" t="s">
        <v>61</v>
      </c>
      <c r="N1907" t="s">
        <v>3303</v>
      </c>
      <c r="O1907" t="s">
        <v>1312</v>
      </c>
      <c r="P1907">
        <v>-1</v>
      </c>
      <c r="Q1907">
        <f t="shared" si="348"/>
        <v>57000</v>
      </c>
      <c r="R1907">
        <f t="shared" si="349"/>
        <v>104000</v>
      </c>
      <c r="S1907">
        <f t="shared" si="350"/>
        <v>80500</v>
      </c>
      <c r="T1907" t="str">
        <f t="shared" si="351"/>
        <v>Mondo</v>
      </c>
      <c r="U1907" t="str">
        <f t="shared" si="352"/>
        <v>San Francisco</v>
      </c>
      <c r="V1907" t="str">
        <f t="shared" si="353"/>
        <v>CA</v>
      </c>
      <c r="W1907">
        <f t="shared" si="354"/>
        <v>0</v>
      </c>
      <c r="X1907">
        <f t="shared" si="355"/>
        <v>1</v>
      </c>
      <c r="Y1907">
        <f t="shared" si="356"/>
        <v>0</v>
      </c>
      <c r="Z1907">
        <f t="shared" si="357"/>
        <v>1</v>
      </c>
      <c r="AA1907">
        <f t="shared" si="358"/>
        <v>0</v>
      </c>
      <c r="AB1907">
        <f t="shared" si="359"/>
        <v>1</v>
      </c>
    </row>
    <row r="1908" spans="1:28" ht="409.6" x14ac:dyDescent="0.2">
      <c r="A1908">
        <v>1906</v>
      </c>
      <c r="B1908" t="s">
        <v>34</v>
      </c>
      <c r="C1908" t="s">
        <v>5547</v>
      </c>
      <c r="D1908" s="1" t="s">
        <v>5572</v>
      </c>
      <c r="E1908">
        <v>4</v>
      </c>
      <c r="F1908" s="1" t="s">
        <v>2873</v>
      </c>
      <c r="G1908" t="s">
        <v>106</v>
      </c>
      <c r="H1908" t="s">
        <v>106</v>
      </c>
      <c r="I1908" t="s">
        <v>41</v>
      </c>
      <c r="J1908">
        <v>2016</v>
      </c>
      <c r="K1908" t="s">
        <v>30</v>
      </c>
      <c r="L1908" t="s">
        <v>134</v>
      </c>
      <c r="M1908" t="s">
        <v>32</v>
      </c>
      <c r="N1908" t="s">
        <v>3319</v>
      </c>
      <c r="O1908">
        <v>-1</v>
      </c>
      <c r="P1908">
        <v>-1</v>
      </c>
      <c r="Q1908">
        <f t="shared" si="348"/>
        <v>57000</v>
      </c>
      <c r="R1908">
        <f t="shared" si="349"/>
        <v>104000</v>
      </c>
      <c r="S1908">
        <f t="shared" si="350"/>
        <v>80500</v>
      </c>
      <c r="T1908" t="str">
        <f t="shared" si="351"/>
        <v>Spin</v>
      </c>
      <c r="U1908" t="str">
        <f t="shared" si="352"/>
        <v>San Francisco</v>
      </c>
      <c r="V1908" t="str">
        <f t="shared" si="353"/>
        <v>CA</v>
      </c>
      <c r="W1908">
        <f t="shared" si="354"/>
        <v>1</v>
      </c>
      <c r="X1908">
        <f t="shared" si="355"/>
        <v>1</v>
      </c>
      <c r="Y1908">
        <f t="shared" si="356"/>
        <v>0</v>
      </c>
      <c r="Z1908">
        <f t="shared" si="357"/>
        <v>0</v>
      </c>
      <c r="AA1908">
        <f t="shared" si="358"/>
        <v>0</v>
      </c>
      <c r="AB1908">
        <f t="shared" si="359"/>
        <v>1</v>
      </c>
    </row>
    <row r="1909" spans="1:28" ht="409.6" x14ac:dyDescent="0.2">
      <c r="A1909">
        <v>1907</v>
      </c>
      <c r="B1909" t="s">
        <v>2874</v>
      </c>
      <c r="C1909" t="s">
        <v>5547</v>
      </c>
      <c r="D1909" s="1" t="s">
        <v>5573</v>
      </c>
      <c r="E1909">
        <v>5</v>
      </c>
      <c r="F1909" s="1" t="s">
        <v>2875</v>
      </c>
      <c r="G1909" t="s">
        <v>106</v>
      </c>
      <c r="H1909" t="s">
        <v>106</v>
      </c>
      <c r="I1909" t="s">
        <v>68</v>
      </c>
      <c r="J1909">
        <v>-1</v>
      </c>
      <c r="K1909" t="s">
        <v>30</v>
      </c>
      <c r="L1909" t="s">
        <v>134</v>
      </c>
      <c r="M1909" t="s">
        <v>32</v>
      </c>
      <c r="N1909" t="s">
        <v>3319</v>
      </c>
      <c r="O1909">
        <v>-1</v>
      </c>
      <c r="P1909">
        <v>-1</v>
      </c>
      <c r="Q1909">
        <f t="shared" si="348"/>
        <v>57000</v>
      </c>
      <c r="R1909">
        <f t="shared" si="349"/>
        <v>104000</v>
      </c>
      <c r="S1909">
        <f t="shared" si="350"/>
        <v>80500</v>
      </c>
      <c r="T1909" t="str">
        <f t="shared" si="351"/>
        <v>Elevate Labs</v>
      </c>
      <c r="U1909" t="str">
        <f t="shared" si="352"/>
        <v>San Francisco</v>
      </c>
      <c r="V1909" t="str">
        <f t="shared" si="353"/>
        <v>CA</v>
      </c>
      <c r="W1909">
        <f t="shared" si="354"/>
        <v>1</v>
      </c>
      <c r="X1909">
        <f t="shared" si="355"/>
        <v>1</v>
      </c>
      <c r="Y1909">
        <f t="shared" si="356"/>
        <v>1</v>
      </c>
      <c r="Z1909">
        <f t="shared" si="357"/>
        <v>0</v>
      </c>
      <c r="AA1909">
        <f t="shared" si="358"/>
        <v>0</v>
      </c>
      <c r="AB1909">
        <f t="shared" si="359"/>
        <v>1</v>
      </c>
    </row>
    <row r="1910" spans="1:28" ht="306" x14ac:dyDescent="0.2">
      <c r="A1910">
        <v>1908</v>
      </c>
      <c r="B1910" t="s">
        <v>2876</v>
      </c>
      <c r="C1910" t="s">
        <v>5547</v>
      </c>
      <c r="D1910" s="1" t="s">
        <v>5574</v>
      </c>
      <c r="E1910">
        <v>4.9000000000000004</v>
      </c>
      <c r="F1910" s="1" t="s">
        <v>2877</v>
      </c>
      <c r="G1910" t="s">
        <v>106</v>
      </c>
      <c r="H1910" t="s">
        <v>106</v>
      </c>
      <c r="I1910" t="s">
        <v>84</v>
      </c>
      <c r="J1910">
        <v>2017</v>
      </c>
      <c r="K1910" t="s">
        <v>30</v>
      </c>
      <c r="L1910" t="s">
        <v>1355</v>
      </c>
      <c r="M1910" t="s">
        <v>1308</v>
      </c>
      <c r="N1910" t="s">
        <v>3319</v>
      </c>
      <c r="O1910">
        <v>-1</v>
      </c>
      <c r="P1910">
        <v>-1</v>
      </c>
      <c r="Q1910">
        <f t="shared" si="348"/>
        <v>57000</v>
      </c>
      <c r="R1910">
        <f t="shared" si="349"/>
        <v>104000</v>
      </c>
      <c r="S1910">
        <f t="shared" si="350"/>
        <v>80500</v>
      </c>
      <c r="T1910" t="str">
        <f t="shared" si="351"/>
        <v>Deliverr Inc</v>
      </c>
      <c r="U1910" t="str">
        <f t="shared" si="352"/>
        <v>San Francisco</v>
      </c>
      <c r="V1910" t="str">
        <f t="shared" si="353"/>
        <v>CA</v>
      </c>
      <c r="W1910">
        <f t="shared" si="354"/>
        <v>1</v>
      </c>
      <c r="X1910">
        <f t="shared" si="355"/>
        <v>1</v>
      </c>
      <c r="Y1910">
        <f t="shared" si="356"/>
        <v>0</v>
      </c>
      <c r="Z1910">
        <f t="shared" si="357"/>
        <v>0</v>
      </c>
      <c r="AA1910">
        <f t="shared" si="358"/>
        <v>0</v>
      </c>
      <c r="AB1910">
        <f t="shared" si="359"/>
        <v>1</v>
      </c>
    </row>
    <row r="1911" spans="1:28" ht="409.6" x14ac:dyDescent="0.2">
      <c r="A1911">
        <v>1909</v>
      </c>
      <c r="B1911" t="s">
        <v>34</v>
      </c>
      <c r="C1911" t="s">
        <v>5547</v>
      </c>
      <c r="D1911" s="1" t="s">
        <v>5575</v>
      </c>
      <c r="E1911">
        <v>4.5999999999999996</v>
      </c>
      <c r="F1911" s="1" t="s">
        <v>2878</v>
      </c>
      <c r="G1911" t="s">
        <v>106</v>
      </c>
      <c r="H1911" t="s">
        <v>106</v>
      </c>
      <c r="I1911" t="s">
        <v>84</v>
      </c>
      <c r="J1911">
        <v>2010</v>
      </c>
      <c r="K1911" t="s">
        <v>30</v>
      </c>
      <c r="L1911" t="s">
        <v>3350</v>
      </c>
      <c r="M1911" t="s">
        <v>32</v>
      </c>
      <c r="N1911" t="s">
        <v>3319</v>
      </c>
      <c r="O1911">
        <v>-1</v>
      </c>
      <c r="P1911">
        <v>-1</v>
      </c>
      <c r="Q1911">
        <f t="shared" si="348"/>
        <v>57000</v>
      </c>
      <c r="R1911">
        <f t="shared" si="349"/>
        <v>104000</v>
      </c>
      <c r="S1911">
        <f t="shared" si="350"/>
        <v>80500</v>
      </c>
      <c r="T1911" t="str">
        <f t="shared" si="351"/>
        <v>Angaza</v>
      </c>
      <c r="U1911" t="str">
        <f t="shared" si="352"/>
        <v>San Francisco</v>
      </c>
      <c r="V1911" t="str">
        <f t="shared" si="353"/>
        <v>CA</v>
      </c>
      <c r="W1911">
        <f t="shared" si="354"/>
        <v>1</v>
      </c>
      <c r="X1911">
        <f t="shared" si="355"/>
        <v>1</v>
      </c>
      <c r="Y1911">
        <f t="shared" si="356"/>
        <v>1</v>
      </c>
      <c r="Z1911">
        <f t="shared" si="357"/>
        <v>0</v>
      </c>
      <c r="AA1911">
        <f t="shared" si="358"/>
        <v>0</v>
      </c>
      <c r="AB1911">
        <f t="shared" si="359"/>
        <v>1</v>
      </c>
    </row>
    <row r="1912" spans="1:28" ht="372" x14ac:dyDescent="0.2">
      <c r="A1912">
        <v>1910</v>
      </c>
      <c r="B1912" t="s">
        <v>2879</v>
      </c>
      <c r="C1912" t="s">
        <v>5547</v>
      </c>
      <c r="D1912" s="1" t="s">
        <v>5576</v>
      </c>
      <c r="E1912">
        <v>3.8</v>
      </c>
      <c r="F1912" s="1" t="s">
        <v>2872</v>
      </c>
      <c r="G1912" t="s">
        <v>106</v>
      </c>
      <c r="H1912" t="s">
        <v>17</v>
      </c>
      <c r="I1912" t="s">
        <v>84</v>
      </c>
      <c r="J1912">
        <v>2000</v>
      </c>
      <c r="K1912" t="s">
        <v>30</v>
      </c>
      <c r="L1912" t="s">
        <v>147</v>
      </c>
      <c r="M1912" t="s">
        <v>61</v>
      </c>
      <c r="N1912" t="s">
        <v>3303</v>
      </c>
      <c r="O1912" t="s">
        <v>1312</v>
      </c>
      <c r="P1912">
        <v>-1</v>
      </c>
      <c r="Q1912">
        <f t="shared" si="348"/>
        <v>57000</v>
      </c>
      <c r="R1912">
        <f t="shared" si="349"/>
        <v>104000</v>
      </c>
      <c r="S1912">
        <f t="shared" si="350"/>
        <v>80500</v>
      </c>
      <c r="T1912" t="str">
        <f t="shared" si="351"/>
        <v>Mondo</v>
      </c>
      <c r="U1912" t="str">
        <f t="shared" si="352"/>
        <v>San Francisco</v>
      </c>
      <c r="V1912" t="str">
        <f t="shared" si="353"/>
        <v>CA</v>
      </c>
      <c r="W1912">
        <f t="shared" si="354"/>
        <v>0</v>
      </c>
      <c r="X1912">
        <f t="shared" si="355"/>
        <v>1</v>
      </c>
      <c r="Y1912">
        <f t="shared" si="356"/>
        <v>0</v>
      </c>
      <c r="Z1912">
        <f t="shared" si="357"/>
        <v>1</v>
      </c>
      <c r="AA1912">
        <f t="shared" si="358"/>
        <v>0</v>
      </c>
      <c r="AB1912">
        <f t="shared" si="359"/>
        <v>1</v>
      </c>
    </row>
    <row r="1913" spans="1:28" ht="372" x14ac:dyDescent="0.2">
      <c r="A1913">
        <v>1911</v>
      </c>
      <c r="B1913" t="s">
        <v>34</v>
      </c>
      <c r="C1913" t="s">
        <v>5547</v>
      </c>
      <c r="D1913" s="1" t="s">
        <v>5577</v>
      </c>
      <c r="E1913">
        <v>4</v>
      </c>
      <c r="F1913" s="1" t="s">
        <v>5578</v>
      </c>
      <c r="G1913" t="s">
        <v>263</v>
      </c>
      <c r="H1913" t="s">
        <v>263</v>
      </c>
      <c r="I1913" t="s">
        <v>29</v>
      </c>
      <c r="J1913">
        <v>2012</v>
      </c>
      <c r="K1913" t="s">
        <v>30</v>
      </c>
      <c r="L1913" t="s">
        <v>3350</v>
      </c>
      <c r="M1913" t="s">
        <v>32</v>
      </c>
      <c r="N1913" t="s">
        <v>3319</v>
      </c>
      <c r="O1913" t="s">
        <v>2880</v>
      </c>
      <c r="P1913">
        <v>-1</v>
      </c>
      <c r="Q1913">
        <f t="shared" si="348"/>
        <v>57000</v>
      </c>
      <c r="R1913">
        <f t="shared" si="349"/>
        <v>104000</v>
      </c>
      <c r="S1913">
        <f t="shared" si="350"/>
        <v>80500</v>
      </c>
      <c r="T1913" t="str">
        <f t="shared" si="351"/>
        <v>Snowflae Computing</v>
      </c>
      <c r="U1913" t="str">
        <f t="shared" si="352"/>
        <v>San Mateo</v>
      </c>
      <c r="V1913" t="str">
        <f t="shared" si="353"/>
        <v>CA</v>
      </c>
      <c r="W1913">
        <f t="shared" si="354"/>
        <v>1</v>
      </c>
      <c r="X1913">
        <f t="shared" si="355"/>
        <v>1</v>
      </c>
      <c r="Y1913">
        <f t="shared" si="356"/>
        <v>0</v>
      </c>
      <c r="Z1913">
        <f t="shared" si="357"/>
        <v>1</v>
      </c>
      <c r="AA1913">
        <f t="shared" si="358"/>
        <v>0</v>
      </c>
      <c r="AB1913">
        <f t="shared" si="359"/>
        <v>1</v>
      </c>
    </row>
    <row r="1914" spans="1:28" ht="409.6" x14ac:dyDescent="0.2">
      <c r="A1914">
        <v>1912</v>
      </c>
      <c r="B1914" t="s">
        <v>2881</v>
      </c>
      <c r="C1914" t="s">
        <v>5547</v>
      </c>
      <c r="D1914" s="1" t="s">
        <v>5579</v>
      </c>
      <c r="E1914">
        <v>3.7</v>
      </c>
      <c r="F1914" s="1" t="s">
        <v>921</v>
      </c>
      <c r="G1914" t="s">
        <v>106</v>
      </c>
      <c r="H1914" t="s">
        <v>230</v>
      </c>
      <c r="I1914" t="s">
        <v>24</v>
      </c>
      <c r="J1914">
        <v>1906</v>
      </c>
      <c r="K1914" t="s">
        <v>56</v>
      </c>
      <c r="L1914" t="s">
        <v>186</v>
      </c>
      <c r="M1914" t="s">
        <v>186</v>
      </c>
      <c r="N1914" t="s">
        <v>3319</v>
      </c>
      <c r="O1914">
        <v>-1</v>
      </c>
      <c r="P1914">
        <v>-1</v>
      </c>
      <c r="Q1914">
        <f t="shared" si="348"/>
        <v>57000</v>
      </c>
      <c r="R1914">
        <f t="shared" si="349"/>
        <v>104000</v>
      </c>
      <c r="S1914">
        <f t="shared" si="350"/>
        <v>80500</v>
      </c>
      <c r="T1914" t="str">
        <f t="shared" si="351"/>
        <v>CBRE</v>
      </c>
      <c r="U1914" t="str">
        <f t="shared" si="352"/>
        <v>San Francisco</v>
      </c>
      <c r="V1914" t="str">
        <f t="shared" si="353"/>
        <v>CA</v>
      </c>
      <c r="W1914">
        <f t="shared" si="354"/>
        <v>1</v>
      </c>
      <c r="X1914">
        <f t="shared" si="355"/>
        <v>1</v>
      </c>
      <c r="Y1914">
        <f t="shared" si="356"/>
        <v>1</v>
      </c>
      <c r="Z1914">
        <f t="shared" si="357"/>
        <v>1</v>
      </c>
      <c r="AA1914">
        <f t="shared" si="358"/>
        <v>0</v>
      </c>
      <c r="AB1914">
        <f t="shared" si="359"/>
        <v>1</v>
      </c>
    </row>
    <row r="1915" spans="1:28" ht="356" x14ac:dyDescent="0.2">
      <c r="A1915">
        <v>1913</v>
      </c>
      <c r="B1915" t="s">
        <v>34</v>
      </c>
      <c r="C1915" t="s">
        <v>5547</v>
      </c>
      <c r="D1915" s="1" t="s">
        <v>5580</v>
      </c>
      <c r="E1915">
        <v>4.5</v>
      </c>
      <c r="F1915" s="1" t="s">
        <v>2882</v>
      </c>
      <c r="G1915" t="s">
        <v>106</v>
      </c>
      <c r="H1915" t="s">
        <v>106</v>
      </c>
      <c r="I1915" t="s">
        <v>84</v>
      </c>
      <c r="J1915">
        <v>2012</v>
      </c>
      <c r="K1915" t="s">
        <v>30</v>
      </c>
      <c r="L1915" t="s">
        <v>3350</v>
      </c>
      <c r="M1915" t="s">
        <v>32</v>
      </c>
      <c r="N1915" t="s">
        <v>3309</v>
      </c>
      <c r="O1915">
        <v>-1</v>
      </c>
      <c r="P1915" t="b">
        <v>1</v>
      </c>
      <c r="Q1915">
        <f t="shared" si="348"/>
        <v>57000</v>
      </c>
      <c r="R1915">
        <f t="shared" si="349"/>
        <v>104000</v>
      </c>
      <c r="S1915">
        <f t="shared" si="350"/>
        <v>80500</v>
      </c>
      <c r="T1915" t="str">
        <f t="shared" si="351"/>
        <v>Duetto</v>
      </c>
      <c r="U1915" t="str">
        <f t="shared" si="352"/>
        <v>San Francisco</v>
      </c>
      <c r="V1915" t="str">
        <f t="shared" si="353"/>
        <v>CA</v>
      </c>
      <c r="W1915">
        <f t="shared" si="354"/>
        <v>1</v>
      </c>
      <c r="X1915">
        <f t="shared" si="355"/>
        <v>1</v>
      </c>
      <c r="Y1915">
        <f t="shared" si="356"/>
        <v>0</v>
      </c>
      <c r="Z1915">
        <f t="shared" si="357"/>
        <v>1</v>
      </c>
      <c r="AA1915">
        <f t="shared" si="358"/>
        <v>0</v>
      </c>
      <c r="AB1915">
        <f t="shared" si="359"/>
        <v>1</v>
      </c>
    </row>
    <row r="1916" spans="1:28" ht="409.6" x14ac:dyDescent="0.2">
      <c r="A1916">
        <v>1914</v>
      </c>
      <c r="B1916" t="s">
        <v>2883</v>
      </c>
      <c r="C1916" t="s">
        <v>5547</v>
      </c>
      <c r="D1916" s="1" t="s">
        <v>5581</v>
      </c>
      <c r="E1916">
        <v>2.2999999999999998</v>
      </c>
      <c r="F1916" s="1" t="s">
        <v>2884</v>
      </c>
      <c r="G1916" t="s">
        <v>106</v>
      </c>
      <c r="H1916" t="s">
        <v>106</v>
      </c>
      <c r="I1916" t="s">
        <v>41</v>
      </c>
      <c r="J1916">
        <v>2002</v>
      </c>
      <c r="K1916" t="s">
        <v>30</v>
      </c>
      <c r="L1916" t="s">
        <v>1182</v>
      </c>
      <c r="M1916" t="s">
        <v>265</v>
      </c>
      <c r="N1916" t="s">
        <v>3319</v>
      </c>
      <c r="O1916">
        <v>-1</v>
      </c>
      <c r="P1916">
        <v>-1</v>
      </c>
      <c r="Q1916">
        <f t="shared" si="348"/>
        <v>57000</v>
      </c>
      <c r="R1916">
        <f t="shared" si="349"/>
        <v>104000</v>
      </c>
      <c r="S1916">
        <f t="shared" si="350"/>
        <v>80500</v>
      </c>
      <c r="T1916" t="str">
        <f t="shared" si="351"/>
        <v>Rodan and Fields, LLC</v>
      </c>
      <c r="U1916" t="str">
        <f t="shared" si="352"/>
        <v>San Francisco</v>
      </c>
      <c r="V1916" t="str">
        <f t="shared" si="353"/>
        <v>CA</v>
      </c>
      <c r="W1916">
        <f t="shared" si="354"/>
        <v>0</v>
      </c>
      <c r="X1916">
        <f t="shared" si="355"/>
        <v>0</v>
      </c>
      <c r="Y1916">
        <f t="shared" si="356"/>
        <v>1</v>
      </c>
      <c r="Z1916">
        <f t="shared" si="357"/>
        <v>0</v>
      </c>
      <c r="AA1916">
        <f t="shared" si="358"/>
        <v>0</v>
      </c>
      <c r="AB1916">
        <f t="shared" si="359"/>
        <v>1</v>
      </c>
    </row>
    <row r="1917" spans="1:28" ht="372" x14ac:dyDescent="0.2">
      <c r="A1917">
        <v>1915</v>
      </c>
      <c r="B1917" t="s">
        <v>2885</v>
      </c>
      <c r="C1917" t="s">
        <v>5582</v>
      </c>
      <c r="D1917" s="1" t="s">
        <v>5583</v>
      </c>
      <c r="E1917">
        <v>-1</v>
      </c>
      <c r="F1917" t="s">
        <v>365</v>
      </c>
      <c r="G1917" t="s">
        <v>106</v>
      </c>
      <c r="H1917" t="s">
        <v>366</v>
      </c>
      <c r="I1917" t="s">
        <v>68</v>
      </c>
      <c r="J1917">
        <v>1996</v>
      </c>
      <c r="K1917" t="s">
        <v>30</v>
      </c>
      <c r="L1917" t="s">
        <v>367</v>
      </c>
      <c r="M1917" t="s">
        <v>61</v>
      </c>
      <c r="N1917" t="s">
        <v>3308</v>
      </c>
      <c r="O1917">
        <v>-1</v>
      </c>
      <c r="P1917">
        <v>-1</v>
      </c>
      <c r="Q1917">
        <f t="shared" si="348"/>
        <v>99000</v>
      </c>
      <c r="R1917">
        <f t="shared" si="349"/>
        <v>178000</v>
      </c>
      <c r="S1917">
        <f t="shared" si="350"/>
        <v>138500</v>
      </c>
      <c r="T1917" t="str">
        <f t="shared" si="351"/>
        <v>SGA Inc.</v>
      </c>
      <c r="U1917" t="str">
        <f t="shared" si="352"/>
        <v>San Francisco</v>
      </c>
      <c r="V1917" t="str">
        <f t="shared" si="353"/>
        <v>CA</v>
      </c>
      <c r="W1917">
        <f t="shared" si="354"/>
        <v>0</v>
      </c>
      <c r="X1917">
        <f t="shared" si="355"/>
        <v>1</v>
      </c>
      <c r="Y1917">
        <f t="shared" si="356"/>
        <v>0</v>
      </c>
      <c r="Z1917">
        <f t="shared" si="357"/>
        <v>0</v>
      </c>
      <c r="AA1917">
        <f t="shared" si="358"/>
        <v>0</v>
      </c>
      <c r="AB1917">
        <f t="shared" si="359"/>
        <v>1</v>
      </c>
    </row>
    <row r="1918" spans="1:28" ht="409.6" x14ac:dyDescent="0.2">
      <c r="A1918">
        <v>1916</v>
      </c>
      <c r="B1918" t="s">
        <v>34</v>
      </c>
      <c r="C1918" t="s">
        <v>5582</v>
      </c>
      <c r="D1918" s="1" t="s">
        <v>5584</v>
      </c>
      <c r="E1918">
        <v>4.0999999999999996</v>
      </c>
      <c r="F1918" s="1" t="s">
        <v>2886</v>
      </c>
      <c r="G1918" t="s">
        <v>106</v>
      </c>
      <c r="H1918" t="s">
        <v>106</v>
      </c>
      <c r="I1918" t="s">
        <v>84</v>
      </c>
      <c r="J1918">
        <v>2014</v>
      </c>
      <c r="K1918" t="s">
        <v>30</v>
      </c>
      <c r="L1918" t="s">
        <v>1052</v>
      </c>
      <c r="M1918" t="s">
        <v>46</v>
      </c>
      <c r="N1918" t="s">
        <v>3308</v>
      </c>
      <c r="O1918">
        <v>-1</v>
      </c>
      <c r="P1918">
        <v>-1</v>
      </c>
      <c r="Q1918">
        <f t="shared" si="348"/>
        <v>99000</v>
      </c>
      <c r="R1918">
        <f t="shared" si="349"/>
        <v>178000</v>
      </c>
      <c r="S1918">
        <f t="shared" si="350"/>
        <v>138500</v>
      </c>
      <c r="T1918" t="str">
        <f t="shared" si="351"/>
        <v>Veem</v>
      </c>
      <c r="U1918" t="str">
        <f t="shared" si="352"/>
        <v>San Francisco</v>
      </c>
      <c r="V1918" t="str">
        <f t="shared" si="353"/>
        <v>CA</v>
      </c>
      <c r="W1918">
        <f t="shared" si="354"/>
        <v>1</v>
      </c>
      <c r="X1918">
        <f t="shared" si="355"/>
        <v>1</v>
      </c>
      <c r="Y1918">
        <f t="shared" si="356"/>
        <v>0</v>
      </c>
      <c r="Z1918">
        <f t="shared" si="357"/>
        <v>1</v>
      </c>
      <c r="AA1918">
        <f t="shared" si="358"/>
        <v>0</v>
      </c>
      <c r="AB1918">
        <f t="shared" si="359"/>
        <v>1</v>
      </c>
    </row>
    <row r="1919" spans="1:28" ht="409.6" x14ac:dyDescent="0.2">
      <c r="A1919">
        <v>1917</v>
      </c>
      <c r="B1919" t="s">
        <v>1587</v>
      </c>
      <c r="C1919" t="s">
        <v>5582</v>
      </c>
      <c r="D1919" s="1" t="s">
        <v>5585</v>
      </c>
      <c r="E1919">
        <v>4</v>
      </c>
      <c r="F1919" s="1" t="s">
        <v>2887</v>
      </c>
      <c r="G1919" t="s">
        <v>106</v>
      </c>
      <c r="H1919" t="s">
        <v>106</v>
      </c>
      <c r="I1919" t="s">
        <v>41</v>
      </c>
      <c r="J1919">
        <v>2012</v>
      </c>
      <c r="K1919" t="s">
        <v>30</v>
      </c>
      <c r="L1919" t="s">
        <v>31</v>
      </c>
      <c r="M1919" t="s">
        <v>32</v>
      </c>
      <c r="N1919" t="s">
        <v>3319</v>
      </c>
      <c r="O1919">
        <v>-1</v>
      </c>
      <c r="P1919" t="b">
        <v>1</v>
      </c>
      <c r="Q1919">
        <f t="shared" si="348"/>
        <v>99000</v>
      </c>
      <c r="R1919">
        <f t="shared" si="349"/>
        <v>178000</v>
      </c>
      <c r="S1919">
        <f t="shared" si="350"/>
        <v>138500</v>
      </c>
      <c r="T1919" t="str">
        <f t="shared" si="351"/>
        <v>Coinbase</v>
      </c>
      <c r="U1919" t="str">
        <f t="shared" si="352"/>
        <v>San Francisco</v>
      </c>
      <c r="V1919" t="str">
        <f t="shared" si="353"/>
        <v>CA</v>
      </c>
      <c r="W1919">
        <f t="shared" si="354"/>
        <v>0</v>
      </c>
      <c r="X1919">
        <f t="shared" si="355"/>
        <v>1</v>
      </c>
      <c r="Y1919">
        <f t="shared" si="356"/>
        <v>1</v>
      </c>
      <c r="Z1919">
        <f t="shared" si="357"/>
        <v>0</v>
      </c>
      <c r="AA1919">
        <f t="shared" si="358"/>
        <v>0</v>
      </c>
      <c r="AB1919">
        <f t="shared" si="359"/>
        <v>1</v>
      </c>
    </row>
    <row r="1920" spans="1:28" ht="34" x14ac:dyDescent="0.2">
      <c r="A1920">
        <v>1918</v>
      </c>
      <c r="B1920" t="s">
        <v>951</v>
      </c>
      <c r="C1920" t="s">
        <v>5582</v>
      </c>
      <c r="D1920" t="s">
        <v>5586</v>
      </c>
      <c r="E1920">
        <v>3.6</v>
      </c>
      <c r="F1920" s="1" t="s">
        <v>2888</v>
      </c>
      <c r="G1920" t="s">
        <v>106</v>
      </c>
      <c r="H1920" t="s">
        <v>106</v>
      </c>
      <c r="I1920" t="s">
        <v>84</v>
      </c>
      <c r="J1920">
        <v>2012</v>
      </c>
      <c r="K1920" t="s">
        <v>30</v>
      </c>
      <c r="L1920" t="s">
        <v>134</v>
      </c>
      <c r="M1920" t="s">
        <v>32</v>
      </c>
      <c r="N1920" t="s">
        <v>3319</v>
      </c>
      <c r="O1920" t="s">
        <v>2889</v>
      </c>
      <c r="P1920">
        <v>-1</v>
      </c>
      <c r="Q1920">
        <f t="shared" si="348"/>
        <v>99000</v>
      </c>
      <c r="R1920">
        <f t="shared" si="349"/>
        <v>178000</v>
      </c>
      <c r="S1920">
        <f t="shared" si="350"/>
        <v>138500</v>
      </c>
      <c r="T1920" t="str">
        <f t="shared" si="351"/>
        <v>Trifacta</v>
      </c>
      <c r="U1920" t="str">
        <f t="shared" si="352"/>
        <v>San Francisco</v>
      </c>
      <c r="V1920" t="str">
        <f t="shared" si="353"/>
        <v>CA</v>
      </c>
      <c r="W1920">
        <f t="shared" si="354"/>
        <v>0</v>
      </c>
      <c r="X1920">
        <f t="shared" si="355"/>
        <v>1</v>
      </c>
      <c r="Y1920">
        <f t="shared" si="356"/>
        <v>1</v>
      </c>
      <c r="Z1920">
        <f t="shared" si="357"/>
        <v>0</v>
      </c>
      <c r="AA1920">
        <f t="shared" si="358"/>
        <v>0</v>
      </c>
      <c r="AB1920">
        <f t="shared" si="359"/>
        <v>1</v>
      </c>
    </row>
    <row r="1921" spans="1:28" ht="409.6" x14ac:dyDescent="0.2">
      <c r="A1921">
        <v>1919</v>
      </c>
      <c r="B1921" t="s">
        <v>2890</v>
      </c>
      <c r="C1921" t="s">
        <v>5582</v>
      </c>
      <c r="D1921" s="1" t="s">
        <v>5587</v>
      </c>
      <c r="E1921">
        <v>5</v>
      </c>
      <c r="F1921" s="1" t="s">
        <v>2891</v>
      </c>
      <c r="G1921" t="s">
        <v>106</v>
      </c>
      <c r="H1921" t="s">
        <v>106</v>
      </c>
      <c r="I1921" t="s">
        <v>68</v>
      </c>
      <c r="J1921">
        <v>2016</v>
      </c>
      <c r="K1921" t="s">
        <v>30</v>
      </c>
      <c r="L1921" t="s">
        <v>31</v>
      </c>
      <c r="M1921" t="s">
        <v>32</v>
      </c>
      <c r="N1921" t="s">
        <v>3319</v>
      </c>
      <c r="O1921">
        <v>-1</v>
      </c>
      <c r="P1921">
        <v>-1</v>
      </c>
      <c r="Q1921">
        <f t="shared" si="348"/>
        <v>99000</v>
      </c>
      <c r="R1921">
        <f t="shared" si="349"/>
        <v>178000</v>
      </c>
      <c r="S1921">
        <f t="shared" si="350"/>
        <v>138500</v>
      </c>
      <c r="T1921" t="str">
        <f t="shared" si="351"/>
        <v>Wilbur Labs</v>
      </c>
      <c r="U1921" t="str">
        <f t="shared" si="352"/>
        <v>San Francisco</v>
      </c>
      <c r="V1921" t="str">
        <f t="shared" si="353"/>
        <v>CA</v>
      </c>
      <c r="W1921">
        <f t="shared" si="354"/>
        <v>1</v>
      </c>
      <c r="X1921">
        <f t="shared" si="355"/>
        <v>1</v>
      </c>
      <c r="Y1921">
        <f t="shared" si="356"/>
        <v>0</v>
      </c>
      <c r="Z1921">
        <f t="shared" si="357"/>
        <v>1</v>
      </c>
      <c r="AA1921">
        <f t="shared" si="358"/>
        <v>1</v>
      </c>
      <c r="AB1921">
        <f t="shared" si="359"/>
        <v>1</v>
      </c>
    </row>
    <row r="1922" spans="1:28" ht="409.6" x14ac:dyDescent="0.2">
      <c r="A1922">
        <v>1920</v>
      </c>
      <c r="B1922" t="s">
        <v>34</v>
      </c>
      <c r="C1922" t="s">
        <v>5582</v>
      </c>
      <c r="D1922" s="1" t="s">
        <v>5588</v>
      </c>
      <c r="E1922">
        <v>4.4000000000000004</v>
      </c>
      <c r="F1922" s="1" t="s">
        <v>2892</v>
      </c>
      <c r="G1922" t="s">
        <v>106</v>
      </c>
      <c r="H1922" t="s">
        <v>106</v>
      </c>
      <c r="I1922" t="s">
        <v>18</v>
      </c>
      <c r="J1922">
        <v>2014</v>
      </c>
      <c r="K1922" t="s">
        <v>30</v>
      </c>
      <c r="L1922" t="s">
        <v>25</v>
      </c>
      <c r="M1922" t="s">
        <v>26</v>
      </c>
      <c r="N1922" t="s">
        <v>3305</v>
      </c>
      <c r="O1922">
        <v>-1</v>
      </c>
      <c r="P1922">
        <v>-1</v>
      </c>
      <c r="Q1922">
        <f t="shared" si="348"/>
        <v>99000</v>
      </c>
      <c r="R1922">
        <f t="shared" si="349"/>
        <v>178000</v>
      </c>
      <c r="S1922">
        <f t="shared" si="350"/>
        <v>138500</v>
      </c>
      <c r="T1922" t="str">
        <f t="shared" si="351"/>
        <v>Hinge Health</v>
      </c>
      <c r="U1922" t="str">
        <f t="shared" si="352"/>
        <v>San Francisco</v>
      </c>
      <c r="V1922" t="str">
        <f t="shared" si="353"/>
        <v>CA</v>
      </c>
      <c r="W1922">
        <f t="shared" si="354"/>
        <v>1</v>
      </c>
      <c r="X1922">
        <f t="shared" si="355"/>
        <v>1</v>
      </c>
      <c r="Y1922">
        <f t="shared" si="356"/>
        <v>0</v>
      </c>
      <c r="Z1922">
        <f t="shared" si="357"/>
        <v>1</v>
      </c>
      <c r="AA1922">
        <f t="shared" si="358"/>
        <v>0</v>
      </c>
      <c r="AB1922">
        <f t="shared" si="359"/>
        <v>1</v>
      </c>
    </row>
    <row r="1923" spans="1:28" ht="34" x14ac:dyDescent="0.2">
      <c r="A1923">
        <v>1921</v>
      </c>
      <c r="B1923" t="s">
        <v>3392</v>
      </c>
      <c r="C1923" t="s">
        <v>5582</v>
      </c>
      <c r="D1923" t="s">
        <v>5589</v>
      </c>
      <c r="E1923">
        <v>3.3</v>
      </c>
      <c r="F1923" s="1" t="s">
        <v>2893</v>
      </c>
      <c r="G1923" t="s">
        <v>106</v>
      </c>
      <c r="H1923" t="s">
        <v>106</v>
      </c>
      <c r="I1923" t="s">
        <v>41</v>
      </c>
      <c r="J1923">
        <v>2007</v>
      </c>
      <c r="K1923" t="s">
        <v>30</v>
      </c>
      <c r="L1923" t="s">
        <v>3350</v>
      </c>
      <c r="M1923" t="s">
        <v>32</v>
      </c>
      <c r="N1923" t="s">
        <v>3319</v>
      </c>
      <c r="O1923" t="s">
        <v>2894</v>
      </c>
      <c r="P1923">
        <v>-1</v>
      </c>
      <c r="Q1923">
        <f t="shared" ref="Q1923:Q1986" si="360">LEFT(C1923,FIND("-",C1923)-1)*1000</f>
        <v>99000</v>
      </c>
      <c r="R1923">
        <f t="shared" ref="R1923:R1986" si="361">MID(C1923,FIND("-",C1923)+1,LEN(C1923))*1000</f>
        <v>178000</v>
      </c>
      <c r="S1923">
        <f t="shared" ref="S1923:S1986" si="362">(Q1923+R1923)/2</f>
        <v>138500</v>
      </c>
      <c r="T1923" t="str">
        <f t="shared" ref="T1923:T1986" si="363">TRIM(LEFT(F1923, FIND(CHAR(10), F1923&amp;CHAR(10))-1))</f>
        <v>User Testing</v>
      </c>
      <c r="U1923" t="str">
        <f t="shared" ref="U1923:U1986" si="364">TRIM(LEFT(G1923, FIND(",",G1923)-1))</f>
        <v>San Francisco</v>
      </c>
      <c r="V1923" t="str">
        <f t="shared" ref="V1923:V1986" si="365">TRIM(MID(G1923,FIND(",",G1923)+1,LEN((G1923))))</f>
        <v>CA</v>
      </c>
      <c r="W1923">
        <f t="shared" ref="W1923:W1986" si="366">IF(ISNUMBER(SEARCH("python",D1923)),1,0)</f>
        <v>1</v>
      </c>
      <c r="X1923">
        <f t="shared" ref="X1923:X1986" si="367">IF(ISNUMBER(SEARCH("sql",D1923)),1,0)</f>
        <v>1</v>
      </c>
      <c r="Y1923">
        <f t="shared" ref="Y1923:Y1986" si="368">IF(ISNUMBER(SEARCH("excel",D1923)),1,0)</f>
        <v>1</v>
      </c>
      <c r="Z1923">
        <f t="shared" ref="Z1923:Z1986" si="369">IF(ISNUMBER(SEARCH("tableau",D1923)),1,0)</f>
        <v>1</v>
      </c>
      <c r="AA1923">
        <f t="shared" ref="AA1923:AA1986" si="370">IF(ISNUMBER(SEARCH("power bi",D1923)),1,0)</f>
        <v>0</v>
      </c>
      <c r="AB1923">
        <f t="shared" ref="AB1923:AB1986" si="371">IF(ISNUMBER(SEARCH("r",D1923)),1,0)</f>
        <v>1</v>
      </c>
    </row>
    <row r="1924" spans="1:28" ht="238" x14ac:dyDescent="0.2">
      <c r="A1924">
        <v>1922</v>
      </c>
      <c r="B1924" t="s">
        <v>34</v>
      </c>
      <c r="C1924" t="s">
        <v>5582</v>
      </c>
      <c r="D1924" s="1" t="s">
        <v>5590</v>
      </c>
      <c r="E1924">
        <v>-1</v>
      </c>
      <c r="F1924" t="s">
        <v>5591</v>
      </c>
      <c r="G1924" t="s">
        <v>106</v>
      </c>
      <c r="H1924">
        <v>-1</v>
      </c>
      <c r="I1924">
        <v>-1</v>
      </c>
      <c r="J1924">
        <v>-1</v>
      </c>
      <c r="K1924">
        <v>-1</v>
      </c>
      <c r="L1924">
        <v>-1</v>
      </c>
      <c r="M1924">
        <v>-1</v>
      </c>
      <c r="N1924">
        <v>-1</v>
      </c>
      <c r="O1924">
        <v>-1</v>
      </c>
      <c r="P1924">
        <v>-1</v>
      </c>
      <c r="Q1924">
        <f t="shared" si="360"/>
        <v>99000</v>
      </c>
      <c r="R1924">
        <f t="shared" si="361"/>
        <v>178000</v>
      </c>
      <c r="S1924">
        <f t="shared" si="362"/>
        <v>138500</v>
      </c>
      <c r="T1924" t="str">
        <f t="shared" si="363"/>
        <v>Pair-Te</v>
      </c>
      <c r="U1924" t="str">
        <f t="shared" si="364"/>
        <v>San Francisco</v>
      </c>
      <c r="V1924" t="str">
        <f t="shared" si="365"/>
        <v>CA</v>
      </c>
      <c r="W1924">
        <f t="shared" si="366"/>
        <v>1</v>
      </c>
      <c r="X1924">
        <f t="shared" si="367"/>
        <v>1</v>
      </c>
      <c r="Y1924">
        <f t="shared" si="368"/>
        <v>0</v>
      </c>
      <c r="Z1924">
        <f t="shared" si="369"/>
        <v>0</v>
      </c>
      <c r="AA1924">
        <f t="shared" si="370"/>
        <v>0</v>
      </c>
      <c r="AB1924">
        <f t="shared" si="371"/>
        <v>1</v>
      </c>
    </row>
    <row r="1925" spans="1:28" ht="409.6" x14ac:dyDescent="0.2">
      <c r="A1925">
        <v>1923</v>
      </c>
      <c r="B1925" t="s">
        <v>995</v>
      </c>
      <c r="C1925" t="s">
        <v>5582</v>
      </c>
      <c r="D1925" s="1" t="s">
        <v>5592</v>
      </c>
      <c r="E1925">
        <v>3.8</v>
      </c>
      <c r="F1925" s="1" t="s">
        <v>2895</v>
      </c>
      <c r="G1925" t="s">
        <v>106</v>
      </c>
      <c r="H1925" t="s">
        <v>106</v>
      </c>
      <c r="I1925" t="s">
        <v>18</v>
      </c>
      <c r="J1925">
        <v>1924</v>
      </c>
      <c r="K1925" t="s">
        <v>30</v>
      </c>
      <c r="L1925" t="s">
        <v>186</v>
      </c>
      <c r="M1925" t="s">
        <v>186</v>
      </c>
      <c r="N1925" t="s">
        <v>3305</v>
      </c>
      <c r="O1925">
        <v>-1</v>
      </c>
      <c r="P1925">
        <v>-1</v>
      </c>
      <c r="Q1925">
        <f t="shared" si="360"/>
        <v>99000</v>
      </c>
      <c r="R1925">
        <f t="shared" si="361"/>
        <v>178000</v>
      </c>
      <c r="S1925">
        <f t="shared" si="362"/>
        <v>138500</v>
      </c>
      <c r="T1925" t="str">
        <f t="shared" si="363"/>
        <v>Shorenstein Realty Services L.P.</v>
      </c>
      <c r="U1925" t="str">
        <f t="shared" si="364"/>
        <v>San Francisco</v>
      </c>
      <c r="V1925" t="str">
        <f t="shared" si="365"/>
        <v>CA</v>
      </c>
      <c r="W1925">
        <f t="shared" si="366"/>
        <v>0</v>
      </c>
      <c r="X1925">
        <f t="shared" si="367"/>
        <v>1</v>
      </c>
      <c r="Y1925">
        <f t="shared" si="368"/>
        <v>1</v>
      </c>
      <c r="Z1925">
        <f t="shared" si="369"/>
        <v>1</v>
      </c>
      <c r="AA1925">
        <f t="shared" si="370"/>
        <v>1</v>
      </c>
      <c r="AB1925">
        <f t="shared" si="371"/>
        <v>1</v>
      </c>
    </row>
    <row r="1926" spans="1:28" ht="409.6" x14ac:dyDescent="0.2">
      <c r="A1926">
        <v>1924</v>
      </c>
      <c r="B1926" t="s">
        <v>167</v>
      </c>
      <c r="C1926" t="s">
        <v>5582</v>
      </c>
      <c r="D1926" s="1" t="s">
        <v>5593</v>
      </c>
      <c r="E1926">
        <v>3.5</v>
      </c>
      <c r="F1926" s="1" t="s">
        <v>2896</v>
      </c>
      <c r="G1926" t="s">
        <v>106</v>
      </c>
      <c r="H1926" t="s">
        <v>106</v>
      </c>
      <c r="I1926" t="s">
        <v>68</v>
      </c>
      <c r="J1926">
        <v>-1</v>
      </c>
      <c r="K1926" t="s">
        <v>30</v>
      </c>
      <c r="L1926" t="s">
        <v>25</v>
      </c>
      <c r="M1926" t="s">
        <v>26</v>
      </c>
      <c r="N1926" t="s">
        <v>3311</v>
      </c>
      <c r="O1926">
        <v>-1</v>
      </c>
      <c r="P1926">
        <v>-1</v>
      </c>
      <c r="Q1926">
        <f t="shared" si="360"/>
        <v>99000</v>
      </c>
      <c r="R1926">
        <f t="shared" si="361"/>
        <v>178000</v>
      </c>
      <c r="S1926">
        <f t="shared" si="362"/>
        <v>138500</v>
      </c>
      <c r="T1926" t="str">
        <f t="shared" si="363"/>
        <v>PlushCare</v>
      </c>
      <c r="U1926" t="str">
        <f t="shared" si="364"/>
        <v>San Francisco</v>
      </c>
      <c r="V1926" t="str">
        <f t="shared" si="365"/>
        <v>CA</v>
      </c>
      <c r="W1926">
        <f t="shared" si="366"/>
        <v>0</v>
      </c>
      <c r="X1926">
        <f t="shared" si="367"/>
        <v>1</v>
      </c>
      <c r="Y1926">
        <f t="shared" si="368"/>
        <v>1</v>
      </c>
      <c r="Z1926">
        <f t="shared" si="369"/>
        <v>1</v>
      </c>
      <c r="AA1926">
        <f t="shared" si="370"/>
        <v>0</v>
      </c>
      <c r="AB1926">
        <f t="shared" si="371"/>
        <v>1</v>
      </c>
    </row>
    <row r="1927" spans="1:28" ht="409.6" x14ac:dyDescent="0.2">
      <c r="A1927">
        <v>1925</v>
      </c>
      <c r="B1927" t="s">
        <v>1185</v>
      </c>
      <c r="C1927" t="s">
        <v>5582</v>
      </c>
      <c r="D1927" s="1" t="s">
        <v>5594</v>
      </c>
      <c r="E1927">
        <v>4.0999999999999996</v>
      </c>
      <c r="F1927" s="1" t="s">
        <v>2897</v>
      </c>
      <c r="G1927" t="s">
        <v>106</v>
      </c>
      <c r="H1927" t="s">
        <v>106</v>
      </c>
      <c r="I1927" t="s">
        <v>24</v>
      </c>
      <c r="J1927">
        <v>1907</v>
      </c>
      <c r="K1927" t="s">
        <v>64</v>
      </c>
      <c r="L1927" t="s">
        <v>25</v>
      </c>
      <c r="M1927" t="s">
        <v>26</v>
      </c>
      <c r="N1927" t="s">
        <v>3305</v>
      </c>
      <c r="O1927" t="s">
        <v>2898</v>
      </c>
      <c r="P1927">
        <v>-1</v>
      </c>
      <c r="Q1927">
        <f t="shared" si="360"/>
        <v>99000</v>
      </c>
      <c r="R1927">
        <f t="shared" si="361"/>
        <v>178000</v>
      </c>
      <c r="S1927">
        <f t="shared" si="362"/>
        <v>138500</v>
      </c>
      <c r="T1927" t="str">
        <f t="shared" si="363"/>
        <v>UCSF Medical Center</v>
      </c>
      <c r="U1927" t="str">
        <f t="shared" si="364"/>
        <v>San Francisco</v>
      </c>
      <c r="V1927" t="str">
        <f t="shared" si="365"/>
        <v>CA</v>
      </c>
      <c r="W1927">
        <f t="shared" si="366"/>
        <v>0</v>
      </c>
      <c r="X1927">
        <f t="shared" si="367"/>
        <v>1</v>
      </c>
      <c r="Y1927">
        <f t="shared" si="368"/>
        <v>1</v>
      </c>
      <c r="Z1927">
        <f t="shared" si="369"/>
        <v>0</v>
      </c>
      <c r="AA1927">
        <f t="shared" si="370"/>
        <v>0</v>
      </c>
      <c r="AB1927">
        <f t="shared" si="371"/>
        <v>1</v>
      </c>
    </row>
    <row r="1928" spans="1:28" ht="409.6" x14ac:dyDescent="0.2">
      <c r="A1928">
        <v>1926</v>
      </c>
      <c r="B1928" t="s">
        <v>34</v>
      </c>
      <c r="C1928" t="s">
        <v>5582</v>
      </c>
      <c r="D1928" s="1" t="s">
        <v>5595</v>
      </c>
      <c r="E1928">
        <v>4.5999999999999996</v>
      </c>
      <c r="F1928" s="1" t="s">
        <v>2899</v>
      </c>
      <c r="G1928" t="s">
        <v>106</v>
      </c>
      <c r="H1928" t="s">
        <v>2900</v>
      </c>
      <c r="I1928" t="s">
        <v>84</v>
      </c>
      <c r="J1928">
        <v>2009</v>
      </c>
      <c r="K1928" t="s">
        <v>30</v>
      </c>
      <c r="L1928" t="s">
        <v>799</v>
      </c>
      <c r="M1928" t="s">
        <v>764</v>
      </c>
      <c r="N1928" t="s">
        <v>3314</v>
      </c>
      <c r="O1928">
        <v>-1</v>
      </c>
      <c r="P1928">
        <v>-1</v>
      </c>
      <c r="Q1928">
        <f t="shared" si="360"/>
        <v>99000</v>
      </c>
      <c r="R1928">
        <f t="shared" si="361"/>
        <v>178000</v>
      </c>
      <c r="S1928">
        <f t="shared" si="362"/>
        <v>138500</v>
      </c>
      <c r="T1928" t="str">
        <f t="shared" si="363"/>
        <v>Motiv Power Systems</v>
      </c>
      <c r="U1928" t="str">
        <f t="shared" si="364"/>
        <v>San Francisco</v>
      </c>
      <c r="V1928" t="str">
        <f t="shared" si="365"/>
        <v>CA</v>
      </c>
      <c r="W1928">
        <f t="shared" si="366"/>
        <v>1</v>
      </c>
      <c r="X1928">
        <f t="shared" si="367"/>
        <v>1</v>
      </c>
      <c r="Y1928">
        <f t="shared" si="368"/>
        <v>1</v>
      </c>
      <c r="Z1928">
        <f t="shared" si="369"/>
        <v>0</v>
      </c>
      <c r="AA1928">
        <f t="shared" si="370"/>
        <v>0</v>
      </c>
      <c r="AB1928">
        <f t="shared" si="371"/>
        <v>1</v>
      </c>
    </row>
    <row r="1929" spans="1:28" ht="409.6" x14ac:dyDescent="0.2">
      <c r="A1929">
        <v>1927</v>
      </c>
      <c r="B1929" t="s">
        <v>34</v>
      </c>
      <c r="C1929" t="s">
        <v>5582</v>
      </c>
      <c r="D1929" s="1" t="s">
        <v>5596</v>
      </c>
      <c r="E1929">
        <v>4.2</v>
      </c>
      <c r="F1929" s="1" t="s">
        <v>2901</v>
      </c>
      <c r="G1929" t="s">
        <v>263</v>
      </c>
      <c r="H1929" t="s">
        <v>263</v>
      </c>
      <c r="I1929" t="s">
        <v>18</v>
      </c>
      <c r="J1929">
        <v>2012</v>
      </c>
      <c r="K1929" t="s">
        <v>30</v>
      </c>
      <c r="L1929" t="s">
        <v>125</v>
      </c>
      <c r="M1929" t="s">
        <v>46</v>
      </c>
      <c r="N1929" t="s">
        <v>3319</v>
      </c>
      <c r="O1929">
        <v>-1</v>
      </c>
      <c r="P1929" t="b">
        <v>1</v>
      </c>
      <c r="Q1929">
        <f t="shared" si="360"/>
        <v>99000</v>
      </c>
      <c r="R1929">
        <f t="shared" si="361"/>
        <v>178000</v>
      </c>
      <c r="S1929">
        <f t="shared" si="362"/>
        <v>138500</v>
      </c>
      <c r="T1929" t="str">
        <f t="shared" si="363"/>
        <v>Upstart</v>
      </c>
      <c r="U1929" t="str">
        <f t="shared" si="364"/>
        <v>San Mateo</v>
      </c>
      <c r="V1929" t="str">
        <f t="shared" si="365"/>
        <v>CA</v>
      </c>
      <c r="W1929">
        <f t="shared" si="366"/>
        <v>1</v>
      </c>
      <c r="X1929">
        <f t="shared" si="367"/>
        <v>1</v>
      </c>
      <c r="Y1929">
        <f t="shared" si="368"/>
        <v>0</v>
      </c>
      <c r="Z1929">
        <f t="shared" si="369"/>
        <v>1</v>
      </c>
      <c r="AA1929">
        <f t="shared" si="370"/>
        <v>0</v>
      </c>
      <c r="AB1929">
        <f t="shared" si="371"/>
        <v>1</v>
      </c>
    </row>
    <row r="1930" spans="1:28" ht="409.6" x14ac:dyDescent="0.2">
      <c r="A1930">
        <v>1928</v>
      </c>
      <c r="B1930" t="s">
        <v>2902</v>
      </c>
      <c r="C1930" t="s">
        <v>5582</v>
      </c>
      <c r="D1930" s="1" t="s">
        <v>5597</v>
      </c>
      <c r="E1930">
        <v>4.3</v>
      </c>
      <c r="F1930" s="1" t="s">
        <v>2903</v>
      </c>
      <c r="G1930" t="s">
        <v>106</v>
      </c>
      <c r="H1930" t="s">
        <v>106</v>
      </c>
      <c r="I1930" t="s">
        <v>84</v>
      </c>
      <c r="J1930">
        <v>2012</v>
      </c>
      <c r="K1930" t="s">
        <v>56</v>
      </c>
      <c r="L1930" t="s">
        <v>125</v>
      </c>
      <c r="M1930" t="s">
        <v>46</v>
      </c>
      <c r="N1930" t="s">
        <v>3319</v>
      </c>
      <c r="O1930">
        <v>-1</v>
      </c>
      <c r="P1930">
        <v>-1</v>
      </c>
      <c r="Q1930">
        <f t="shared" si="360"/>
        <v>99000</v>
      </c>
      <c r="R1930">
        <f t="shared" si="361"/>
        <v>178000</v>
      </c>
      <c r="S1930">
        <f t="shared" si="362"/>
        <v>138500</v>
      </c>
      <c r="T1930" t="str">
        <f t="shared" si="363"/>
        <v>Credible</v>
      </c>
      <c r="U1930" t="str">
        <f t="shared" si="364"/>
        <v>San Francisco</v>
      </c>
      <c r="V1930" t="str">
        <f t="shared" si="365"/>
        <v>CA</v>
      </c>
      <c r="W1930">
        <f t="shared" si="366"/>
        <v>1</v>
      </c>
      <c r="X1930">
        <f t="shared" si="367"/>
        <v>1</v>
      </c>
      <c r="Y1930">
        <f t="shared" si="368"/>
        <v>0</v>
      </c>
      <c r="Z1930">
        <f t="shared" si="369"/>
        <v>0</v>
      </c>
      <c r="AA1930">
        <f t="shared" si="370"/>
        <v>0</v>
      </c>
      <c r="AB1930">
        <f t="shared" si="371"/>
        <v>1</v>
      </c>
    </row>
    <row r="1931" spans="1:28" ht="409.6" x14ac:dyDescent="0.2">
      <c r="A1931">
        <v>1929</v>
      </c>
      <c r="B1931" t="s">
        <v>2904</v>
      </c>
      <c r="C1931" t="s">
        <v>5582</v>
      </c>
      <c r="D1931" s="1" t="s">
        <v>6144</v>
      </c>
      <c r="E1931">
        <v>5</v>
      </c>
      <c r="F1931" s="1" t="s">
        <v>2905</v>
      </c>
      <c r="G1931" t="s">
        <v>106</v>
      </c>
      <c r="H1931" t="s">
        <v>106</v>
      </c>
      <c r="I1931" t="s">
        <v>68</v>
      </c>
      <c r="J1931">
        <v>-1</v>
      </c>
      <c r="K1931" t="s">
        <v>30</v>
      </c>
      <c r="L1931" t="s">
        <v>31</v>
      </c>
      <c r="M1931" t="s">
        <v>32</v>
      </c>
      <c r="N1931" t="s">
        <v>3311</v>
      </c>
      <c r="O1931">
        <v>-1</v>
      </c>
      <c r="P1931">
        <v>-1</v>
      </c>
      <c r="Q1931">
        <f t="shared" si="360"/>
        <v>99000</v>
      </c>
      <c r="R1931">
        <f t="shared" si="361"/>
        <v>178000</v>
      </c>
      <c r="S1931">
        <f t="shared" si="362"/>
        <v>138500</v>
      </c>
      <c r="T1931" t="str">
        <f t="shared" si="363"/>
        <v>Priceonomics</v>
      </c>
      <c r="U1931" t="str">
        <f t="shared" si="364"/>
        <v>San Francisco</v>
      </c>
      <c r="V1931" t="str">
        <f t="shared" si="365"/>
        <v>CA</v>
      </c>
      <c r="W1931">
        <f t="shared" si="366"/>
        <v>0</v>
      </c>
      <c r="X1931">
        <f t="shared" si="367"/>
        <v>0</v>
      </c>
      <c r="Y1931">
        <f t="shared" si="368"/>
        <v>1</v>
      </c>
      <c r="Z1931">
        <f t="shared" si="369"/>
        <v>0</v>
      </c>
      <c r="AA1931">
        <f t="shared" si="370"/>
        <v>0</v>
      </c>
      <c r="AB1931">
        <f t="shared" si="371"/>
        <v>1</v>
      </c>
    </row>
    <row r="1932" spans="1:28" x14ac:dyDescent="0.2">
      <c r="A1932">
        <v>1930</v>
      </c>
      <c r="B1932" t="s">
        <v>34</v>
      </c>
      <c r="C1932" t="s">
        <v>5582</v>
      </c>
      <c r="D1932" t="s">
        <v>5598</v>
      </c>
      <c r="E1932">
        <v>-1</v>
      </c>
      <c r="F1932" t="s">
        <v>2906</v>
      </c>
      <c r="G1932" t="s">
        <v>106</v>
      </c>
      <c r="H1932" t="s">
        <v>1054</v>
      </c>
      <c r="I1932" t="s">
        <v>84</v>
      </c>
      <c r="J1932">
        <v>-1</v>
      </c>
      <c r="K1932" t="s">
        <v>56</v>
      </c>
      <c r="L1932">
        <v>-1</v>
      </c>
      <c r="M1932">
        <v>-1</v>
      </c>
      <c r="N1932" t="s">
        <v>3319</v>
      </c>
      <c r="O1932">
        <v>-1</v>
      </c>
      <c r="P1932">
        <v>-1</v>
      </c>
      <c r="Q1932">
        <f t="shared" si="360"/>
        <v>99000</v>
      </c>
      <c r="R1932">
        <f t="shared" si="361"/>
        <v>178000</v>
      </c>
      <c r="S1932">
        <f t="shared" si="362"/>
        <v>138500</v>
      </c>
      <c r="T1932" t="str">
        <f t="shared" si="363"/>
        <v>Applicantz, Inc.</v>
      </c>
      <c r="U1932" t="str">
        <f t="shared" si="364"/>
        <v>San Francisco</v>
      </c>
      <c r="V1932" t="str">
        <f t="shared" si="365"/>
        <v>CA</v>
      </c>
      <c r="W1932">
        <f t="shared" si="366"/>
        <v>0</v>
      </c>
      <c r="X1932">
        <f t="shared" si="367"/>
        <v>0</v>
      </c>
      <c r="Y1932">
        <f t="shared" si="368"/>
        <v>0</v>
      </c>
      <c r="Z1932">
        <f t="shared" si="369"/>
        <v>0</v>
      </c>
      <c r="AA1932">
        <f t="shared" si="370"/>
        <v>0</v>
      </c>
      <c r="AB1932">
        <f t="shared" si="371"/>
        <v>1</v>
      </c>
    </row>
    <row r="1933" spans="1:28" ht="409.6" x14ac:dyDescent="0.2">
      <c r="A1933">
        <v>1931</v>
      </c>
      <c r="B1933" t="s">
        <v>951</v>
      </c>
      <c r="C1933" t="s">
        <v>5582</v>
      </c>
      <c r="D1933" s="1" t="s">
        <v>5599</v>
      </c>
      <c r="E1933">
        <v>3.7</v>
      </c>
      <c r="F1933" s="1" t="s">
        <v>2907</v>
      </c>
      <c r="G1933" t="s">
        <v>106</v>
      </c>
      <c r="H1933" t="s">
        <v>2871</v>
      </c>
      <c r="I1933" t="s">
        <v>18</v>
      </c>
      <c r="J1933">
        <v>2004</v>
      </c>
      <c r="K1933" t="s">
        <v>30</v>
      </c>
      <c r="L1933" t="s">
        <v>31</v>
      </c>
      <c r="M1933" t="s">
        <v>32</v>
      </c>
      <c r="N1933" t="s">
        <v>3319</v>
      </c>
      <c r="O1933">
        <v>-1</v>
      </c>
      <c r="P1933" t="b">
        <v>1</v>
      </c>
      <c r="Q1933">
        <f t="shared" si="360"/>
        <v>99000</v>
      </c>
      <c r="R1933">
        <f t="shared" si="361"/>
        <v>178000</v>
      </c>
      <c r="S1933">
        <f t="shared" si="362"/>
        <v>138500</v>
      </c>
      <c r="T1933" t="str">
        <f t="shared" si="363"/>
        <v>BOLD</v>
      </c>
      <c r="U1933" t="str">
        <f t="shared" si="364"/>
        <v>San Francisco</v>
      </c>
      <c r="V1933" t="str">
        <f t="shared" si="365"/>
        <v>CA</v>
      </c>
      <c r="W1933">
        <f t="shared" si="366"/>
        <v>1</v>
      </c>
      <c r="X1933">
        <f t="shared" si="367"/>
        <v>1</v>
      </c>
      <c r="Y1933">
        <f t="shared" si="368"/>
        <v>1</v>
      </c>
      <c r="Z1933">
        <f t="shared" si="369"/>
        <v>1</v>
      </c>
      <c r="AA1933">
        <f t="shared" si="370"/>
        <v>0</v>
      </c>
      <c r="AB1933">
        <f t="shared" si="371"/>
        <v>1</v>
      </c>
    </row>
    <row r="1934" spans="1:28" ht="409.6" x14ac:dyDescent="0.2">
      <c r="A1934">
        <v>1932</v>
      </c>
      <c r="B1934" t="s">
        <v>34</v>
      </c>
      <c r="C1934" t="s">
        <v>5582</v>
      </c>
      <c r="D1934" s="1" t="s">
        <v>5600</v>
      </c>
      <c r="E1934">
        <v>-1</v>
      </c>
      <c r="F1934" t="s">
        <v>2908</v>
      </c>
      <c r="G1934" t="s">
        <v>106</v>
      </c>
      <c r="H1934" t="s">
        <v>3479</v>
      </c>
      <c r="I1934" t="s">
        <v>3341</v>
      </c>
      <c r="J1934">
        <v>-1</v>
      </c>
      <c r="K1934" t="s">
        <v>56</v>
      </c>
      <c r="L1934">
        <v>-1</v>
      </c>
      <c r="M1934">
        <v>-1</v>
      </c>
      <c r="N1934" t="s">
        <v>3319</v>
      </c>
      <c r="O1934">
        <v>-1</v>
      </c>
      <c r="P1934">
        <v>-1</v>
      </c>
      <c r="Q1934">
        <f t="shared" si="360"/>
        <v>99000</v>
      </c>
      <c r="R1934">
        <f t="shared" si="361"/>
        <v>178000</v>
      </c>
      <c r="S1934">
        <f t="shared" si="362"/>
        <v>138500</v>
      </c>
      <c r="T1934" t="str">
        <f t="shared" si="363"/>
        <v>Parsoft LLC</v>
      </c>
      <c r="U1934" t="str">
        <f t="shared" si="364"/>
        <v>San Francisco</v>
      </c>
      <c r="V1934" t="str">
        <f t="shared" si="365"/>
        <v>CA</v>
      </c>
      <c r="W1934">
        <f t="shared" si="366"/>
        <v>0</v>
      </c>
      <c r="X1934">
        <f t="shared" si="367"/>
        <v>1</v>
      </c>
      <c r="Y1934">
        <f t="shared" si="368"/>
        <v>0</v>
      </c>
      <c r="Z1934">
        <f t="shared" si="369"/>
        <v>0</v>
      </c>
      <c r="AA1934">
        <f t="shared" si="370"/>
        <v>0</v>
      </c>
      <c r="AB1934">
        <f t="shared" si="371"/>
        <v>1</v>
      </c>
    </row>
    <row r="1935" spans="1:28" ht="409.6" x14ac:dyDescent="0.2">
      <c r="A1935">
        <v>1933</v>
      </c>
      <c r="B1935" t="s">
        <v>81</v>
      </c>
      <c r="C1935" t="s">
        <v>5582</v>
      </c>
      <c r="D1935" s="1" t="s">
        <v>5601</v>
      </c>
      <c r="E1935">
        <v>4</v>
      </c>
      <c r="F1935" s="1" t="s">
        <v>2909</v>
      </c>
      <c r="G1935" t="s">
        <v>106</v>
      </c>
      <c r="H1935" t="s">
        <v>17</v>
      </c>
      <c r="I1935" t="s">
        <v>41</v>
      </c>
      <c r="J1935">
        <v>2012</v>
      </c>
      <c r="K1935" t="s">
        <v>30</v>
      </c>
      <c r="L1935" t="s">
        <v>3350</v>
      </c>
      <c r="M1935" t="s">
        <v>32</v>
      </c>
      <c r="N1935" t="s">
        <v>3319</v>
      </c>
      <c r="O1935">
        <v>-1</v>
      </c>
      <c r="P1935">
        <v>-1</v>
      </c>
      <c r="Q1935">
        <f t="shared" si="360"/>
        <v>99000</v>
      </c>
      <c r="R1935">
        <f t="shared" si="361"/>
        <v>178000</v>
      </c>
      <c r="S1935">
        <f t="shared" si="362"/>
        <v>138500</v>
      </c>
      <c r="T1935" t="str">
        <f t="shared" si="363"/>
        <v>Flatiron Health</v>
      </c>
      <c r="U1935" t="str">
        <f t="shared" si="364"/>
        <v>San Francisco</v>
      </c>
      <c r="V1935" t="str">
        <f t="shared" si="365"/>
        <v>CA</v>
      </c>
      <c r="W1935">
        <f t="shared" si="366"/>
        <v>0</v>
      </c>
      <c r="X1935">
        <f t="shared" si="367"/>
        <v>1</v>
      </c>
      <c r="Y1935">
        <f t="shared" si="368"/>
        <v>0</v>
      </c>
      <c r="Z1935">
        <f t="shared" si="369"/>
        <v>0</v>
      </c>
      <c r="AA1935">
        <f t="shared" si="370"/>
        <v>0</v>
      </c>
      <c r="AB1935">
        <f t="shared" si="371"/>
        <v>1</v>
      </c>
    </row>
    <row r="1936" spans="1:28" ht="409.6" x14ac:dyDescent="0.2">
      <c r="A1936">
        <v>1934</v>
      </c>
      <c r="B1936" t="s">
        <v>34</v>
      </c>
      <c r="C1936" t="s">
        <v>5582</v>
      </c>
      <c r="D1936" s="1" t="s">
        <v>5602</v>
      </c>
      <c r="E1936">
        <v>3.9</v>
      </c>
      <c r="F1936" s="1" t="s">
        <v>2910</v>
      </c>
      <c r="G1936" t="s">
        <v>3975</v>
      </c>
      <c r="H1936" t="s">
        <v>3975</v>
      </c>
      <c r="I1936" t="s">
        <v>29</v>
      </c>
      <c r="J1936">
        <v>2009</v>
      </c>
      <c r="K1936" t="s">
        <v>30</v>
      </c>
      <c r="L1936" t="s">
        <v>1226</v>
      </c>
      <c r="M1936" t="s">
        <v>265</v>
      </c>
      <c r="N1936" t="s">
        <v>3319</v>
      </c>
      <c r="O1936">
        <v>-1</v>
      </c>
      <c r="P1936">
        <v>-1</v>
      </c>
      <c r="Q1936">
        <f t="shared" si="360"/>
        <v>99000</v>
      </c>
      <c r="R1936">
        <f t="shared" si="361"/>
        <v>178000</v>
      </c>
      <c r="S1936">
        <f t="shared" si="362"/>
        <v>138500</v>
      </c>
      <c r="T1936" t="str">
        <f t="shared" si="363"/>
        <v>thredUP</v>
      </c>
      <c r="U1936" t="str">
        <f t="shared" si="364"/>
        <v>Oaland</v>
      </c>
      <c r="V1936" t="str">
        <f t="shared" si="365"/>
        <v>CA</v>
      </c>
      <c r="W1936">
        <f t="shared" si="366"/>
        <v>1</v>
      </c>
      <c r="X1936">
        <f t="shared" si="367"/>
        <v>1</v>
      </c>
      <c r="Y1936">
        <f t="shared" si="368"/>
        <v>1</v>
      </c>
      <c r="Z1936">
        <f t="shared" si="369"/>
        <v>0</v>
      </c>
      <c r="AA1936">
        <f t="shared" si="370"/>
        <v>0</v>
      </c>
      <c r="AB1936">
        <f t="shared" si="371"/>
        <v>1</v>
      </c>
    </row>
    <row r="1937" spans="1:28" ht="409.6" x14ac:dyDescent="0.2">
      <c r="A1937">
        <v>1935</v>
      </c>
      <c r="B1937" t="s">
        <v>34</v>
      </c>
      <c r="C1937" t="s">
        <v>5582</v>
      </c>
      <c r="D1937" s="1" t="s">
        <v>5603</v>
      </c>
      <c r="E1937">
        <v>3.9</v>
      </c>
      <c r="F1937" s="1" t="s">
        <v>2412</v>
      </c>
      <c r="G1937" t="s">
        <v>106</v>
      </c>
      <c r="H1937" t="s">
        <v>2413</v>
      </c>
      <c r="I1937" t="s">
        <v>55</v>
      </c>
      <c r="J1937">
        <v>1992</v>
      </c>
      <c r="K1937" t="s">
        <v>30</v>
      </c>
      <c r="L1937" t="s">
        <v>147</v>
      </c>
      <c r="M1937" t="s">
        <v>61</v>
      </c>
      <c r="N1937" t="s">
        <v>3313</v>
      </c>
      <c r="O1937">
        <v>-1</v>
      </c>
      <c r="P1937">
        <v>-1</v>
      </c>
      <c r="Q1937">
        <f t="shared" si="360"/>
        <v>99000</v>
      </c>
      <c r="R1937">
        <f t="shared" si="361"/>
        <v>178000</v>
      </c>
      <c r="S1937">
        <f t="shared" si="362"/>
        <v>138500</v>
      </c>
      <c r="T1937" t="str">
        <f t="shared" si="363"/>
        <v>Artech LLC</v>
      </c>
      <c r="U1937" t="str">
        <f t="shared" si="364"/>
        <v>San Francisco</v>
      </c>
      <c r="V1937" t="str">
        <f t="shared" si="365"/>
        <v>CA</v>
      </c>
      <c r="W1937">
        <f t="shared" si="366"/>
        <v>0</v>
      </c>
      <c r="X1937">
        <f t="shared" si="367"/>
        <v>1</v>
      </c>
      <c r="Y1937">
        <f t="shared" si="368"/>
        <v>1</v>
      </c>
      <c r="Z1937">
        <f t="shared" si="369"/>
        <v>0</v>
      </c>
      <c r="AA1937">
        <f t="shared" si="370"/>
        <v>0</v>
      </c>
      <c r="AB1937">
        <f t="shared" si="371"/>
        <v>1</v>
      </c>
    </row>
    <row r="1938" spans="1:28" ht="409.6" x14ac:dyDescent="0.2">
      <c r="A1938">
        <v>1936</v>
      </c>
      <c r="B1938" t="s">
        <v>34</v>
      </c>
      <c r="C1938" t="s">
        <v>5582</v>
      </c>
      <c r="D1938" s="1" t="s">
        <v>5604</v>
      </c>
      <c r="E1938">
        <v>3.6</v>
      </c>
      <c r="F1938" s="1" t="s">
        <v>981</v>
      </c>
      <c r="G1938" t="s">
        <v>106</v>
      </c>
      <c r="H1938" t="s">
        <v>275</v>
      </c>
      <c r="I1938" t="s">
        <v>29</v>
      </c>
      <c r="J1938">
        <v>2000</v>
      </c>
      <c r="K1938" t="s">
        <v>30</v>
      </c>
      <c r="L1938" t="s">
        <v>147</v>
      </c>
      <c r="M1938" t="s">
        <v>61</v>
      </c>
      <c r="N1938" t="s">
        <v>3303</v>
      </c>
      <c r="O1938" t="s">
        <v>982</v>
      </c>
      <c r="P1938">
        <v>-1</v>
      </c>
      <c r="Q1938">
        <f t="shared" si="360"/>
        <v>99000</v>
      </c>
      <c r="R1938">
        <f t="shared" si="361"/>
        <v>178000</v>
      </c>
      <c r="S1938">
        <f t="shared" si="362"/>
        <v>138500</v>
      </c>
      <c r="T1938" t="str">
        <f t="shared" si="363"/>
        <v>ICONMA</v>
      </c>
      <c r="U1938" t="str">
        <f t="shared" si="364"/>
        <v>San Francisco</v>
      </c>
      <c r="V1938" t="str">
        <f t="shared" si="365"/>
        <v>CA</v>
      </c>
      <c r="W1938">
        <f t="shared" si="366"/>
        <v>0</v>
      </c>
      <c r="X1938">
        <f t="shared" si="367"/>
        <v>1</v>
      </c>
      <c r="Y1938">
        <f t="shared" si="368"/>
        <v>1</v>
      </c>
      <c r="Z1938">
        <f t="shared" si="369"/>
        <v>0</v>
      </c>
      <c r="AA1938">
        <f t="shared" si="370"/>
        <v>0</v>
      </c>
      <c r="AB1938">
        <f t="shared" si="371"/>
        <v>1</v>
      </c>
    </row>
    <row r="1939" spans="1:28" ht="409.6" x14ac:dyDescent="0.2">
      <c r="A1939">
        <v>1937</v>
      </c>
      <c r="B1939" t="s">
        <v>1083</v>
      </c>
      <c r="C1939" t="s">
        <v>5582</v>
      </c>
      <c r="D1939" s="1" t="s">
        <v>5605</v>
      </c>
      <c r="E1939">
        <v>4.0999999999999996</v>
      </c>
      <c r="F1939" s="1" t="s">
        <v>2897</v>
      </c>
      <c r="G1939" t="s">
        <v>106</v>
      </c>
      <c r="H1939" t="s">
        <v>106</v>
      </c>
      <c r="I1939" t="s">
        <v>24</v>
      </c>
      <c r="J1939">
        <v>1907</v>
      </c>
      <c r="K1939" t="s">
        <v>64</v>
      </c>
      <c r="L1939" t="s">
        <v>25</v>
      </c>
      <c r="M1939" t="s">
        <v>26</v>
      </c>
      <c r="N1939" t="s">
        <v>3305</v>
      </c>
      <c r="O1939" t="s">
        <v>2898</v>
      </c>
      <c r="P1939">
        <v>-1</v>
      </c>
      <c r="Q1939">
        <f t="shared" si="360"/>
        <v>99000</v>
      </c>
      <c r="R1939">
        <f t="shared" si="361"/>
        <v>178000</v>
      </c>
      <c r="S1939">
        <f t="shared" si="362"/>
        <v>138500</v>
      </c>
      <c r="T1939" t="str">
        <f t="shared" si="363"/>
        <v>UCSF Medical Center</v>
      </c>
      <c r="U1939" t="str">
        <f t="shared" si="364"/>
        <v>San Francisco</v>
      </c>
      <c r="V1939" t="str">
        <f t="shared" si="365"/>
        <v>CA</v>
      </c>
      <c r="W1939">
        <f t="shared" si="366"/>
        <v>1</v>
      </c>
      <c r="X1939">
        <f t="shared" si="367"/>
        <v>1</v>
      </c>
      <c r="Y1939">
        <f t="shared" si="368"/>
        <v>1</v>
      </c>
      <c r="Z1939">
        <f t="shared" si="369"/>
        <v>1</v>
      </c>
      <c r="AA1939">
        <f t="shared" si="370"/>
        <v>0</v>
      </c>
      <c r="AB1939">
        <f t="shared" si="371"/>
        <v>1</v>
      </c>
    </row>
    <row r="1940" spans="1:28" ht="409.6" x14ac:dyDescent="0.2">
      <c r="A1940">
        <v>1938</v>
      </c>
      <c r="B1940" t="s">
        <v>34</v>
      </c>
      <c r="C1940" t="s">
        <v>5582</v>
      </c>
      <c r="D1940" s="1" t="s">
        <v>5606</v>
      </c>
      <c r="E1940">
        <v>4.5999999999999996</v>
      </c>
      <c r="F1940" s="1" t="s">
        <v>2911</v>
      </c>
      <c r="G1940" t="s">
        <v>5607</v>
      </c>
      <c r="H1940" t="s">
        <v>5607</v>
      </c>
      <c r="I1940" t="s">
        <v>84</v>
      </c>
      <c r="J1940">
        <v>2007</v>
      </c>
      <c r="K1940" t="s">
        <v>30</v>
      </c>
      <c r="L1940" t="s">
        <v>3323</v>
      </c>
      <c r="M1940" t="s">
        <v>46</v>
      </c>
      <c r="N1940" t="s">
        <v>3319</v>
      </c>
      <c r="O1940">
        <v>-1</v>
      </c>
      <c r="P1940">
        <v>-1</v>
      </c>
      <c r="Q1940">
        <f t="shared" si="360"/>
        <v>99000</v>
      </c>
      <c r="R1940">
        <f t="shared" si="361"/>
        <v>178000</v>
      </c>
      <c r="S1940">
        <f t="shared" si="362"/>
        <v>138500</v>
      </c>
      <c r="T1940" t="str">
        <f t="shared" si="363"/>
        <v>The Voleon Group</v>
      </c>
      <c r="U1940" t="str">
        <f t="shared" si="364"/>
        <v>Bereley</v>
      </c>
      <c r="V1940" t="str">
        <f t="shared" si="365"/>
        <v>CA</v>
      </c>
      <c r="W1940">
        <f t="shared" si="366"/>
        <v>1</v>
      </c>
      <c r="X1940">
        <f t="shared" si="367"/>
        <v>1</v>
      </c>
      <c r="Y1940">
        <f t="shared" si="368"/>
        <v>0</v>
      </c>
      <c r="Z1940">
        <f t="shared" si="369"/>
        <v>0</v>
      </c>
      <c r="AA1940">
        <f t="shared" si="370"/>
        <v>0</v>
      </c>
      <c r="AB1940">
        <f t="shared" si="371"/>
        <v>1</v>
      </c>
    </row>
    <row r="1941" spans="1:28" ht="409.6" x14ac:dyDescent="0.2">
      <c r="A1941">
        <v>1939</v>
      </c>
      <c r="B1941" t="s">
        <v>72</v>
      </c>
      <c r="C1941" t="s">
        <v>5582</v>
      </c>
      <c r="D1941" s="1" t="s">
        <v>5608</v>
      </c>
      <c r="E1941">
        <v>3.4</v>
      </c>
      <c r="F1941" s="1" t="s">
        <v>2912</v>
      </c>
      <c r="G1941" t="s">
        <v>106</v>
      </c>
      <c r="H1941" t="s">
        <v>117</v>
      </c>
      <c r="I1941" t="s">
        <v>29</v>
      </c>
      <c r="J1941">
        <v>2004</v>
      </c>
      <c r="K1941" t="s">
        <v>56</v>
      </c>
      <c r="L1941" t="s">
        <v>186</v>
      </c>
      <c r="M1941" t="s">
        <v>186</v>
      </c>
      <c r="N1941" t="s">
        <v>3319</v>
      </c>
      <c r="O1941" t="s">
        <v>5609</v>
      </c>
      <c r="P1941">
        <v>-1</v>
      </c>
      <c r="Q1941">
        <f t="shared" si="360"/>
        <v>99000</v>
      </c>
      <c r="R1941">
        <f t="shared" si="361"/>
        <v>178000</v>
      </c>
      <c r="S1941">
        <f t="shared" si="362"/>
        <v>138500</v>
      </c>
      <c r="T1941" t="str">
        <f t="shared" si="363"/>
        <v>Redfin</v>
      </c>
      <c r="U1941" t="str">
        <f t="shared" si="364"/>
        <v>San Francisco</v>
      </c>
      <c r="V1941" t="str">
        <f t="shared" si="365"/>
        <v>CA</v>
      </c>
      <c r="W1941">
        <f t="shared" si="366"/>
        <v>1</v>
      </c>
      <c r="X1941">
        <f t="shared" si="367"/>
        <v>1</v>
      </c>
      <c r="Y1941">
        <f t="shared" si="368"/>
        <v>1</v>
      </c>
      <c r="Z1941">
        <f t="shared" si="369"/>
        <v>1</v>
      </c>
      <c r="AA1941">
        <f t="shared" si="370"/>
        <v>0</v>
      </c>
      <c r="AB1941">
        <f t="shared" si="371"/>
        <v>1</v>
      </c>
    </row>
    <row r="1942" spans="1:28" x14ac:dyDescent="0.2">
      <c r="A1942">
        <v>1940</v>
      </c>
      <c r="B1942" t="s">
        <v>2913</v>
      </c>
      <c r="C1942" t="s">
        <v>5582</v>
      </c>
      <c r="D1942" t="s">
        <v>5610</v>
      </c>
      <c r="E1942">
        <v>-1</v>
      </c>
      <c r="F1942" t="s">
        <v>5611</v>
      </c>
      <c r="G1942" t="s">
        <v>3975</v>
      </c>
      <c r="H1942">
        <v>-1</v>
      </c>
      <c r="I1942">
        <v>-1</v>
      </c>
      <c r="J1942">
        <v>-1</v>
      </c>
      <c r="K1942">
        <v>-1</v>
      </c>
      <c r="L1942">
        <v>-1</v>
      </c>
      <c r="M1942">
        <v>-1</v>
      </c>
      <c r="N1942">
        <v>-1</v>
      </c>
      <c r="O1942">
        <v>-1</v>
      </c>
      <c r="P1942">
        <v>-1</v>
      </c>
      <c r="Q1942">
        <f t="shared" si="360"/>
        <v>99000</v>
      </c>
      <c r="R1942">
        <f t="shared" si="361"/>
        <v>178000</v>
      </c>
      <c r="S1942">
        <f t="shared" si="362"/>
        <v>138500</v>
      </c>
      <c r="T1942" t="str">
        <f t="shared" si="363"/>
        <v>Albany Charter School Networ</v>
      </c>
      <c r="U1942" t="str">
        <f t="shared" si="364"/>
        <v>Oaland</v>
      </c>
      <c r="V1942" t="str">
        <f t="shared" si="365"/>
        <v>CA</v>
      </c>
      <c r="W1942">
        <f t="shared" si="366"/>
        <v>0</v>
      </c>
      <c r="X1942">
        <f t="shared" si="367"/>
        <v>1</v>
      </c>
      <c r="Y1942">
        <f t="shared" si="368"/>
        <v>1</v>
      </c>
      <c r="Z1942">
        <f t="shared" si="369"/>
        <v>1</v>
      </c>
      <c r="AA1942">
        <f t="shared" si="370"/>
        <v>0</v>
      </c>
      <c r="AB1942">
        <f t="shared" si="371"/>
        <v>1</v>
      </c>
    </row>
    <row r="1943" spans="1:28" ht="409.6" x14ac:dyDescent="0.2">
      <c r="A1943">
        <v>1941</v>
      </c>
      <c r="B1943" t="s">
        <v>72</v>
      </c>
      <c r="C1943" t="s">
        <v>5582</v>
      </c>
      <c r="D1943" s="1" t="s">
        <v>5612</v>
      </c>
      <c r="E1943">
        <v>4</v>
      </c>
      <c r="F1943" s="1" t="s">
        <v>2914</v>
      </c>
      <c r="G1943" t="s">
        <v>106</v>
      </c>
      <c r="H1943" t="s">
        <v>106</v>
      </c>
      <c r="I1943" t="s">
        <v>29</v>
      </c>
      <c r="J1943">
        <v>2006</v>
      </c>
      <c r="K1943" t="s">
        <v>56</v>
      </c>
      <c r="L1943" t="s">
        <v>31</v>
      </c>
      <c r="M1943" t="s">
        <v>32</v>
      </c>
      <c r="N1943" t="s">
        <v>3304</v>
      </c>
      <c r="O1943" t="s">
        <v>5613</v>
      </c>
      <c r="P1943">
        <v>-1</v>
      </c>
      <c r="Q1943">
        <f t="shared" si="360"/>
        <v>99000</v>
      </c>
      <c r="R1943">
        <f t="shared" si="361"/>
        <v>178000</v>
      </c>
      <c r="S1943">
        <f t="shared" si="362"/>
        <v>138500</v>
      </c>
      <c r="T1943" t="str">
        <f t="shared" si="363"/>
        <v>Twitter</v>
      </c>
      <c r="U1943" t="str">
        <f t="shared" si="364"/>
        <v>San Francisco</v>
      </c>
      <c r="V1943" t="str">
        <f t="shared" si="365"/>
        <v>CA</v>
      </c>
      <c r="W1943">
        <f t="shared" si="366"/>
        <v>1</v>
      </c>
      <c r="X1943">
        <f t="shared" si="367"/>
        <v>1</v>
      </c>
      <c r="Y1943">
        <f t="shared" si="368"/>
        <v>1</v>
      </c>
      <c r="Z1943">
        <f t="shared" si="369"/>
        <v>1</v>
      </c>
      <c r="AA1943">
        <f t="shared" si="370"/>
        <v>0</v>
      </c>
      <c r="AB1943">
        <f t="shared" si="371"/>
        <v>1</v>
      </c>
    </row>
    <row r="1944" spans="1:28" ht="409.6" x14ac:dyDescent="0.2">
      <c r="A1944">
        <v>1942</v>
      </c>
      <c r="B1944" t="s">
        <v>1185</v>
      </c>
      <c r="C1944" t="s">
        <v>5582</v>
      </c>
      <c r="D1944" s="1" t="s">
        <v>5614</v>
      </c>
      <c r="E1944">
        <v>4.0999999999999996</v>
      </c>
      <c r="F1944" s="1" t="s">
        <v>2915</v>
      </c>
      <c r="G1944" t="s">
        <v>106</v>
      </c>
      <c r="H1944" t="s">
        <v>106</v>
      </c>
      <c r="I1944" t="s">
        <v>24</v>
      </c>
      <c r="J1944">
        <v>1864</v>
      </c>
      <c r="K1944" t="s">
        <v>354</v>
      </c>
      <c r="L1944">
        <v>-1</v>
      </c>
      <c r="M1944">
        <v>-1</v>
      </c>
      <c r="N1944" t="s">
        <v>3309</v>
      </c>
      <c r="O1944">
        <v>-1</v>
      </c>
      <c r="P1944">
        <v>-1</v>
      </c>
      <c r="Q1944">
        <f t="shared" si="360"/>
        <v>99000</v>
      </c>
      <c r="R1944">
        <f t="shared" si="361"/>
        <v>178000</v>
      </c>
      <c r="S1944">
        <f t="shared" si="362"/>
        <v>138500</v>
      </c>
      <c r="T1944" t="str">
        <f t="shared" si="363"/>
        <v>UC San Francisco</v>
      </c>
      <c r="U1944" t="str">
        <f t="shared" si="364"/>
        <v>San Francisco</v>
      </c>
      <c r="V1944" t="str">
        <f t="shared" si="365"/>
        <v>CA</v>
      </c>
      <c r="W1944">
        <f t="shared" si="366"/>
        <v>0</v>
      </c>
      <c r="X1944">
        <f t="shared" si="367"/>
        <v>0</v>
      </c>
      <c r="Y1944">
        <f t="shared" si="368"/>
        <v>1</v>
      </c>
      <c r="Z1944">
        <f t="shared" si="369"/>
        <v>0</v>
      </c>
      <c r="AA1944">
        <f t="shared" si="370"/>
        <v>0</v>
      </c>
      <c r="AB1944">
        <f t="shared" si="371"/>
        <v>1</v>
      </c>
    </row>
    <row r="1945" spans="1:28" ht="409.6" x14ac:dyDescent="0.2">
      <c r="A1945">
        <v>1943</v>
      </c>
      <c r="B1945" t="s">
        <v>2916</v>
      </c>
      <c r="C1945" t="s">
        <v>5615</v>
      </c>
      <c r="D1945" s="1" t="s">
        <v>5616</v>
      </c>
      <c r="E1945">
        <v>3.4</v>
      </c>
      <c r="F1945" s="1" t="s">
        <v>2917</v>
      </c>
      <c r="G1945" t="s">
        <v>3975</v>
      </c>
      <c r="H1945" t="s">
        <v>2918</v>
      </c>
      <c r="I1945" t="s">
        <v>18</v>
      </c>
      <c r="J1945">
        <v>2001</v>
      </c>
      <c r="K1945" t="s">
        <v>30</v>
      </c>
      <c r="L1945" t="s">
        <v>85</v>
      </c>
      <c r="M1945" t="s">
        <v>61</v>
      </c>
      <c r="N1945" t="s">
        <v>3305</v>
      </c>
      <c r="O1945">
        <v>-1</v>
      </c>
      <c r="P1945">
        <v>-1</v>
      </c>
      <c r="Q1945">
        <f t="shared" si="360"/>
        <v>93000</v>
      </c>
      <c r="R1945">
        <f t="shared" si="361"/>
        <v>159000</v>
      </c>
      <c r="S1945">
        <f t="shared" si="362"/>
        <v>126000</v>
      </c>
      <c r="T1945" t="str">
        <f t="shared" si="363"/>
        <v>Impaq International, Llc</v>
      </c>
      <c r="U1945" t="str">
        <f t="shared" si="364"/>
        <v>Oaland</v>
      </c>
      <c r="V1945" t="str">
        <f t="shared" si="365"/>
        <v>CA</v>
      </c>
      <c r="W1945">
        <f t="shared" si="366"/>
        <v>0</v>
      </c>
      <c r="X1945">
        <f t="shared" si="367"/>
        <v>1</v>
      </c>
      <c r="Y1945">
        <f t="shared" si="368"/>
        <v>1</v>
      </c>
      <c r="Z1945">
        <f t="shared" si="369"/>
        <v>0</v>
      </c>
      <c r="AA1945">
        <f t="shared" si="370"/>
        <v>0</v>
      </c>
      <c r="AB1945">
        <f t="shared" si="371"/>
        <v>1</v>
      </c>
    </row>
    <row r="1946" spans="1:28" ht="409.6" x14ac:dyDescent="0.2">
      <c r="A1946">
        <v>1944</v>
      </c>
      <c r="B1946" t="s">
        <v>1587</v>
      </c>
      <c r="C1946" t="s">
        <v>5615</v>
      </c>
      <c r="D1946" s="1" t="s">
        <v>5617</v>
      </c>
      <c r="E1946">
        <v>5</v>
      </c>
      <c r="F1946" s="1" t="s">
        <v>2919</v>
      </c>
      <c r="G1946" t="s">
        <v>106</v>
      </c>
      <c r="H1946" t="s">
        <v>106</v>
      </c>
      <c r="I1946" t="s">
        <v>68</v>
      </c>
      <c r="J1946">
        <v>-1</v>
      </c>
      <c r="K1946" t="s">
        <v>30</v>
      </c>
      <c r="L1946" t="s">
        <v>57</v>
      </c>
      <c r="M1946" t="s">
        <v>46</v>
      </c>
      <c r="N1946" t="s">
        <v>3319</v>
      </c>
      <c r="O1946">
        <v>-1</v>
      </c>
      <c r="P1946">
        <v>-1</v>
      </c>
      <c r="Q1946">
        <f t="shared" si="360"/>
        <v>93000</v>
      </c>
      <c r="R1946">
        <f t="shared" si="361"/>
        <v>159000</v>
      </c>
      <c r="S1946">
        <f t="shared" si="362"/>
        <v>126000</v>
      </c>
      <c r="T1946" t="str">
        <f t="shared" si="363"/>
        <v>Turn/River Capital</v>
      </c>
      <c r="U1946" t="str">
        <f t="shared" si="364"/>
        <v>San Francisco</v>
      </c>
      <c r="V1946" t="str">
        <f t="shared" si="365"/>
        <v>CA</v>
      </c>
      <c r="W1946">
        <f t="shared" si="366"/>
        <v>1</v>
      </c>
      <c r="X1946">
        <f t="shared" si="367"/>
        <v>1</v>
      </c>
      <c r="Y1946">
        <f t="shared" si="368"/>
        <v>1</v>
      </c>
      <c r="Z1946">
        <f t="shared" si="369"/>
        <v>1</v>
      </c>
      <c r="AA1946">
        <f t="shared" si="370"/>
        <v>0</v>
      </c>
      <c r="AB1946">
        <f t="shared" si="371"/>
        <v>1</v>
      </c>
    </row>
    <row r="1947" spans="1:28" ht="409.6" x14ac:dyDescent="0.2">
      <c r="A1947">
        <v>1945</v>
      </c>
      <c r="B1947" t="s">
        <v>34</v>
      </c>
      <c r="C1947" t="s">
        <v>5615</v>
      </c>
      <c r="D1947" s="1" t="s">
        <v>5618</v>
      </c>
      <c r="E1947">
        <v>3.9</v>
      </c>
      <c r="F1947" s="1" t="s">
        <v>204</v>
      </c>
      <c r="G1947" t="s">
        <v>106</v>
      </c>
      <c r="H1947" t="s">
        <v>205</v>
      </c>
      <c r="I1947" t="s">
        <v>41</v>
      </c>
      <c r="J1947">
        <v>2002</v>
      </c>
      <c r="K1947" t="s">
        <v>30</v>
      </c>
      <c r="L1947" t="s">
        <v>38</v>
      </c>
      <c r="M1947" t="s">
        <v>32</v>
      </c>
      <c r="N1947" t="s">
        <v>3303</v>
      </c>
      <c r="O1947">
        <v>-1</v>
      </c>
      <c r="P1947">
        <v>-1</v>
      </c>
      <c r="Q1947">
        <f t="shared" si="360"/>
        <v>93000</v>
      </c>
      <c r="R1947">
        <f t="shared" si="361"/>
        <v>159000</v>
      </c>
      <c r="S1947">
        <f t="shared" si="362"/>
        <v>126000</v>
      </c>
      <c r="T1947" t="str">
        <f t="shared" si="363"/>
        <v>Diverse Lynx</v>
      </c>
      <c r="U1947" t="str">
        <f t="shared" si="364"/>
        <v>San Francisco</v>
      </c>
      <c r="V1947" t="str">
        <f t="shared" si="365"/>
        <v>CA</v>
      </c>
      <c r="W1947">
        <f t="shared" si="366"/>
        <v>0</v>
      </c>
      <c r="X1947">
        <f t="shared" si="367"/>
        <v>1</v>
      </c>
      <c r="Y1947">
        <f t="shared" si="368"/>
        <v>0</v>
      </c>
      <c r="Z1947">
        <f t="shared" si="369"/>
        <v>1</v>
      </c>
      <c r="AA1947">
        <f t="shared" si="370"/>
        <v>0</v>
      </c>
      <c r="AB1947">
        <f t="shared" si="371"/>
        <v>1</v>
      </c>
    </row>
    <row r="1948" spans="1:28" ht="409.6" x14ac:dyDescent="0.2">
      <c r="A1948">
        <v>1946</v>
      </c>
      <c r="B1948" t="s">
        <v>1833</v>
      </c>
      <c r="C1948" t="s">
        <v>5615</v>
      </c>
      <c r="D1948" s="1" t="s">
        <v>5619</v>
      </c>
      <c r="E1948">
        <v>3.8</v>
      </c>
      <c r="F1948" s="1" t="s">
        <v>1397</v>
      </c>
      <c r="G1948" t="s">
        <v>106</v>
      </c>
      <c r="H1948" t="s">
        <v>3325</v>
      </c>
      <c r="I1948" t="s">
        <v>24</v>
      </c>
      <c r="J1948">
        <v>1989</v>
      </c>
      <c r="K1948" t="s">
        <v>30</v>
      </c>
      <c r="L1948" t="s">
        <v>239</v>
      </c>
      <c r="M1948" t="s">
        <v>181</v>
      </c>
      <c r="N1948" t="s">
        <v>3310</v>
      </c>
      <c r="O1948" t="s">
        <v>4208</v>
      </c>
      <c r="P1948">
        <v>-1</v>
      </c>
      <c r="Q1948">
        <f t="shared" si="360"/>
        <v>93000</v>
      </c>
      <c r="R1948">
        <f t="shared" si="361"/>
        <v>159000</v>
      </c>
      <c r="S1948">
        <f t="shared" si="362"/>
        <v>126000</v>
      </c>
      <c r="T1948" t="str">
        <f t="shared" si="363"/>
        <v>EY</v>
      </c>
      <c r="U1948" t="str">
        <f t="shared" si="364"/>
        <v>San Francisco</v>
      </c>
      <c r="V1948" t="str">
        <f t="shared" si="365"/>
        <v>CA</v>
      </c>
      <c r="W1948">
        <f t="shared" si="366"/>
        <v>1</v>
      </c>
      <c r="X1948">
        <f t="shared" si="367"/>
        <v>1</v>
      </c>
      <c r="Y1948">
        <f t="shared" si="368"/>
        <v>0</v>
      </c>
      <c r="Z1948">
        <f t="shared" si="369"/>
        <v>1</v>
      </c>
      <c r="AA1948">
        <f t="shared" si="370"/>
        <v>1</v>
      </c>
      <c r="AB1948">
        <f t="shared" si="371"/>
        <v>1</v>
      </c>
    </row>
    <row r="1949" spans="1:28" ht="409.6" x14ac:dyDescent="0.2">
      <c r="A1949">
        <v>1947</v>
      </c>
      <c r="B1949" t="s">
        <v>34</v>
      </c>
      <c r="C1949" t="s">
        <v>5615</v>
      </c>
      <c r="D1949" s="1" t="s">
        <v>5620</v>
      </c>
      <c r="E1949">
        <v>4.0999999999999996</v>
      </c>
      <c r="F1949" s="1" t="s">
        <v>253</v>
      </c>
      <c r="G1949" t="s">
        <v>106</v>
      </c>
      <c r="H1949" t="s">
        <v>254</v>
      </c>
      <c r="I1949" t="s">
        <v>29</v>
      </c>
      <c r="J1949">
        <v>1996</v>
      </c>
      <c r="K1949" t="s">
        <v>56</v>
      </c>
      <c r="L1949" t="s">
        <v>85</v>
      </c>
      <c r="M1949" t="s">
        <v>61</v>
      </c>
      <c r="N1949" t="s">
        <v>3313</v>
      </c>
      <c r="O1949" t="s">
        <v>255</v>
      </c>
      <c r="P1949">
        <v>-1</v>
      </c>
      <c r="Q1949">
        <f t="shared" si="360"/>
        <v>93000</v>
      </c>
      <c r="R1949">
        <f t="shared" si="361"/>
        <v>159000</v>
      </c>
      <c r="S1949">
        <f t="shared" si="362"/>
        <v>126000</v>
      </c>
      <c r="T1949" t="str">
        <f t="shared" si="363"/>
        <v>RGP</v>
      </c>
      <c r="U1949" t="str">
        <f t="shared" si="364"/>
        <v>San Francisco</v>
      </c>
      <c r="V1949" t="str">
        <f t="shared" si="365"/>
        <v>CA</v>
      </c>
      <c r="W1949">
        <f t="shared" si="366"/>
        <v>0</v>
      </c>
      <c r="X1949">
        <f t="shared" si="367"/>
        <v>1</v>
      </c>
      <c r="Y1949">
        <f t="shared" si="368"/>
        <v>1</v>
      </c>
      <c r="Z1949">
        <f t="shared" si="369"/>
        <v>1</v>
      </c>
      <c r="AA1949">
        <f t="shared" si="370"/>
        <v>0</v>
      </c>
      <c r="AB1949">
        <f t="shared" si="371"/>
        <v>1</v>
      </c>
    </row>
    <row r="1950" spans="1:28" ht="34" x14ac:dyDescent="0.2">
      <c r="A1950">
        <v>1948</v>
      </c>
      <c r="B1950" t="s">
        <v>5621</v>
      </c>
      <c r="C1950" t="s">
        <v>5615</v>
      </c>
      <c r="D1950" t="s">
        <v>5622</v>
      </c>
      <c r="E1950">
        <v>2.5</v>
      </c>
      <c r="F1950" s="1" t="s">
        <v>2920</v>
      </c>
      <c r="G1950" t="s">
        <v>106</v>
      </c>
      <c r="H1950" t="s">
        <v>257</v>
      </c>
      <c r="I1950" t="s">
        <v>84</v>
      </c>
      <c r="J1950">
        <v>-1</v>
      </c>
      <c r="K1950" t="s">
        <v>311</v>
      </c>
      <c r="L1950">
        <v>-1</v>
      </c>
      <c r="M1950">
        <v>-1</v>
      </c>
      <c r="N1950" t="s">
        <v>3319</v>
      </c>
      <c r="O1950">
        <v>-1</v>
      </c>
      <c r="P1950">
        <v>-1</v>
      </c>
      <c r="Q1950">
        <f t="shared" si="360"/>
        <v>93000</v>
      </c>
      <c r="R1950">
        <f t="shared" si="361"/>
        <v>159000</v>
      </c>
      <c r="S1950">
        <f t="shared" si="362"/>
        <v>126000</v>
      </c>
      <c r="T1950" t="str">
        <f t="shared" si="363"/>
        <v>Vinsari LLC</v>
      </c>
      <c r="U1950" t="str">
        <f t="shared" si="364"/>
        <v>San Francisco</v>
      </c>
      <c r="V1950" t="str">
        <f t="shared" si="365"/>
        <v>CA</v>
      </c>
      <c r="W1950">
        <f t="shared" si="366"/>
        <v>0</v>
      </c>
      <c r="X1950">
        <f t="shared" si="367"/>
        <v>1</v>
      </c>
      <c r="Y1950">
        <f t="shared" si="368"/>
        <v>0</v>
      </c>
      <c r="Z1950">
        <f t="shared" si="369"/>
        <v>1</v>
      </c>
      <c r="AA1950">
        <f t="shared" si="370"/>
        <v>0</v>
      </c>
      <c r="AB1950">
        <f t="shared" si="371"/>
        <v>1</v>
      </c>
    </row>
    <row r="1951" spans="1:28" ht="409.6" x14ac:dyDescent="0.2">
      <c r="A1951">
        <v>1949</v>
      </c>
      <c r="B1951" t="s">
        <v>5623</v>
      </c>
      <c r="C1951" t="s">
        <v>5615</v>
      </c>
      <c r="D1951" s="1" t="s">
        <v>5624</v>
      </c>
      <c r="E1951">
        <v>3.2</v>
      </c>
      <c r="F1951" s="1" t="s">
        <v>2921</v>
      </c>
      <c r="G1951" t="s">
        <v>106</v>
      </c>
      <c r="H1951" t="s">
        <v>896</v>
      </c>
      <c r="I1951" t="s">
        <v>18</v>
      </c>
      <c r="J1951">
        <v>2000</v>
      </c>
      <c r="K1951" t="s">
        <v>30</v>
      </c>
      <c r="L1951" t="s">
        <v>38</v>
      </c>
      <c r="M1951" t="s">
        <v>32</v>
      </c>
      <c r="N1951" t="s">
        <v>3309</v>
      </c>
      <c r="O1951">
        <v>-1</v>
      </c>
      <c r="P1951">
        <v>-1</v>
      </c>
      <c r="Q1951">
        <f t="shared" si="360"/>
        <v>93000</v>
      </c>
      <c r="R1951">
        <f t="shared" si="361"/>
        <v>159000</v>
      </c>
      <c r="S1951">
        <f t="shared" si="362"/>
        <v>126000</v>
      </c>
      <c r="T1951" t="str">
        <f t="shared" si="363"/>
        <v>Evolver, Inc.</v>
      </c>
      <c r="U1951" t="str">
        <f t="shared" si="364"/>
        <v>San Francisco</v>
      </c>
      <c r="V1951" t="str">
        <f t="shared" si="365"/>
        <v>CA</v>
      </c>
      <c r="W1951">
        <f t="shared" si="366"/>
        <v>0</v>
      </c>
      <c r="X1951">
        <f t="shared" si="367"/>
        <v>0</v>
      </c>
      <c r="Y1951">
        <f t="shared" si="368"/>
        <v>1</v>
      </c>
      <c r="Z1951">
        <f t="shared" si="369"/>
        <v>0</v>
      </c>
      <c r="AA1951">
        <f t="shared" si="370"/>
        <v>0</v>
      </c>
      <c r="AB1951">
        <f t="shared" si="371"/>
        <v>1</v>
      </c>
    </row>
    <row r="1952" spans="1:28" ht="409.6" x14ac:dyDescent="0.2">
      <c r="A1952">
        <v>1950</v>
      </c>
      <c r="B1952" t="s">
        <v>2922</v>
      </c>
      <c r="C1952" t="s">
        <v>5615</v>
      </c>
      <c r="D1952" s="1" t="s">
        <v>5625</v>
      </c>
      <c r="E1952">
        <v>3.7</v>
      </c>
      <c r="F1952" s="1" t="s">
        <v>2923</v>
      </c>
      <c r="G1952" t="s">
        <v>106</v>
      </c>
      <c r="H1952" t="s">
        <v>106</v>
      </c>
      <c r="I1952" t="s">
        <v>55</v>
      </c>
      <c r="J1952">
        <v>2012</v>
      </c>
      <c r="K1952" t="s">
        <v>56</v>
      </c>
      <c r="L1952" t="s">
        <v>134</v>
      </c>
      <c r="M1952" t="s">
        <v>32</v>
      </c>
      <c r="N1952" t="s">
        <v>3319</v>
      </c>
      <c r="O1952">
        <v>-1</v>
      </c>
      <c r="P1952" t="b">
        <v>1</v>
      </c>
      <c r="Q1952">
        <f t="shared" si="360"/>
        <v>93000</v>
      </c>
      <c r="R1952">
        <f t="shared" si="361"/>
        <v>159000</v>
      </c>
      <c r="S1952">
        <f t="shared" si="362"/>
        <v>126000</v>
      </c>
      <c r="T1952" t="str">
        <f t="shared" si="363"/>
        <v>Lyft</v>
      </c>
      <c r="U1952" t="str">
        <f t="shared" si="364"/>
        <v>San Francisco</v>
      </c>
      <c r="V1952" t="str">
        <f t="shared" si="365"/>
        <v>CA</v>
      </c>
      <c r="W1952">
        <f t="shared" si="366"/>
        <v>0</v>
      </c>
      <c r="X1952">
        <f t="shared" si="367"/>
        <v>1</v>
      </c>
      <c r="Y1952">
        <f t="shared" si="368"/>
        <v>1</v>
      </c>
      <c r="Z1952">
        <f t="shared" si="369"/>
        <v>1</v>
      </c>
      <c r="AA1952">
        <f t="shared" si="370"/>
        <v>0</v>
      </c>
      <c r="AB1952">
        <f t="shared" si="371"/>
        <v>1</v>
      </c>
    </row>
    <row r="1953" spans="1:28" ht="409.6" x14ac:dyDescent="0.2">
      <c r="A1953">
        <v>1951</v>
      </c>
      <c r="B1953" t="s">
        <v>2924</v>
      </c>
      <c r="C1953" t="s">
        <v>5615</v>
      </c>
      <c r="D1953" s="1" t="s">
        <v>5626</v>
      </c>
      <c r="E1953">
        <v>3.7</v>
      </c>
      <c r="F1953" s="1" t="s">
        <v>5627</v>
      </c>
      <c r="G1953" t="s">
        <v>106</v>
      </c>
      <c r="H1953" t="s">
        <v>106</v>
      </c>
      <c r="I1953" t="s">
        <v>29</v>
      </c>
      <c r="J1953">
        <v>1985</v>
      </c>
      <c r="K1953" t="s">
        <v>56</v>
      </c>
      <c r="L1953" t="s">
        <v>3358</v>
      </c>
      <c r="M1953" t="s">
        <v>46</v>
      </c>
      <c r="N1953" t="s">
        <v>3310</v>
      </c>
      <c r="O1953" t="s">
        <v>5628</v>
      </c>
      <c r="P1953">
        <v>-1</v>
      </c>
      <c r="Q1953">
        <f t="shared" si="360"/>
        <v>93000</v>
      </c>
      <c r="R1953">
        <f t="shared" si="361"/>
        <v>159000</v>
      </c>
      <c r="S1953">
        <f t="shared" si="362"/>
        <v>126000</v>
      </c>
      <c r="T1953" t="str">
        <f t="shared" si="363"/>
        <v>First Republic Ban</v>
      </c>
      <c r="U1953" t="str">
        <f t="shared" si="364"/>
        <v>San Francisco</v>
      </c>
      <c r="V1953" t="str">
        <f t="shared" si="365"/>
        <v>CA</v>
      </c>
      <c r="W1953">
        <f t="shared" si="366"/>
        <v>0</v>
      </c>
      <c r="X1953">
        <f t="shared" si="367"/>
        <v>1</v>
      </c>
      <c r="Y1953">
        <f t="shared" si="368"/>
        <v>1</v>
      </c>
      <c r="Z1953">
        <f t="shared" si="369"/>
        <v>1</v>
      </c>
      <c r="AA1953">
        <f t="shared" si="370"/>
        <v>0</v>
      </c>
      <c r="AB1953">
        <f t="shared" si="371"/>
        <v>1</v>
      </c>
    </row>
    <row r="1954" spans="1:28" ht="409.6" x14ac:dyDescent="0.2">
      <c r="A1954">
        <v>1952</v>
      </c>
      <c r="B1954" t="s">
        <v>2925</v>
      </c>
      <c r="C1954" t="s">
        <v>5615</v>
      </c>
      <c r="D1954" s="1" t="s">
        <v>5629</v>
      </c>
      <c r="E1954">
        <v>3.2</v>
      </c>
      <c r="F1954" s="1" t="s">
        <v>974</v>
      </c>
      <c r="G1954" t="s">
        <v>975</v>
      </c>
      <c r="H1954" t="s">
        <v>975</v>
      </c>
      <c r="I1954" t="s">
        <v>18</v>
      </c>
      <c r="J1954">
        <v>1996</v>
      </c>
      <c r="K1954" t="s">
        <v>30</v>
      </c>
      <c r="L1954" t="s">
        <v>219</v>
      </c>
      <c r="M1954" t="s">
        <v>218</v>
      </c>
      <c r="N1954" t="s">
        <v>3312</v>
      </c>
      <c r="O1954" t="s">
        <v>976</v>
      </c>
      <c r="P1954">
        <v>-1</v>
      </c>
      <c r="Q1954">
        <f t="shared" si="360"/>
        <v>93000</v>
      </c>
      <c r="R1954">
        <f t="shared" si="361"/>
        <v>159000</v>
      </c>
      <c r="S1954">
        <f t="shared" si="362"/>
        <v>126000</v>
      </c>
      <c r="T1954" t="str">
        <f t="shared" si="363"/>
        <v>Acumen</v>
      </c>
      <c r="U1954" t="str">
        <f t="shared" si="364"/>
        <v>Burlingame</v>
      </c>
      <c r="V1954" t="str">
        <f t="shared" si="365"/>
        <v>CA</v>
      </c>
      <c r="W1954">
        <f t="shared" si="366"/>
        <v>0</v>
      </c>
      <c r="X1954">
        <f t="shared" si="367"/>
        <v>0</v>
      </c>
      <c r="Y1954">
        <f t="shared" si="368"/>
        <v>0</v>
      </c>
      <c r="Z1954">
        <f t="shared" si="369"/>
        <v>0</v>
      </c>
      <c r="AA1954">
        <f t="shared" si="370"/>
        <v>0</v>
      </c>
      <c r="AB1954">
        <f t="shared" si="371"/>
        <v>1</v>
      </c>
    </row>
    <row r="1955" spans="1:28" ht="51" x14ac:dyDescent="0.2">
      <c r="A1955">
        <v>1953</v>
      </c>
      <c r="B1955" t="s">
        <v>2885</v>
      </c>
      <c r="C1955" t="s">
        <v>5615</v>
      </c>
      <c r="D1955" t="s">
        <v>5630</v>
      </c>
      <c r="E1955">
        <v>3.7</v>
      </c>
      <c r="F1955" s="1" t="s">
        <v>425</v>
      </c>
      <c r="G1955" t="s">
        <v>106</v>
      </c>
      <c r="H1955" t="s">
        <v>426</v>
      </c>
      <c r="I1955" t="s">
        <v>84</v>
      </c>
      <c r="J1955">
        <v>1981</v>
      </c>
      <c r="K1955" t="s">
        <v>30</v>
      </c>
      <c r="L1955" t="s">
        <v>147</v>
      </c>
      <c r="M1955" t="s">
        <v>61</v>
      </c>
      <c r="N1955" t="s">
        <v>3305</v>
      </c>
      <c r="O1955">
        <v>-1</v>
      </c>
      <c r="P1955">
        <v>-1</v>
      </c>
      <c r="Q1955">
        <f t="shared" si="360"/>
        <v>93000</v>
      </c>
      <c r="R1955">
        <f t="shared" si="361"/>
        <v>159000</v>
      </c>
      <c r="S1955">
        <f t="shared" si="362"/>
        <v>126000</v>
      </c>
      <c r="T1955" t="str">
        <f t="shared" si="363"/>
        <v>Software Guidance &amp; Assistance</v>
      </c>
      <c r="U1955" t="str">
        <f t="shared" si="364"/>
        <v>San Francisco</v>
      </c>
      <c r="V1955" t="str">
        <f t="shared" si="365"/>
        <v>CA</v>
      </c>
      <c r="W1955">
        <f t="shared" si="366"/>
        <v>0</v>
      </c>
      <c r="X1955">
        <f t="shared" si="367"/>
        <v>1</v>
      </c>
      <c r="Y1955">
        <f t="shared" si="368"/>
        <v>0</v>
      </c>
      <c r="Z1955">
        <f t="shared" si="369"/>
        <v>0</v>
      </c>
      <c r="AA1955">
        <f t="shared" si="370"/>
        <v>0</v>
      </c>
      <c r="AB1955">
        <f t="shared" si="371"/>
        <v>1</v>
      </c>
    </row>
    <row r="1956" spans="1:28" ht="409.6" x14ac:dyDescent="0.2">
      <c r="A1956">
        <v>1954</v>
      </c>
      <c r="B1956" t="s">
        <v>167</v>
      </c>
      <c r="C1956" t="s">
        <v>5615</v>
      </c>
      <c r="D1956" s="1" t="s">
        <v>5631</v>
      </c>
      <c r="E1956">
        <v>3.2</v>
      </c>
      <c r="F1956" s="1" t="s">
        <v>2926</v>
      </c>
      <c r="G1956" t="s">
        <v>106</v>
      </c>
      <c r="H1956" t="s">
        <v>106</v>
      </c>
      <c r="I1956" t="s">
        <v>84</v>
      </c>
      <c r="J1956">
        <v>2016</v>
      </c>
      <c r="K1956" t="s">
        <v>30</v>
      </c>
      <c r="L1956" t="s">
        <v>3350</v>
      </c>
      <c r="M1956" t="s">
        <v>32</v>
      </c>
      <c r="N1956" t="s">
        <v>3319</v>
      </c>
      <c r="O1956">
        <v>-1</v>
      </c>
      <c r="P1956">
        <v>-1</v>
      </c>
      <c r="Q1956">
        <f t="shared" si="360"/>
        <v>93000</v>
      </c>
      <c r="R1956">
        <f t="shared" si="361"/>
        <v>159000</v>
      </c>
      <c r="S1956">
        <f t="shared" si="362"/>
        <v>126000</v>
      </c>
      <c r="T1956" t="str">
        <f t="shared" si="363"/>
        <v>Scale AI</v>
      </c>
      <c r="U1956" t="str">
        <f t="shared" si="364"/>
        <v>San Francisco</v>
      </c>
      <c r="V1956" t="str">
        <f t="shared" si="365"/>
        <v>CA</v>
      </c>
      <c r="W1956">
        <f t="shared" si="366"/>
        <v>1</v>
      </c>
      <c r="X1956">
        <f t="shared" si="367"/>
        <v>1</v>
      </c>
      <c r="Y1956">
        <f t="shared" si="368"/>
        <v>1</v>
      </c>
      <c r="Z1956">
        <f t="shared" si="369"/>
        <v>1</v>
      </c>
      <c r="AA1956">
        <f t="shared" si="370"/>
        <v>0</v>
      </c>
      <c r="AB1956">
        <f t="shared" si="371"/>
        <v>1</v>
      </c>
    </row>
    <row r="1957" spans="1:28" ht="409.6" x14ac:dyDescent="0.2">
      <c r="A1957">
        <v>1955</v>
      </c>
      <c r="B1957" t="s">
        <v>2927</v>
      </c>
      <c r="C1957" t="s">
        <v>5615</v>
      </c>
      <c r="D1957" s="1" t="s">
        <v>5632</v>
      </c>
      <c r="E1957">
        <v>4.0999999999999996</v>
      </c>
      <c r="F1957" s="1" t="s">
        <v>2928</v>
      </c>
      <c r="G1957" t="s">
        <v>106</v>
      </c>
      <c r="H1957" t="s">
        <v>106</v>
      </c>
      <c r="I1957" t="s">
        <v>18</v>
      </c>
      <c r="J1957">
        <v>2011</v>
      </c>
      <c r="K1957" t="s">
        <v>30</v>
      </c>
      <c r="L1957" t="s">
        <v>25</v>
      </c>
      <c r="M1957" t="s">
        <v>26</v>
      </c>
      <c r="N1957" t="s">
        <v>3319</v>
      </c>
      <c r="O1957">
        <v>-1</v>
      </c>
      <c r="P1957" t="b">
        <v>1</v>
      </c>
      <c r="Q1957">
        <f t="shared" si="360"/>
        <v>93000</v>
      </c>
      <c r="R1957">
        <f t="shared" si="361"/>
        <v>159000</v>
      </c>
      <c r="S1957">
        <f t="shared" si="362"/>
        <v>126000</v>
      </c>
      <c r="T1957" t="str">
        <f t="shared" si="363"/>
        <v>Omada Health</v>
      </c>
      <c r="U1957" t="str">
        <f t="shared" si="364"/>
        <v>San Francisco</v>
      </c>
      <c r="V1957" t="str">
        <f t="shared" si="365"/>
        <v>CA</v>
      </c>
      <c r="W1957">
        <f t="shared" si="366"/>
        <v>1</v>
      </c>
      <c r="X1957">
        <f t="shared" si="367"/>
        <v>1</v>
      </c>
      <c r="Y1957">
        <f t="shared" si="368"/>
        <v>1</v>
      </c>
      <c r="Z1957">
        <f t="shared" si="369"/>
        <v>1</v>
      </c>
      <c r="AA1957">
        <f t="shared" si="370"/>
        <v>0</v>
      </c>
      <c r="AB1957">
        <f t="shared" si="371"/>
        <v>1</v>
      </c>
    </row>
    <row r="1958" spans="1:28" ht="34" x14ac:dyDescent="0.2">
      <c r="A1958">
        <v>1956</v>
      </c>
      <c r="B1958" t="s">
        <v>34</v>
      </c>
      <c r="C1958" t="s">
        <v>5615</v>
      </c>
      <c r="D1958" t="s">
        <v>5633</v>
      </c>
      <c r="E1958">
        <v>3.2</v>
      </c>
      <c r="F1958" s="1" t="s">
        <v>2929</v>
      </c>
      <c r="G1958" t="s">
        <v>263</v>
      </c>
      <c r="H1958" t="s">
        <v>2900</v>
      </c>
      <c r="I1958" t="s">
        <v>41</v>
      </c>
      <c r="J1958">
        <v>1999</v>
      </c>
      <c r="K1958" t="s">
        <v>56</v>
      </c>
      <c r="L1958" t="s">
        <v>3331</v>
      </c>
      <c r="M1958" t="s">
        <v>61</v>
      </c>
      <c r="N1958" t="s">
        <v>3303</v>
      </c>
      <c r="O1958">
        <v>-1</v>
      </c>
      <c r="P1958">
        <v>-1</v>
      </c>
      <c r="Q1958">
        <f t="shared" si="360"/>
        <v>93000</v>
      </c>
      <c r="R1958">
        <f t="shared" si="361"/>
        <v>159000</v>
      </c>
      <c r="S1958">
        <f t="shared" si="362"/>
        <v>126000</v>
      </c>
      <c r="T1958" t="str">
        <f t="shared" si="363"/>
        <v>QuinStreet</v>
      </c>
      <c r="U1958" t="str">
        <f t="shared" si="364"/>
        <v>San Mateo</v>
      </c>
      <c r="V1958" t="str">
        <f t="shared" si="365"/>
        <v>CA</v>
      </c>
      <c r="W1958">
        <f t="shared" si="366"/>
        <v>1</v>
      </c>
      <c r="X1958">
        <f t="shared" si="367"/>
        <v>1</v>
      </c>
      <c r="Y1958">
        <f t="shared" si="368"/>
        <v>0</v>
      </c>
      <c r="Z1958">
        <f t="shared" si="369"/>
        <v>0</v>
      </c>
      <c r="AA1958">
        <f t="shared" si="370"/>
        <v>0</v>
      </c>
      <c r="AB1958">
        <f t="shared" si="371"/>
        <v>1</v>
      </c>
    </row>
    <row r="1959" spans="1:28" ht="34" x14ac:dyDescent="0.2">
      <c r="A1959">
        <v>1957</v>
      </c>
      <c r="B1959" t="s">
        <v>34</v>
      </c>
      <c r="C1959" t="s">
        <v>5615</v>
      </c>
      <c r="D1959" t="s">
        <v>5634</v>
      </c>
      <c r="E1959">
        <v>5</v>
      </c>
      <c r="F1959" s="1" t="s">
        <v>2930</v>
      </c>
      <c r="G1959" t="s">
        <v>263</v>
      </c>
      <c r="H1959" t="s">
        <v>122</v>
      </c>
      <c r="I1959" t="s">
        <v>68</v>
      </c>
      <c r="J1959">
        <v>-1</v>
      </c>
      <c r="K1959" t="s">
        <v>30</v>
      </c>
      <c r="L1959" t="s">
        <v>38</v>
      </c>
      <c r="M1959" t="s">
        <v>32</v>
      </c>
      <c r="N1959" t="s">
        <v>3308</v>
      </c>
      <c r="O1959">
        <v>-1</v>
      </c>
      <c r="P1959">
        <v>-1</v>
      </c>
      <c r="Q1959">
        <f t="shared" si="360"/>
        <v>93000</v>
      </c>
      <c r="R1959">
        <f t="shared" si="361"/>
        <v>159000</v>
      </c>
      <c r="S1959">
        <f t="shared" si="362"/>
        <v>126000</v>
      </c>
      <c r="T1959" t="str">
        <f t="shared" si="363"/>
        <v>Softova Inc</v>
      </c>
      <c r="U1959" t="str">
        <f t="shared" si="364"/>
        <v>San Mateo</v>
      </c>
      <c r="V1959" t="str">
        <f t="shared" si="365"/>
        <v>CA</v>
      </c>
      <c r="W1959">
        <f t="shared" si="366"/>
        <v>1</v>
      </c>
      <c r="X1959">
        <f t="shared" si="367"/>
        <v>1</v>
      </c>
      <c r="Y1959">
        <f t="shared" si="368"/>
        <v>1</v>
      </c>
      <c r="Z1959">
        <f t="shared" si="369"/>
        <v>1</v>
      </c>
      <c r="AA1959">
        <f t="shared" si="370"/>
        <v>0</v>
      </c>
      <c r="AB1959">
        <f t="shared" si="371"/>
        <v>1</v>
      </c>
    </row>
    <row r="1960" spans="1:28" ht="409.6" x14ac:dyDescent="0.2">
      <c r="A1960">
        <v>1958</v>
      </c>
      <c r="B1960" t="s">
        <v>34</v>
      </c>
      <c r="C1960" t="s">
        <v>5615</v>
      </c>
      <c r="D1960" s="1" t="s">
        <v>5635</v>
      </c>
      <c r="E1960">
        <v>4.0999999999999996</v>
      </c>
      <c r="F1960" s="1" t="s">
        <v>5636</v>
      </c>
      <c r="G1960" t="s">
        <v>2900</v>
      </c>
      <c r="H1960" t="s">
        <v>106</v>
      </c>
      <c r="I1960" t="s">
        <v>84</v>
      </c>
      <c r="J1960">
        <v>2016</v>
      </c>
      <c r="K1960" t="s">
        <v>30</v>
      </c>
      <c r="L1960" t="s">
        <v>38</v>
      </c>
      <c r="M1960" t="s">
        <v>32</v>
      </c>
      <c r="N1960" t="s">
        <v>3319</v>
      </c>
      <c r="O1960">
        <v>-1</v>
      </c>
      <c r="P1960">
        <v>-1</v>
      </c>
      <c r="Q1960">
        <f t="shared" si="360"/>
        <v>93000</v>
      </c>
      <c r="R1960">
        <f t="shared" si="361"/>
        <v>159000</v>
      </c>
      <c r="S1960">
        <f t="shared" si="362"/>
        <v>126000</v>
      </c>
      <c r="T1960" t="str">
        <f t="shared" si="363"/>
        <v>LeadStac</v>
      </c>
      <c r="U1960" t="str">
        <f t="shared" si="364"/>
        <v>Foster City</v>
      </c>
      <c r="V1960" t="str">
        <f t="shared" si="365"/>
        <v>CA</v>
      </c>
      <c r="W1960">
        <f t="shared" si="366"/>
        <v>0</v>
      </c>
      <c r="X1960">
        <f t="shared" si="367"/>
        <v>1</v>
      </c>
      <c r="Y1960">
        <f t="shared" si="368"/>
        <v>1</v>
      </c>
      <c r="Z1960">
        <f t="shared" si="369"/>
        <v>1</v>
      </c>
      <c r="AA1960">
        <f t="shared" si="370"/>
        <v>0</v>
      </c>
      <c r="AB1960">
        <f t="shared" si="371"/>
        <v>1</v>
      </c>
    </row>
    <row r="1961" spans="1:28" ht="409.6" x14ac:dyDescent="0.2">
      <c r="A1961">
        <v>1959</v>
      </c>
      <c r="B1961" t="s">
        <v>2931</v>
      </c>
      <c r="C1961" t="s">
        <v>5615</v>
      </c>
      <c r="D1961" s="1" t="s">
        <v>5637</v>
      </c>
      <c r="E1961">
        <v>4.8</v>
      </c>
      <c r="F1961" s="1" t="s">
        <v>2932</v>
      </c>
      <c r="G1961" t="s">
        <v>106</v>
      </c>
      <c r="H1961" t="s">
        <v>106</v>
      </c>
      <c r="I1961" t="s">
        <v>18</v>
      </c>
      <c r="J1961">
        <v>2013</v>
      </c>
      <c r="K1961" t="s">
        <v>30</v>
      </c>
      <c r="L1961" t="s">
        <v>3358</v>
      </c>
      <c r="M1961" t="s">
        <v>46</v>
      </c>
      <c r="N1961" t="s">
        <v>3319</v>
      </c>
      <c r="O1961">
        <v>-1</v>
      </c>
      <c r="P1961" t="b">
        <v>1</v>
      </c>
      <c r="Q1961">
        <f t="shared" si="360"/>
        <v>93000</v>
      </c>
      <c r="R1961">
        <f t="shared" si="361"/>
        <v>159000</v>
      </c>
      <c r="S1961">
        <f t="shared" si="362"/>
        <v>126000</v>
      </c>
      <c r="T1961" t="str">
        <f t="shared" si="363"/>
        <v>Chime</v>
      </c>
      <c r="U1961" t="str">
        <f t="shared" si="364"/>
        <v>San Francisco</v>
      </c>
      <c r="V1961" t="str">
        <f t="shared" si="365"/>
        <v>CA</v>
      </c>
      <c r="W1961">
        <f t="shared" si="366"/>
        <v>1</v>
      </c>
      <c r="X1961">
        <f t="shared" si="367"/>
        <v>1</v>
      </c>
      <c r="Y1961">
        <f t="shared" si="368"/>
        <v>1</v>
      </c>
      <c r="Z1961">
        <f t="shared" si="369"/>
        <v>0</v>
      </c>
      <c r="AA1961">
        <f t="shared" si="370"/>
        <v>0</v>
      </c>
      <c r="AB1961">
        <f t="shared" si="371"/>
        <v>1</v>
      </c>
    </row>
    <row r="1962" spans="1:28" ht="409.6" x14ac:dyDescent="0.2">
      <c r="A1962">
        <v>1960</v>
      </c>
      <c r="B1962" t="s">
        <v>34</v>
      </c>
      <c r="C1962" t="s">
        <v>5615</v>
      </c>
      <c r="D1962" s="1" t="s">
        <v>5638</v>
      </c>
      <c r="E1962">
        <v>4.5</v>
      </c>
      <c r="F1962" s="1" t="s">
        <v>2933</v>
      </c>
      <c r="G1962" t="s">
        <v>2934</v>
      </c>
      <c r="H1962" t="s">
        <v>2934</v>
      </c>
      <c r="I1962" t="s">
        <v>68</v>
      </c>
      <c r="J1962">
        <v>2007</v>
      </c>
      <c r="K1962" t="s">
        <v>19</v>
      </c>
      <c r="L1962" t="s">
        <v>25</v>
      </c>
      <c r="M1962" t="s">
        <v>26</v>
      </c>
      <c r="N1962" t="s">
        <v>3308</v>
      </c>
      <c r="O1962">
        <v>-1</v>
      </c>
      <c r="P1962">
        <v>-1</v>
      </c>
      <c r="Q1962">
        <f t="shared" si="360"/>
        <v>93000</v>
      </c>
      <c r="R1962">
        <f t="shared" si="361"/>
        <v>159000</v>
      </c>
      <c r="S1962">
        <f t="shared" si="362"/>
        <v>126000</v>
      </c>
      <c r="T1962" t="str">
        <f t="shared" si="363"/>
        <v>Marin City Health and Wellness Center</v>
      </c>
      <c r="U1962" t="str">
        <f t="shared" si="364"/>
        <v>Marin City</v>
      </c>
      <c r="V1962" t="str">
        <f t="shared" si="365"/>
        <v>CA</v>
      </c>
      <c r="W1962">
        <f t="shared" si="366"/>
        <v>0</v>
      </c>
      <c r="X1962">
        <f t="shared" si="367"/>
        <v>1</v>
      </c>
      <c r="Y1962">
        <f t="shared" si="368"/>
        <v>1</v>
      </c>
      <c r="Z1962">
        <f t="shared" si="369"/>
        <v>0</v>
      </c>
      <c r="AA1962">
        <f t="shared" si="370"/>
        <v>0</v>
      </c>
      <c r="AB1962">
        <f t="shared" si="371"/>
        <v>1</v>
      </c>
    </row>
    <row r="1963" spans="1:28" ht="409.6" x14ac:dyDescent="0.2">
      <c r="A1963">
        <v>1961</v>
      </c>
      <c r="B1963" t="s">
        <v>72</v>
      </c>
      <c r="C1963" t="s">
        <v>5615</v>
      </c>
      <c r="D1963" s="1" t="s">
        <v>6145</v>
      </c>
      <c r="E1963">
        <v>4.0999999999999996</v>
      </c>
      <c r="F1963" s="1" t="s">
        <v>5639</v>
      </c>
      <c r="G1963" t="s">
        <v>106</v>
      </c>
      <c r="H1963" t="s">
        <v>106</v>
      </c>
      <c r="I1963" t="s">
        <v>18</v>
      </c>
      <c r="J1963">
        <v>2008</v>
      </c>
      <c r="K1963" t="s">
        <v>30</v>
      </c>
      <c r="L1963" t="s">
        <v>31</v>
      </c>
      <c r="M1963" t="s">
        <v>32</v>
      </c>
      <c r="N1963" t="s">
        <v>3319</v>
      </c>
      <c r="O1963">
        <v>-1</v>
      </c>
      <c r="P1963" t="b">
        <v>1</v>
      </c>
      <c r="Q1963">
        <f t="shared" si="360"/>
        <v>93000</v>
      </c>
      <c r="R1963">
        <f t="shared" si="361"/>
        <v>159000</v>
      </c>
      <c r="S1963">
        <f t="shared" si="362"/>
        <v>126000</v>
      </c>
      <c r="T1963" t="str">
        <f t="shared" si="363"/>
        <v>TasRabbit</v>
      </c>
      <c r="U1963" t="str">
        <f t="shared" si="364"/>
        <v>San Francisco</v>
      </c>
      <c r="V1963" t="str">
        <f t="shared" si="365"/>
        <v>CA</v>
      </c>
      <c r="W1963">
        <f t="shared" si="366"/>
        <v>1</v>
      </c>
      <c r="X1963">
        <f t="shared" si="367"/>
        <v>1</v>
      </c>
      <c r="Y1963">
        <f t="shared" si="368"/>
        <v>0</v>
      </c>
      <c r="Z1963">
        <f t="shared" si="369"/>
        <v>1</v>
      </c>
      <c r="AA1963">
        <f t="shared" si="370"/>
        <v>0</v>
      </c>
      <c r="AB1963">
        <f t="shared" si="371"/>
        <v>1</v>
      </c>
    </row>
    <row r="1964" spans="1:28" ht="323" x14ac:dyDescent="0.2">
      <c r="A1964">
        <v>1962</v>
      </c>
      <c r="B1964" t="s">
        <v>193</v>
      </c>
      <c r="C1964" t="s">
        <v>5615</v>
      </c>
      <c r="D1964" s="1" t="s">
        <v>5640</v>
      </c>
      <c r="E1964">
        <v>5</v>
      </c>
      <c r="F1964" s="1" t="s">
        <v>315</v>
      </c>
      <c r="G1964" t="s">
        <v>106</v>
      </c>
      <c r="H1964" t="s">
        <v>316</v>
      </c>
      <c r="I1964" t="s">
        <v>84</v>
      </c>
      <c r="J1964">
        <v>2008</v>
      </c>
      <c r="K1964" t="s">
        <v>30</v>
      </c>
      <c r="L1964" t="s">
        <v>38</v>
      </c>
      <c r="M1964" t="s">
        <v>32</v>
      </c>
      <c r="N1964" t="s">
        <v>3305</v>
      </c>
      <c r="O1964">
        <v>-1</v>
      </c>
      <c r="P1964">
        <v>-1</v>
      </c>
      <c r="Q1964">
        <f t="shared" si="360"/>
        <v>93000</v>
      </c>
      <c r="R1964">
        <f t="shared" si="361"/>
        <v>159000</v>
      </c>
      <c r="S1964">
        <f t="shared" si="362"/>
        <v>126000</v>
      </c>
      <c r="T1964" t="str">
        <f t="shared" si="363"/>
        <v>Staffigo Technical Services, LLC</v>
      </c>
      <c r="U1964" t="str">
        <f t="shared" si="364"/>
        <v>San Francisco</v>
      </c>
      <c r="V1964" t="str">
        <f t="shared" si="365"/>
        <v>CA</v>
      </c>
      <c r="W1964">
        <f t="shared" si="366"/>
        <v>0</v>
      </c>
      <c r="X1964">
        <f t="shared" si="367"/>
        <v>1</v>
      </c>
      <c r="Y1964">
        <f t="shared" si="368"/>
        <v>1</v>
      </c>
      <c r="Z1964">
        <f t="shared" si="369"/>
        <v>0</v>
      </c>
      <c r="AA1964">
        <f t="shared" si="370"/>
        <v>0</v>
      </c>
      <c r="AB1964">
        <f t="shared" si="371"/>
        <v>1</v>
      </c>
    </row>
    <row r="1965" spans="1:28" ht="409.6" x14ac:dyDescent="0.2">
      <c r="A1965">
        <v>1963</v>
      </c>
      <c r="B1965" t="s">
        <v>167</v>
      </c>
      <c r="C1965" t="s">
        <v>5615</v>
      </c>
      <c r="D1965" s="1" t="s">
        <v>5641</v>
      </c>
      <c r="E1965">
        <v>3.9</v>
      </c>
      <c r="F1965" s="1" t="s">
        <v>204</v>
      </c>
      <c r="G1965" t="s">
        <v>106</v>
      </c>
      <c r="H1965" t="s">
        <v>205</v>
      </c>
      <c r="I1965" t="s">
        <v>41</v>
      </c>
      <c r="J1965">
        <v>2002</v>
      </c>
      <c r="K1965" t="s">
        <v>30</v>
      </c>
      <c r="L1965" t="s">
        <v>38</v>
      </c>
      <c r="M1965" t="s">
        <v>32</v>
      </c>
      <c r="N1965" t="s">
        <v>3303</v>
      </c>
      <c r="O1965">
        <v>-1</v>
      </c>
      <c r="P1965">
        <v>-1</v>
      </c>
      <c r="Q1965">
        <f t="shared" si="360"/>
        <v>93000</v>
      </c>
      <c r="R1965">
        <f t="shared" si="361"/>
        <v>159000</v>
      </c>
      <c r="S1965">
        <f t="shared" si="362"/>
        <v>126000</v>
      </c>
      <c r="T1965" t="str">
        <f t="shared" si="363"/>
        <v>Diverse Lynx</v>
      </c>
      <c r="U1965" t="str">
        <f t="shared" si="364"/>
        <v>San Francisco</v>
      </c>
      <c r="V1965" t="str">
        <f t="shared" si="365"/>
        <v>CA</v>
      </c>
      <c r="W1965">
        <f t="shared" si="366"/>
        <v>0</v>
      </c>
      <c r="X1965">
        <f t="shared" si="367"/>
        <v>0</v>
      </c>
      <c r="Y1965">
        <f t="shared" si="368"/>
        <v>0</v>
      </c>
      <c r="Z1965">
        <f t="shared" si="369"/>
        <v>0</v>
      </c>
      <c r="AA1965">
        <f t="shared" si="370"/>
        <v>0</v>
      </c>
      <c r="AB1965">
        <f t="shared" si="371"/>
        <v>1</v>
      </c>
    </row>
    <row r="1966" spans="1:28" ht="409.6" x14ac:dyDescent="0.2">
      <c r="A1966">
        <v>1964</v>
      </c>
      <c r="B1966" t="s">
        <v>2935</v>
      </c>
      <c r="C1966" t="s">
        <v>5615</v>
      </c>
      <c r="D1966" s="1" t="s">
        <v>5642</v>
      </c>
      <c r="E1966">
        <v>4</v>
      </c>
      <c r="F1966" s="1" t="s">
        <v>2914</v>
      </c>
      <c r="G1966" t="s">
        <v>106</v>
      </c>
      <c r="H1966" t="s">
        <v>106</v>
      </c>
      <c r="I1966" t="s">
        <v>29</v>
      </c>
      <c r="J1966">
        <v>2006</v>
      </c>
      <c r="K1966" t="s">
        <v>56</v>
      </c>
      <c r="L1966" t="s">
        <v>31</v>
      </c>
      <c r="M1966" t="s">
        <v>32</v>
      </c>
      <c r="N1966" t="s">
        <v>3304</v>
      </c>
      <c r="O1966" t="s">
        <v>5613</v>
      </c>
      <c r="P1966">
        <v>-1</v>
      </c>
      <c r="Q1966">
        <f t="shared" si="360"/>
        <v>93000</v>
      </c>
      <c r="R1966">
        <f t="shared" si="361"/>
        <v>159000</v>
      </c>
      <c r="S1966">
        <f t="shared" si="362"/>
        <v>126000</v>
      </c>
      <c r="T1966" t="str">
        <f t="shared" si="363"/>
        <v>Twitter</v>
      </c>
      <c r="U1966" t="str">
        <f t="shared" si="364"/>
        <v>San Francisco</v>
      </c>
      <c r="V1966" t="str">
        <f t="shared" si="365"/>
        <v>CA</v>
      </c>
      <c r="W1966">
        <f t="shared" si="366"/>
        <v>1</v>
      </c>
      <c r="X1966">
        <f t="shared" si="367"/>
        <v>1</v>
      </c>
      <c r="Y1966">
        <f t="shared" si="368"/>
        <v>1</v>
      </c>
      <c r="Z1966">
        <f t="shared" si="369"/>
        <v>0</v>
      </c>
      <c r="AA1966">
        <f t="shared" si="370"/>
        <v>0</v>
      </c>
      <c r="AB1966">
        <f t="shared" si="371"/>
        <v>1</v>
      </c>
    </row>
    <row r="1967" spans="1:28" ht="409.6" x14ac:dyDescent="0.2">
      <c r="A1967">
        <v>1965</v>
      </c>
      <c r="B1967" t="s">
        <v>34</v>
      </c>
      <c r="C1967" t="s">
        <v>5615</v>
      </c>
      <c r="D1967" s="1" t="s">
        <v>5643</v>
      </c>
      <c r="E1967">
        <v>4.5999999999999996</v>
      </c>
      <c r="F1967" s="1" t="s">
        <v>2936</v>
      </c>
      <c r="G1967" t="s">
        <v>2937</v>
      </c>
      <c r="H1967" t="s">
        <v>2938</v>
      </c>
      <c r="I1967" t="s">
        <v>29</v>
      </c>
      <c r="J1967">
        <v>2000</v>
      </c>
      <c r="K1967" t="s">
        <v>30</v>
      </c>
      <c r="L1967" t="s">
        <v>147</v>
      </c>
      <c r="M1967" t="s">
        <v>61</v>
      </c>
      <c r="N1967" t="s">
        <v>3303</v>
      </c>
      <c r="O1967">
        <v>-1</v>
      </c>
      <c r="P1967">
        <v>-1</v>
      </c>
      <c r="Q1967">
        <f t="shared" si="360"/>
        <v>93000</v>
      </c>
      <c r="R1967">
        <f t="shared" si="361"/>
        <v>159000</v>
      </c>
      <c r="S1967">
        <f t="shared" si="362"/>
        <v>126000</v>
      </c>
      <c r="T1967" t="str">
        <f t="shared" si="363"/>
        <v>Ascent</v>
      </c>
      <c r="U1967" t="str">
        <f t="shared" si="364"/>
        <v>Daly City</v>
      </c>
      <c r="V1967" t="str">
        <f t="shared" si="365"/>
        <v>CA</v>
      </c>
      <c r="W1967">
        <f t="shared" si="366"/>
        <v>0</v>
      </c>
      <c r="X1967">
        <f t="shared" si="367"/>
        <v>0</v>
      </c>
      <c r="Y1967">
        <f t="shared" si="368"/>
        <v>0</v>
      </c>
      <c r="Z1967">
        <f t="shared" si="369"/>
        <v>0</v>
      </c>
      <c r="AA1967">
        <f t="shared" si="370"/>
        <v>0</v>
      </c>
      <c r="AB1967">
        <f t="shared" si="371"/>
        <v>1</v>
      </c>
    </row>
    <row r="1968" spans="1:28" ht="409.6" x14ac:dyDescent="0.2">
      <c r="A1968">
        <v>1966</v>
      </c>
      <c r="B1968" t="s">
        <v>34</v>
      </c>
      <c r="C1968" t="s">
        <v>5615</v>
      </c>
      <c r="D1968" s="1" t="s">
        <v>5644</v>
      </c>
      <c r="E1968">
        <v>3.4</v>
      </c>
      <c r="F1968" s="1" t="s">
        <v>2939</v>
      </c>
      <c r="G1968" t="s">
        <v>2940</v>
      </c>
      <c r="H1968" t="s">
        <v>88</v>
      </c>
      <c r="I1968" t="s">
        <v>24</v>
      </c>
      <c r="J1968">
        <v>1902</v>
      </c>
      <c r="K1968" t="s">
        <v>56</v>
      </c>
      <c r="L1968" t="s">
        <v>304</v>
      </c>
      <c r="M1968" t="s">
        <v>304</v>
      </c>
      <c r="N1968" t="s">
        <v>3310</v>
      </c>
      <c r="O1968" t="s">
        <v>2941</v>
      </c>
      <c r="P1968">
        <v>-1</v>
      </c>
      <c r="Q1968">
        <f t="shared" si="360"/>
        <v>93000</v>
      </c>
      <c r="R1968">
        <f t="shared" si="361"/>
        <v>159000</v>
      </c>
      <c r="S1968">
        <f t="shared" si="362"/>
        <v>126000</v>
      </c>
      <c r="T1968" t="str">
        <f t="shared" si="363"/>
        <v>Thermo Fisher Scientific</v>
      </c>
      <c r="U1968" t="str">
        <f t="shared" si="364"/>
        <v>South San Francisco</v>
      </c>
      <c r="V1968" t="str">
        <f t="shared" si="365"/>
        <v>CA</v>
      </c>
      <c r="W1968">
        <f t="shared" si="366"/>
        <v>1</v>
      </c>
      <c r="X1968">
        <f t="shared" si="367"/>
        <v>0</v>
      </c>
      <c r="Y1968">
        <f t="shared" si="368"/>
        <v>1</v>
      </c>
      <c r="Z1968">
        <f t="shared" si="369"/>
        <v>0</v>
      </c>
      <c r="AA1968">
        <f t="shared" si="370"/>
        <v>0</v>
      </c>
      <c r="AB1968">
        <f t="shared" si="371"/>
        <v>1</v>
      </c>
    </row>
    <row r="1969" spans="1:28" ht="409.6" x14ac:dyDescent="0.2">
      <c r="A1969">
        <v>1967</v>
      </c>
      <c r="B1969" t="s">
        <v>34</v>
      </c>
      <c r="C1969" t="s">
        <v>5615</v>
      </c>
      <c r="D1969" s="1" t="s">
        <v>5645</v>
      </c>
      <c r="E1969">
        <v>3.2</v>
      </c>
      <c r="F1969" s="1" t="s">
        <v>1435</v>
      </c>
      <c r="G1969" t="s">
        <v>106</v>
      </c>
      <c r="H1969" t="s">
        <v>422</v>
      </c>
      <c r="I1969" t="s">
        <v>29</v>
      </c>
      <c r="J1969">
        <v>2007</v>
      </c>
      <c r="K1969" t="s">
        <v>30</v>
      </c>
      <c r="L1969" t="s">
        <v>147</v>
      </c>
      <c r="M1969" t="s">
        <v>61</v>
      </c>
      <c r="N1969" t="s">
        <v>3303</v>
      </c>
      <c r="O1969">
        <v>-1</v>
      </c>
      <c r="P1969">
        <v>-1</v>
      </c>
      <c r="Q1969">
        <f t="shared" si="360"/>
        <v>93000</v>
      </c>
      <c r="R1969">
        <f t="shared" si="361"/>
        <v>159000</v>
      </c>
      <c r="S1969">
        <f t="shared" si="362"/>
        <v>126000</v>
      </c>
      <c r="T1969" t="str">
        <f t="shared" si="363"/>
        <v>Net2Source</v>
      </c>
      <c r="U1969" t="str">
        <f t="shared" si="364"/>
        <v>San Francisco</v>
      </c>
      <c r="V1969" t="str">
        <f t="shared" si="365"/>
        <v>CA</v>
      </c>
      <c r="W1969">
        <f t="shared" si="366"/>
        <v>0</v>
      </c>
      <c r="X1969">
        <f t="shared" si="367"/>
        <v>1</v>
      </c>
      <c r="Y1969">
        <f t="shared" si="368"/>
        <v>1</v>
      </c>
      <c r="Z1969">
        <f t="shared" si="369"/>
        <v>1</v>
      </c>
      <c r="AA1969">
        <f t="shared" si="370"/>
        <v>0</v>
      </c>
      <c r="AB1969">
        <f t="shared" si="371"/>
        <v>1</v>
      </c>
    </row>
    <row r="1970" spans="1:28" ht="34" x14ac:dyDescent="0.2">
      <c r="A1970">
        <v>1968</v>
      </c>
      <c r="B1970" t="s">
        <v>72</v>
      </c>
      <c r="C1970" t="s">
        <v>5646</v>
      </c>
      <c r="D1970" t="s">
        <v>5647</v>
      </c>
      <c r="E1970">
        <v>3.3</v>
      </c>
      <c r="F1970" s="1" t="s">
        <v>2942</v>
      </c>
      <c r="G1970" t="s">
        <v>106</v>
      </c>
      <c r="H1970" t="s">
        <v>106</v>
      </c>
      <c r="I1970" t="s">
        <v>84</v>
      </c>
      <c r="J1970">
        <v>2014</v>
      </c>
      <c r="K1970" t="s">
        <v>30</v>
      </c>
      <c r="L1970" t="s">
        <v>25</v>
      </c>
      <c r="M1970" t="s">
        <v>26</v>
      </c>
      <c r="N1970" t="s">
        <v>3319</v>
      </c>
      <c r="O1970">
        <v>-1</v>
      </c>
      <c r="P1970">
        <v>-1</v>
      </c>
      <c r="Q1970">
        <f t="shared" si="360"/>
        <v>82000</v>
      </c>
      <c r="R1970">
        <f t="shared" si="361"/>
        <v>116000</v>
      </c>
      <c r="S1970">
        <f t="shared" si="362"/>
        <v>99000</v>
      </c>
      <c r="T1970" t="str">
        <f t="shared" si="363"/>
        <v>Vida Health</v>
      </c>
      <c r="U1970" t="str">
        <f t="shared" si="364"/>
        <v>San Francisco</v>
      </c>
      <c r="V1970" t="str">
        <f t="shared" si="365"/>
        <v>CA</v>
      </c>
      <c r="W1970">
        <f t="shared" si="366"/>
        <v>1</v>
      </c>
      <c r="X1970">
        <f t="shared" si="367"/>
        <v>1</v>
      </c>
      <c r="Y1970">
        <f t="shared" si="368"/>
        <v>1</v>
      </c>
      <c r="Z1970">
        <f t="shared" si="369"/>
        <v>1</v>
      </c>
      <c r="AA1970">
        <f t="shared" si="370"/>
        <v>1</v>
      </c>
      <c r="AB1970">
        <f t="shared" si="371"/>
        <v>1</v>
      </c>
    </row>
    <row r="1971" spans="1:28" ht="204" x14ac:dyDescent="0.2">
      <c r="A1971">
        <v>1969</v>
      </c>
      <c r="B1971" t="s">
        <v>2943</v>
      </c>
      <c r="C1971" t="s">
        <v>5646</v>
      </c>
      <c r="D1971" s="1" t="s">
        <v>5648</v>
      </c>
      <c r="E1971">
        <v>4</v>
      </c>
      <c r="F1971" s="1" t="s">
        <v>2944</v>
      </c>
      <c r="G1971" t="s">
        <v>263</v>
      </c>
      <c r="H1971" t="s">
        <v>263</v>
      </c>
      <c r="I1971" t="s">
        <v>3341</v>
      </c>
      <c r="J1971">
        <v>-1</v>
      </c>
      <c r="K1971" t="s">
        <v>30</v>
      </c>
      <c r="L1971" t="s">
        <v>38</v>
      </c>
      <c r="M1971" t="s">
        <v>32</v>
      </c>
      <c r="N1971" t="s">
        <v>3314</v>
      </c>
      <c r="O1971">
        <v>-1</v>
      </c>
      <c r="P1971">
        <v>-1</v>
      </c>
      <c r="Q1971">
        <f t="shared" si="360"/>
        <v>82000</v>
      </c>
      <c r="R1971">
        <f t="shared" si="361"/>
        <v>116000</v>
      </c>
      <c r="S1971">
        <f t="shared" si="362"/>
        <v>99000</v>
      </c>
      <c r="T1971" t="str">
        <f t="shared" si="363"/>
        <v>SACC</v>
      </c>
      <c r="U1971" t="str">
        <f t="shared" si="364"/>
        <v>San Mateo</v>
      </c>
      <c r="V1971" t="str">
        <f t="shared" si="365"/>
        <v>CA</v>
      </c>
      <c r="W1971">
        <f t="shared" si="366"/>
        <v>0</v>
      </c>
      <c r="X1971">
        <f t="shared" si="367"/>
        <v>1</v>
      </c>
      <c r="Y1971">
        <f t="shared" si="368"/>
        <v>0</v>
      </c>
      <c r="Z1971">
        <f t="shared" si="369"/>
        <v>0</v>
      </c>
      <c r="AA1971">
        <f t="shared" si="370"/>
        <v>0</v>
      </c>
      <c r="AB1971">
        <f t="shared" si="371"/>
        <v>1</v>
      </c>
    </row>
    <row r="1972" spans="1:28" ht="238" x14ac:dyDescent="0.2">
      <c r="A1972">
        <v>1970</v>
      </c>
      <c r="B1972" t="s">
        <v>2945</v>
      </c>
      <c r="C1972" t="s">
        <v>5646</v>
      </c>
      <c r="D1972" s="1" t="s">
        <v>5649</v>
      </c>
      <c r="E1972">
        <v>-1</v>
      </c>
      <c r="F1972" t="s">
        <v>2946</v>
      </c>
      <c r="G1972" t="s">
        <v>106</v>
      </c>
      <c r="H1972" t="s">
        <v>1054</v>
      </c>
      <c r="I1972" t="s">
        <v>84</v>
      </c>
      <c r="J1972">
        <v>-1</v>
      </c>
      <c r="K1972" t="s">
        <v>56</v>
      </c>
      <c r="L1972">
        <v>-1</v>
      </c>
      <c r="M1972">
        <v>-1</v>
      </c>
      <c r="N1972" t="s">
        <v>3319</v>
      </c>
      <c r="O1972">
        <v>-1</v>
      </c>
      <c r="P1972">
        <v>-1</v>
      </c>
      <c r="Q1972">
        <f t="shared" si="360"/>
        <v>82000</v>
      </c>
      <c r="R1972">
        <f t="shared" si="361"/>
        <v>116000</v>
      </c>
      <c r="S1972">
        <f t="shared" si="362"/>
        <v>99000</v>
      </c>
      <c r="T1972" t="str">
        <f t="shared" si="363"/>
        <v>Applicantz</v>
      </c>
      <c r="U1972" t="str">
        <f t="shared" si="364"/>
        <v>San Francisco</v>
      </c>
      <c r="V1972" t="str">
        <f t="shared" si="365"/>
        <v>CA</v>
      </c>
      <c r="W1972">
        <f t="shared" si="366"/>
        <v>0</v>
      </c>
      <c r="X1972">
        <f t="shared" si="367"/>
        <v>0</v>
      </c>
      <c r="Y1972">
        <f t="shared" si="368"/>
        <v>0</v>
      </c>
      <c r="Z1972">
        <f t="shared" si="369"/>
        <v>0</v>
      </c>
      <c r="AA1972">
        <f t="shared" si="370"/>
        <v>0</v>
      </c>
      <c r="AB1972">
        <f t="shared" si="371"/>
        <v>1</v>
      </c>
    </row>
    <row r="1973" spans="1:28" x14ac:dyDescent="0.2">
      <c r="A1973">
        <v>1971</v>
      </c>
      <c r="B1973" t="s">
        <v>1833</v>
      </c>
      <c r="C1973" t="s">
        <v>5646</v>
      </c>
      <c r="D1973" t="s">
        <v>5650</v>
      </c>
      <c r="E1973">
        <v>-1</v>
      </c>
      <c r="F1973" t="s">
        <v>1429</v>
      </c>
      <c r="G1973" t="s">
        <v>106</v>
      </c>
      <c r="H1973">
        <v>-1</v>
      </c>
      <c r="I1973">
        <v>-1</v>
      </c>
      <c r="J1973">
        <v>-1</v>
      </c>
      <c r="K1973">
        <v>-1</v>
      </c>
      <c r="L1973">
        <v>-1</v>
      </c>
      <c r="M1973">
        <v>-1</v>
      </c>
      <c r="N1973">
        <v>-1</v>
      </c>
      <c r="O1973">
        <v>-1</v>
      </c>
      <c r="P1973">
        <v>-1</v>
      </c>
      <c r="Q1973">
        <f t="shared" si="360"/>
        <v>82000</v>
      </c>
      <c r="R1973">
        <f t="shared" si="361"/>
        <v>116000</v>
      </c>
      <c r="S1973">
        <f t="shared" si="362"/>
        <v>99000</v>
      </c>
      <c r="T1973" t="str">
        <f t="shared" si="363"/>
        <v>Ernst &amp; Young LLP</v>
      </c>
      <c r="U1973" t="str">
        <f t="shared" si="364"/>
        <v>San Francisco</v>
      </c>
      <c r="V1973" t="str">
        <f t="shared" si="365"/>
        <v>CA</v>
      </c>
      <c r="W1973">
        <f t="shared" si="366"/>
        <v>1</v>
      </c>
      <c r="X1973">
        <f t="shared" si="367"/>
        <v>1</v>
      </c>
      <c r="Y1973">
        <f t="shared" si="368"/>
        <v>0</v>
      </c>
      <c r="Z1973">
        <f t="shared" si="369"/>
        <v>1</v>
      </c>
      <c r="AA1973">
        <f t="shared" si="370"/>
        <v>1</v>
      </c>
      <c r="AB1973">
        <f t="shared" si="371"/>
        <v>1</v>
      </c>
    </row>
    <row r="1974" spans="1:28" ht="153" x14ac:dyDescent="0.2">
      <c r="A1974">
        <v>1972</v>
      </c>
      <c r="B1974" t="s">
        <v>2947</v>
      </c>
      <c r="C1974" t="s">
        <v>5646</v>
      </c>
      <c r="D1974" s="1" t="s">
        <v>5651</v>
      </c>
      <c r="E1974">
        <v>3.9</v>
      </c>
      <c r="F1974" s="1" t="s">
        <v>2948</v>
      </c>
      <c r="G1974" t="s">
        <v>2900</v>
      </c>
      <c r="H1974" t="s">
        <v>2949</v>
      </c>
      <c r="I1974" t="s">
        <v>84</v>
      </c>
      <c r="J1974">
        <v>1996</v>
      </c>
      <c r="K1974" t="s">
        <v>30</v>
      </c>
      <c r="L1974" t="s">
        <v>3350</v>
      </c>
      <c r="M1974" t="s">
        <v>32</v>
      </c>
      <c r="N1974" t="s">
        <v>3312</v>
      </c>
      <c r="O1974">
        <v>-1</v>
      </c>
      <c r="P1974">
        <v>-1</v>
      </c>
      <c r="Q1974">
        <f t="shared" si="360"/>
        <v>82000</v>
      </c>
      <c r="R1974">
        <f t="shared" si="361"/>
        <v>116000</v>
      </c>
      <c r="S1974">
        <f t="shared" si="362"/>
        <v>99000</v>
      </c>
      <c r="T1974" t="str">
        <f t="shared" si="363"/>
        <v>Netpace, Inc</v>
      </c>
      <c r="U1974" t="str">
        <f t="shared" si="364"/>
        <v>Foster City</v>
      </c>
      <c r="V1974" t="str">
        <f t="shared" si="365"/>
        <v>CA</v>
      </c>
      <c r="W1974">
        <f t="shared" si="366"/>
        <v>0</v>
      </c>
      <c r="X1974">
        <f t="shared" si="367"/>
        <v>1</v>
      </c>
      <c r="Y1974">
        <f t="shared" si="368"/>
        <v>1</v>
      </c>
      <c r="Z1974">
        <f t="shared" si="369"/>
        <v>1</v>
      </c>
      <c r="AA1974">
        <f t="shared" si="370"/>
        <v>0</v>
      </c>
      <c r="AB1974">
        <f t="shared" si="371"/>
        <v>1</v>
      </c>
    </row>
    <row r="1975" spans="1:28" ht="409.6" x14ac:dyDescent="0.2">
      <c r="A1975">
        <v>1973</v>
      </c>
      <c r="B1975" t="s">
        <v>1749</v>
      </c>
      <c r="C1975" t="s">
        <v>5646</v>
      </c>
      <c r="D1975" s="1" t="s">
        <v>5652</v>
      </c>
      <c r="E1975">
        <v>3</v>
      </c>
      <c r="F1975" s="1" t="s">
        <v>2950</v>
      </c>
      <c r="G1975" t="s">
        <v>2900</v>
      </c>
      <c r="H1975" t="s">
        <v>2900</v>
      </c>
      <c r="I1975" t="s">
        <v>41</v>
      </c>
      <c r="J1975">
        <v>1999</v>
      </c>
      <c r="K1975" t="s">
        <v>56</v>
      </c>
      <c r="L1975" t="s">
        <v>134</v>
      </c>
      <c r="M1975" t="s">
        <v>32</v>
      </c>
      <c r="N1975" t="s">
        <v>3303</v>
      </c>
      <c r="O1975" t="s">
        <v>5653</v>
      </c>
      <c r="P1975">
        <v>-1</v>
      </c>
      <c r="Q1975">
        <f t="shared" si="360"/>
        <v>82000</v>
      </c>
      <c r="R1975">
        <f t="shared" si="361"/>
        <v>116000</v>
      </c>
      <c r="S1975">
        <f t="shared" si="362"/>
        <v>99000</v>
      </c>
      <c r="T1975" t="str">
        <f t="shared" si="363"/>
        <v>Qualys</v>
      </c>
      <c r="U1975" t="str">
        <f t="shared" si="364"/>
        <v>Foster City</v>
      </c>
      <c r="V1975" t="str">
        <f t="shared" si="365"/>
        <v>CA</v>
      </c>
      <c r="W1975">
        <f t="shared" si="366"/>
        <v>0</v>
      </c>
      <c r="X1975">
        <f t="shared" si="367"/>
        <v>1</v>
      </c>
      <c r="Y1975">
        <f t="shared" si="368"/>
        <v>1</v>
      </c>
      <c r="Z1975">
        <f t="shared" si="369"/>
        <v>0</v>
      </c>
      <c r="AA1975">
        <f t="shared" si="370"/>
        <v>0</v>
      </c>
      <c r="AB1975">
        <f t="shared" si="371"/>
        <v>1</v>
      </c>
    </row>
    <row r="1976" spans="1:28" x14ac:dyDescent="0.2">
      <c r="A1976">
        <v>1974</v>
      </c>
      <c r="B1976" t="s">
        <v>167</v>
      </c>
      <c r="C1976" t="s">
        <v>5646</v>
      </c>
      <c r="D1976" t="s">
        <v>5654</v>
      </c>
      <c r="E1976">
        <v>-1</v>
      </c>
      <c r="F1976" t="s">
        <v>2951</v>
      </c>
      <c r="G1976" t="s">
        <v>106</v>
      </c>
      <c r="H1976">
        <v>-1</v>
      </c>
      <c r="I1976">
        <v>-1</v>
      </c>
      <c r="J1976">
        <v>-1</v>
      </c>
      <c r="K1976">
        <v>-1</v>
      </c>
      <c r="L1976">
        <v>-1</v>
      </c>
      <c r="M1976">
        <v>-1</v>
      </c>
      <c r="N1976">
        <v>-1</v>
      </c>
      <c r="O1976">
        <v>-1</v>
      </c>
      <c r="P1976">
        <v>-1</v>
      </c>
      <c r="Q1976">
        <f t="shared" si="360"/>
        <v>82000</v>
      </c>
      <c r="R1976">
        <f t="shared" si="361"/>
        <v>116000</v>
      </c>
      <c r="S1976">
        <f t="shared" si="362"/>
        <v>99000</v>
      </c>
      <c r="T1976" t="str">
        <f t="shared" si="363"/>
        <v>Scale AI, Inc.</v>
      </c>
      <c r="U1976" t="str">
        <f t="shared" si="364"/>
        <v>San Francisco</v>
      </c>
      <c r="V1976" t="str">
        <f t="shared" si="365"/>
        <v>CA</v>
      </c>
      <c r="W1976">
        <f t="shared" si="366"/>
        <v>1</v>
      </c>
      <c r="X1976">
        <f t="shared" si="367"/>
        <v>1</v>
      </c>
      <c r="Y1976">
        <f t="shared" si="368"/>
        <v>1</v>
      </c>
      <c r="Z1976">
        <f t="shared" si="369"/>
        <v>1</v>
      </c>
      <c r="AA1976">
        <f t="shared" si="370"/>
        <v>0</v>
      </c>
      <c r="AB1976">
        <f t="shared" si="371"/>
        <v>1</v>
      </c>
    </row>
    <row r="1977" spans="1:28" ht="409.6" x14ac:dyDescent="0.2">
      <c r="A1977">
        <v>1975</v>
      </c>
      <c r="B1977" t="s">
        <v>364</v>
      </c>
      <c r="C1977" t="s">
        <v>5646</v>
      </c>
      <c r="D1977" s="1" t="s">
        <v>5655</v>
      </c>
      <c r="E1977">
        <v>3.8</v>
      </c>
      <c r="F1977" s="1" t="s">
        <v>2952</v>
      </c>
      <c r="G1977" t="s">
        <v>975</v>
      </c>
      <c r="H1977" t="s">
        <v>975</v>
      </c>
      <c r="I1977" t="s">
        <v>68</v>
      </c>
      <c r="J1977">
        <v>2015</v>
      </c>
      <c r="K1977" t="s">
        <v>30</v>
      </c>
      <c r="L1977" t="s">
        <v>134</v>
      </c>
      <c r="M1977" t="s">
        <v>32</v>
      </c>
      <c r="N1977" t="s">
        <v>3308</v>
      </c>
      <c r="O1977">
        <v>-1</v>
      </c>
      <c r="P1977">
        <v>-1</v>
      </c>
      <c r="Q1977">
        <f t="shared" si="360"/>
        <v>82000</v>
      </c>
      <c r="R1977">
        <f t="shared" si="361"/>
        <v>116000</v>
      </c>
      <c r="S1977">
        <f t="shared" si="362"/>
        <v>99000</v>
      </c>
      <c r="T1977" t="str">
        <f t="shared" si="363"/>
        <v>Focal Systems</v>
      </c>
      <c r="U1977" t="str">
        <f t="shared" si="364"/>
        <v>Burlingame</v>
      </c>
      <c r="V1977" t="str">
        <f t="shared" si="365"/>
        <v>CA</v>
      </c>
      <c r="W1977">
        <f t="shared" si="366"/>
        <v>0</v>
      </c>
      <c r="X1977">
        <f t="shared" si="367"/>
        <v>0</v>
      </c>
      <c r="Y1977">
        <f t="shared" si="368"/>
        <v>0</v>
      </c>
      <c r="Z1977">
        <f t="shared" si="369"/>
        <v>0</v>
      </c>
      <c r="AA1977">
        <f t="shared" si="370"/>
        <v>0</v>
      </c>
      <c r="AB1977">
        <f t="shared" si="371"/>
        <v>1</v>
      </c>
    </row>
    <row r="1978" spans="1:28" ht="34" x14ac:dyDescent="0.2">
      <c r="A1978">
        <v>1976</v>
      </c>
      <c r="B1978" t="s">
        <v>2953</v>
      </c>
      <c r="C1978" t="s">
        <v>5646</v>
      </c>
      <c r="D1978" t="s">
        <v>5656</v>
      </c>
      <c r="E1978">
        <v>3.8</v>
      </c>
      <c r="F1978" s="1" t="s">
        <v>2954</v>
      </c>
      <c r="G1978" t="s">
        <v>106</v>
      </c>
      <c r="H1978" t="s">
        <v>257</v>
      </c>
      <c r="I1978" t="s">
        <v>68</v>
      </c>
      <c r="J1978">
        <v>2010</v>
      </c>
      <c r="K1978" t="s">
        <v>30</v>
      </c>
      <c r="L1978" t="s">
        <v>85</v>
      </c>
      <c r="M1978" t="s">
        <v>61</v>
      </c>
      <c r="N1978" t="s">
        <v>3308</v>
      </c>
      <c r="O1978">
        <v>-1</v>
      </c>
      <c r="P1978">
        <v>-1</v>
      </c>
      <c r="Q1978">
        <f t="shared" si="360"/>
        <v>82000</v>
      </c>
      <c r="R1978">
        <f t="shared" si="361"/>
        <v>116000</v>
      </c>
      <c r="S1978">
        <f t="shared" si="362"/>
        <v>99000</v>
      </c>
      <c r="T1978" t="str">
        <f t="shared" si="363"/>
        <v>United IT Solutions</v>
      </c>
      <c r="U1978" t="str">
        <f t="shared" si="364"/>
        <v>San Francisco</v>
      </c>
      <c r="V1978" t="str">
        <f t="shared" si="365"/>
        <v>CA</v>
      </c>
      <c r="W1978">
        <f t="shared" si="366"/>
        <v>0</v>
      </c>
      <c r="X1978">
        <f t="shared" si="367"/>
        <v>1</v>
      </c>
      <c r="Y1978">
        <f t="shared" si="368"/>
        <v>1</v>
      </c>
      <c r="Z1978">
        <f t="shared" si="369"/>
        <v>1</v>
      </c>
      <c r="AA1978">
        <f t="shared" si="370"/>
        <v>0</v>
      </c>
      <c r="AB1978">
        <f t="shared" si="371"/>
        <v>1</v>
      </c>
    </row>
    <row r="1979" spans="1:28" ht="409.6" x14ac:dyDescent="0.2">
      <c r="A1979">
        <v>1977</v>
      </c>
      <c r="B1979" t="s">
        <v>34</v>
      </c>
      <c r="C1979" t="s">
        <v>5646</v>
      </c>
      <c r="D1979" s="1" t="s">
        <v>5657</v>
      </c>
      <c r="E1979">
        <v>-1</v>
      </c>
      <c r="F1979" t="s">
        <v>2955</v>
      </c>
      <c r="G1979" t="s">
        <v>2956</v>
      </c>
      <c r="H1979">
        <v>-1</v>
      </c>
      <c r="I1979">
        <v>-1</v>
      </c>
      <c r="J1979">
        <v>-1</v>
      </c>
      <c r="K1979">
        <v>-1</v>
      </c>
      <c r="L1979">
        <v>-1</v>
      </c>
      <c r="M1979">
        <v>-1</v>
      </c>
      <c r="N1979">
        <v>-1</v>
      </c>
      <c r="O1979">
        <v>-1</v>
      </c>
      <c r="P1979">
        <v>-1</v>
      </c>
      <c r="Q1979">
        <f t="shared" si="360"/>
        <v>82000</v>
      </c>
      <c r="R1979">
        <f t="shared" si="361"/>
        <v>116000</v>
      </c>
      <c r="S1979">
        <f t="shared" si="362"/>
        <v>99000</v>
      </c>
      <c r="T1979" t="str">
        <f t="shared" si="363"/>
        <v>cyitechsearch</v>
      </c>
      <c r="U1979" t="str">
        <f t="shared" si="364"/>
        <v>San Bruno</v>
      </c>
      <c r="V1979" t="str">
        <f t="shared" si="365"/>
        <v>CA</v>
      </c>
      <c r="W1979">
        <f t="shared" si="366"/>
        <v>1</v>
      </c>
      <c r="X1979">
        <f t="shared" si="367"/>
        <v>1</v>
      </c>
      <c r="Y1979">
        <f t="shared" si="368"/>
        <v>0</v>
      </c>
      <c r="Z1979">
        <f t="shared" si="369"/>
        <v>1</v>
      </c>
      <c r="AA1979">
        <f t="shared" si="370"/>
        <v>0</v>
      </c>
      <c r="AB1979">
        <f t="shared" si="371"/>
        <v>1</v>
      </c>
    </row>
    <row r="1980" spans="1:28" ht="388" x14ac:dyDescent="0.2">
      <c r="A1980">
        <v>1978</v>
      </c>
      <c r="B1980" t="s">
        <v>34</v>
      </c>
      <c r="C1980" t="s">
        <v>5646</v>
      </c>
      <c r="D1980" s="1" t="s">
        <v>5658</v>
      </c>
      <c r="E1980">
        <v>-1</v>
      </c>
      <c r="F1980" t="s">
        <v>2957</v>
      </c>
      <c r="G1980" t="s">
        <v>3975</v>
      </c>
      <c r="H1980" t="s">
        <v>2958</v>
      </c>
      <c r="I1980" t="s">
        <v>84</v>
      </c>
      <c r="J1980">
        <v>-1</v>
      </c>
      <c r="K1980" t="s">
        <v>3341</v>
      </c>
      <c r="L1980">
        <v>-1</v>
      </c>
      <c r="M1980">
        <v>-1</v>
      </c>
      <c r="N1980" t="s">
        <v>3319</v>
      </c>
      <c r="O1980">
        <v>-1</v>
      </c>
      <c r="P1980">
        <v>-1</v>
      </c>
      <c r="Q1980">
        <f t="shared" si="360"/>
        <v>82000</v>
      </c>
      <c r="R1980">
        <f t="shared" si="361"/>
        <v>116000</v>
      </c>
      <c r="S1980">
        <f t="shared" si="362"/>
        <v>99000</v>
      </c>
      <c r="T1980" t="str">
        <f t="shared" si="363"/>
        <v>IT Avalon</v>
      </c>
      <c r="U1980" t="str">
        <f t="shared" si="364"/>
        <v>Oaland</v>
      </c>
      <c r="V1980" t="str">
        <f t="shared" si="365"/>
        <v>CA</v>
      </c>
      <c r="W1980">
        <f t="shared" si="366"/>
        <v>0</v>
      </c>
      <c r="X1980">
        <f t="shared" si="367"/>
        <v>1</v>
      </c>
      <c r="Y1980">
        <f t="shared" si="368"/>
        <v>1</v>
      </c>
      <c r="Z1980">
        <f t="shared" si="369"/>
        <v>0</v>
      </c>
      <c r="AA1980">
        <f t="shared" si="370"/>
        <v>0</v>
      </c>
      <c r="AB1980">
        <f t="shared" si="371"/>
        <v>1</v>
      </c>
    </row>
    <row r="1981" spans="1:28" ht="409.6" x14ac:dyDescent="0.2">
      <c r="A1981">
        <v>1979</v>
      </c>
      <c r="B1981" t="s">
        <v>684</v>
      </c>
      <c r="C1981" t="s">
        <v>5646</v>
      </c>
      <c r="D1981" s="1" t="s">
        <v>5659</v>
      </c>
      <c r="E1981">
        <v>4</v>
      </c>
      <c r="F1981" s="1" t="s">
        <v>5578</v>
      </c>
      <c r="G1981" t="s">
        <v>263</v>
      </c>
      <c r="H1981" t="s">
        <v>263</v>
      </c>
      <c r="I1981" t="s">
        <v>29</v>
      </c>
      <c r="J1981">
        <v>2012</v>
      </c>
      <c r="K1981" t="s">
        <v>30</v>
      </c>
      <c r="L1981" t="s">
        <v>3350</v>
      </c>
      <c r="M1981" t="s">
        <v>32</v>
      </c>
      <c r="N1981" t="s">
        <v>3319</v>
      </c>
      <c r="O1981" t="s">
        <v>2880</v>
      </c>
      <c r="P1981">
        <v>-1</v>
      </c>
      <c r="Q1981">
        <f t="shared" si="360"/>
        <v>82000</v>
      </c>
      <c r="R1981">
        <f t="shared" si="361"/>
        <v>116000</v>
      </c>
      <c r="S1981">
        <f t="shared" si="362"/>
        <v>99000</v>
      </c>
      <c r="T1981" t="str">
        <f t="shared" si="363"/>
        <v>Snowflae Computing</v>
      </c>
      <c r="U1981" t="str">
        <f t="shared" si="364"/>
        <v>San Mateo</v>
      </c>
      <c r="V1981" t="str">
        <f t="shared" si="365"/>
        <v>CA</v>
      </c>
      <c r="W1981">
        <f t="shared" si="366"/>
        <v>0</v>
      </c>
      <c r="X1981">
        <f t="shared" si="367"/>
        <v>0</v>
      </c>
      <c r="Y1981">
        <f t="shared" si="368"/>
        <v>1</v>
      </c>
      <c r="Z1981">
        <f t="shared" si="369"/>
        <v>1</v>
      </c>
      <c r="AA1981">
        <f t="shared" si="370"/>
        <v>0</v>
      </c>
      <c r="AB1981">
        <f t="shared" si="371"/>
        <v>1</v>
      </c>
    </row>
    <row r="1982" spans="1:28" ht="409.6" x14ac:dyDescent="0.2">
      <c r="A1982">
        <v>1980</v>
      </c>
      <c r="B1982" t="s">
        <v>2959</v>
      </c>
      <c r="C1982" t="s">
        <v>5646</v>
      </c>
      <c r="D1982" s="1" t="s">
        <v>5660</v>
      </c>
      <c r="E1982">
        <v>4.4000000000000004</v>
      </c>
      <c r="F1982" s="1" t="s">
        <v>2960</v>
      </c>
      <c r="G1982" t="s">
        <v>2961</v>
      </c>
      <c r="H1982" t="s">
        <v>2961</v>
      </c>
      <c r="I1982" t="s">
        <v>84</v>
      </c>
      <c r="J1982">
        <v>2014</v>
      </c>
      <c r="K1982" t="s">
        <v>30</v>
      </c>
      <c r="L1982" t="s">
        <v>304</v>
      </c>
      <c r="M1982" t="s">
        <v>304</v>
      </c>
      <c r="N1982" t="s">
        <v>3319</v>
      </c>
      <c r="O1982">
        <v>-1</v>
      </c>
      <c r="P1982">
        <v>-1</v>
      </c>
      <c r="Q1982">
        <f t="shared" si="360"/>
        <v>82000</v>
      </c>
      <c r="R1982">
        <f t="shared" si="361"/>
        <v>116000</v>
      </c>
      <c r="S1982">
        <f t="shared" si="362"/>
        <v>99000</v>
      </c>
      <c r="T1982" t="str">
        <f t="shared" si="363"/>
        <v>Perfect Day</v>
      </c>
      <c r="U1982" t="str">
        <f t="shared" si="364"/>
        <v>Emeryville</v>
      </c>
      <c r="V1982" t="str">
        <f t="shared" si="365"/>
        <v>CA</v>
      </c>
      <c r="W1982">
        <f t="shared" si="366"/>
        <v>1</v>
      </c>
      <c r="X1982">
        <f t="shared" si="367"/>
        <v>1</v>
      </c>
      <c r="Y1982">
        <f t="shared" si="368"/>
        <v>0</v>
      </c>
      <c r="Z1982">
        <f t="shared" si="369"/>
        <v>0</v>
      </c>
      <c r="AA1982">
        <f t="shared" si="370"/>
        <v>0</v>
      </c>
      <c r="AB1982">
        <f t="shared" si="371"/>
        <v>1</v>
      </c>
    </row>
    <row r="1983" spans="1:28" ht="409.6" x14ac:dyDescent="0.2">
      <c r="A1983">
        <v>1981</v>
      </c>
      <c r="B1983" t="s">
        <v>2962</v>
      </c>
      <c r="C1983" t="s">
        <v>5646</v>
      </c>
      <c r="D1983" s="1" t="s">
        <v>5661</v>
      </c>
      <c r="E1983">
        <v>3.6</v>
      </c>
      <c r="F1983" s="1" t="s">
        <v>2963</v>
      </c>
      <c r="G1983" t="s">
        <v>106</v>
      </c>
      <c r="H1983" t="s">
        <v>106</v>
      </c>
      <c r="I1983" t="s">
        <v>29</v>
      </c>
      <c r="J1983">
        <v>2011</v>
      </c>
      <c r="K1983" t="s">
        <v>37</v>
      </c>
      <c r="L1983" t="s">
        <v>31</v>
      </c>
      <c r="M1983" t="s">
        <v>32</v>
      </c>
      <c r="N1983" t="s">
        <v>3319</v>
      </c>
      <c r="O1983">
        <v>-1</v>
      </c>
      <c r="P1983" t="b">
        <v>1</v>
      </c>
      <c r="Q1983">
        <f t="shared" si="360"/>
        <v>82000</v>
      </c>
      <c r="R1983">
        <f t="shared" si="361"/>
        <v>116000</v>
      </c>
      <c r="S1983">
        <f t="shared" si="362"/>
        <v>99000</v>
      </c>
      <c r="T1983" t="str">
        <f t="shared" si="363"/>
        <v>Twitch</v>
      </c>
      <c r="U1983" t="str">
        <f t="shared" si="364"/>
        <v>San Francisco</v>
      </c>
      <c r="V1983" t="str">
        <f t="shared" si="365"/>
        <v>CA</v>
      </c>
      <c r="W1983">
        <f t="shared" si="366"/>
        <v>1</v>
      </c>
      <c r="X1983">
        <f t="shared" si="367"/>
        <v>1</v>
      </c>
      <c r="Y1983">
        <f t="shared" si="368"/>
        <v>0</v>
      </c>
      <c r="Z1983">
        <f t="shared" si="369"/>
        <v>1</v>
      </c>
      <c r="AA1983">
        <f t="shared" si="370"/>
        <v>0</v>
      </c>
      <c r="AB1983">
        <f t="shared" si="371"/>
        <v>1</v>
      </c>
    </row>
    <row r="1984" spans="1:28" ht="409.6" x14ac:dyDescent="0.2">
      <c r="A1984">
        <v>1982</v>
      </c>
      <c r="B1984" t="s">
        <v>34</v>
      </c>
      <c r="C1984" t="s">
        <v>5646</v>
      </c>
      <c r="D1984" s="1" t="s">
        <v>5662</v>
      </c>
      <c r="E1984">
        <v>3.2</v>
      </c>
      <c r="F1984" s="1" t="s">
        <v>2555</v>
      </c>
      <c r="G1984" t="s">
        <v>106</v>
      </c>
      <c r="H1984" t="s">
        <v>539</v>
      </c>
      <c r="I1984" t="s">
        <v>84</v>
      </c>
      <c r="J1984">
        <v>-1</v>
      </c>
      <c r="K1984" t="s">
        <v>30</v>
      </c>
      <c r="L1984" t="s">
        <v>272</v>
      </c>
      <c r="M1984" t="s">
        <v>273</v>
      </c>
      <c r="N1984" t="s">
        <v>3314</v>
      </c>
      <c r="O1984">
        <v>-1</v>
      </c>
      <c r="P1984">
        <v>-1</v>
      </c>
      <c r="Q1984">
        <f t="shared" si="360"/>
        <v>82000</v>
      </c>
      <c r="R1984">
        <f t="shared" si="361"/>
        <v>116000</v>
      </c>
      <c r="S1984">
        <f t="shared" si="362"/>
        <v>99000</v>
      </c>
      <c r="T1984" t="str">
        <f t="shared" si="363"/>
        <v>Infotech Sourcing</v>
      </c>
      <c r="U1984" t="str">
        <f t="shared" si="364"/>
        <v>San Francisco</v>
      </c>
      <c r="V1984" t="str">
        <f t="shared" si="365"/>
        <v>CA</v>
      </c>
      <c r="W1984">
        <f t="shared" si="366"/>
        <v>0</v>
      </c>
      <c r="X1984">
        <f t="shared" si="367"/>
        <v>1</v>
      </c>
      <c r="Y1984">
        <f t="shared" si="368"/>
        <v>1</v>
      </c>
      <c r="Z1984">
        <f t="shared" si="369"/>
        <v>1</v>
      </c>
      <c r="AA1984">
        <f t="shared" si="370"/>
        <v>0</v>
      </c>
      <c r="AB1984">
        <f t="shared" si="371"/>
        <v>1</v>
      </c>
    </row>
    <row r="1985" spans="1:28" ht="340" x14ac:dyDescent="0.2">
      <c r="A1985">
        <v>1983</v>
      </c>
      <c r="B1985" t="s">
        <v>167</v>
      </c>
      <c r="C1985" t="s">
        <v>5646</v>
      </c>
      <c r="D1985" s="1" t="s">
        <v>5663</v>
      </c>
      <c r="E1985">
        <v>3.9</v>
      </c>
      <c r="F1985" s="1" t="s">
        <v>5664</v>
      </c>
      <c r="G1985" t="s">
        <v>106</v>
      </c>
      <c r="H1985" t="s">
        <v>622</v>
      </c>
      <c r="I1985" t="s">
        <v>18</v>
      </c>
      <c r="J1985">
        <v>2010</v>
      </c>
      <c r="K1985" t="s">
        <v>30</v>
      </c>
      <c r="L1985" t="s">
        <v>38</v>
      </c>
      <c r="M1985" t="s">
        <v>32</v>
      </c>
      <c r="N1985" t="s">
        <v>3305</v>
      </c>
      <c r="O1985" t="s">
        <v>2964</v>
      </c>
      <c r="P1985">
        <v>-1</v>
      </c>
      <c r="Q1985">
        <f t="shared" si="360"/>
        <v>82000</v>
      </c>
      <c r="R1985">
        <f t="shared" si="361"/>
        <v>116000</v>
      </c>
      <c r="S1985">
        <f t="shared" si="362"/>
        <v>99000</v>
      </c>
      <c r="T1985" t="str">
        <f t="shared" si="363"/>
        <v>ApTas</v>
      </c>
      <c r="U1985" t="str">
        <f t="shared" si="364"/>
        <v>San Francisco</v>
      </c>
      <c r="V1985" t="str">
        <f t="shared" si="365"/>
        <v>CA</v>
      </c>
      <c r="W1985">
        <f t="shared" si="366"/>
        <v>0</v>
      </c>
      <c r="X1985">
        <f t="shared" si="367"/>
        <v>0</v>
      </c>
      <c r="Y1985">
        <f t="shared" si="368"/>
        <v>0</v>
      </c>
      <c r="Z1985">
        <f t="shared" si="369"/>
        <v>0</v>
      </c>
      <c r="AA1985">
        <f t="shared" si="370"/>
        <v>0</v>
      </c>
      <c r="AB1985">
        <f t="shared" si="371"/>
        <v>1</v>
      </c>
    </row>
    <row r="1986" spans="1:28" ht="409.6" x14ac:dyDescent="0.2">
      <c r="A1986">
        <v>1984</v>
      </c>
      <c r="B1986" t="s">
        <v>2965</v>
      </c>
      <c r="C1986" t="s">
        <v>5646</v>
      </c>
      <c r="D1986" s="1" t="s">
        <v>5665</v>
      </c>
      <c r="E1986">
        <v>4</v>
      </c>
      <c r="F1986" s="1" t="s">
        <v>2966</v>
      </c>
      <c r="G1986" t="s">
        <v>106</v>
      </c>
      <c r="H1986" t="s">
        <v>106</v>
      </c>
      <c r="I1986" t="s">
        <v>29</v>
      </c>
      <c r="J1986">
        <v>2009</v>
      </c>
      <c r="K1986" t="s">
        <v>56</v>
      </c>
      <c r="L1986" t="s">
        <v>134</v>
      </c>
      <c r="M1986" t="s">
        <v>32</v>
      </c>
      <c r="N1986" t="s">
        <v>3306</v>
      </c>
      <c r="O1986">
        <v>-1</v>
      </c>
      <c r="P1986">
        <v>-1</v>
      </c>
      <c r="Q1986">
        <f t="shared" si="360"/>
        <v>82000</v>
      </c>
      <c r="R1986">
        <f t="shared" si="361"/>
        <v>116000</v>
      </c>
      <c r="S1986">
        <f t="shared" si="362"/>
        <v>99000</v>
      </c>
      <c r="T1986" t="str">
        <f t="shared" si="363"/>
        <v>Square</v>
      </c>
      <c r="U1986" t="str">
        <f t="shared" si="364"/>
        <v>San Francisco</v>
      </c>
      <c r="V1986" t="str">
        <f t="shared" si="365"/>
        <v>CA</v>
      </c>
      <c r="W1986">
        <f t="shared" si="366"/>
        <v>1</v>
      </c>
      <c r="X1986">
        <f t="shared" si="367"/>
        <v>1</v>
      </c>
      <c r="Y1986">
        <f t="shared" si="368"/>
        <v>0</v>
      </c>
      <c r="Z1986">
        <f t="shared" si="369"/>
        <v>0</v>
      </c>
      <c r="AA1986">
        <f t="shared" si="370"/>
        <v>0</v>
      </c>
      <c r="AB1986">
        <f t="shared" si="371"/>
        <v>1</v>
      </c>
    </row>
    <row r="1987" spans="1:28" ht="409.6" x14ac:dyDescent="0.2">
      <c r="A1987">
        <v>1985</v>
      </c>
      <c r="B1987" t="s">
        <v>973</v>
      </c>
      <c r="C1987" t="s">
        <v>5646</v>
      </c>
      <c r="D1987" s="1" t="s">
        <v>5666</v>
      </c>
      <c r="E1987">
        <v>3.2</v>
      </c>
      <c r="F1987" s="1" t="s">
        <v>974</v>
      </c>
      <c r="G1987" t="s">
        <v>975</v>
      </c>
      <c r="H1987" t="s">
        <v>975</v>
      </c>
      <c r="I1987" t="s">
        <v>18</v>
      </c>
      <c r="J1987">
        <v>1996</v>
      </c>
      <c r="K1987" t="s">
        <v>30</v>
      </c>
      <c r="L1987" t="s">
        <v>219</v>
      </c>
      <c r="M1987" t="s">
        <v>218</v>
      </c>
      <c r="N1987" t="s">
        <v>3312</v>
      </c>
      <c r="O1987" t="s">
        <v>976</v>
      </c>
      <c r="P1987">
        <v>-1</v>
      </c>
      <c r="Q1987">
        <f t="shared" ref="Q1987:Q2050" si="372">LEFT(C1987,FIND("-",C1987)-1)*1000</f>
        <v>82000</v>
      </c>
      <c r="R1987">
        <f t="shared" ref="R1987:R2050" si="373">MID(C1987,FIND("-",C1987)+1,LEN(C1987))*1000</f>
        <v>116000</v>
      </c>
      <c r="S1987">
        <f t="shared" ref="S1987:S2050" si="374">(Q1987+R1987)/2</f>
        <v>99000</v>
      </c>
      <c r="T1987" t="str">
        <f t="shared" ref="T1987:T2050" si="375">TRIM(LEFT(F1987, FIND(CHAR(10), F1987&amp;CHAR(10))-1))</f>
        <v>Acumen</v>
      </c>
      <c r="U1987" t="str">
        <f t="shared" ref="U1987:U2050" si="376">TRIM(LEFT(G1987, FIND(",",G1987)-1))</f>
        <v>Burlingame</v>
      </c>
      <c r="V1987" t="str">
        <f t="shared" ref="V1987:V2050" si="377">TRIM(MID(G1987,FIND(",",G1987)+1,LEN((G1987))))</f>
        <v>CA</v>
      </c>
      <c r="W1987">
        <f t="shared" ref="W1987:W2050" si="378">IF(ISNUMBER(SEARCH("python",D1987)),1,0)</f>
        <v>0</v>
      </c>
      <c r="X1987">
        <f t="shared" ref="X1987:X2050" si="379">IF(ISNUMBER(SEARCH("sql",D1987)),1,0)</f>
        <v>0</v>
      </c>
      <c r="Y1987">
        <f t="shared" ref="Y1987:Y2050" si="380">IF(ISNUMBER(SEARCH("excel",D1987)),1,0)</f>
        <v>0</v>
      </c>
      <c r="Z1987">
        <f t="shared" ref="Z1987:Z2050" si="381">IF(ISNUMBER(SEARCH("tableau",D1987)),1,0)</f>
        <v>0</v>
      </c>
      <c r="AA1987">
        <f t="shared" ref="AA1987:AA2050" si="382">IF(ISNUMBER(SEARCH("power bi",D1987)),1,0)</f>
        <v>0</v>
      </c>
      <c r="AB1987">
        <f t="shared" ref="AB1987:AB2050" si="383">IF(ISNUMBER(SEARCH("r",D1987)),1,0)</f>
        <v>1</v>
      </c>
    </row>
    <row r="1988" spans="1:28" ht="409.6" x14ac:dyDescent="0.2">
      <c r="A1988">
        <v>1986</v>
      </c>
      <c r="B1988" t="s">
        <v>2967</v>
      </c>
      <c r="C1988" t="s">
        <v>5646</v>
      </c>
      <c r="D1988" s="1" t="s">
        <v>5667</v>
      </c>
      <c r="E1988">
        <v>4.4000000000000004</v>
      </c>
      <c r="F1988" s="1" t="s">
        <v>2892</v>
      </c>
      <c r="G1988" t="s">
        <v>106</v>
      </c>
      <c r="H1988" t="s">
        <v>106</v>
      </c>
      <c r="I1988" t="s">
        <v>18</v>
      </c>
      <c r="J1988">
        <v>2014</v>
      </c>
      <c r="K1988" t="s">
        <v>30</v>
      </c>
      <c r="L1988" t="s">
        <v>25</v>
      </c>
      <c r="M1988" t="s">
        <v>26</v>
      </c>
      <c r="N1988" t="s">
        <v>3305</v>
      </c>
      <c r="O1988">
        <v>-1</v>
      </c>
      <c r="P1988">
        <v>-1</v>
      </c>
      <c r="Q1988">
        <f t="shared" si="372"/>
        <v>82000</v>
      </c>
      <c r="R1988">
        <f t="shared" si="373"/>
        <v>116000</v>
      </c>
      <c r="S1988">
        <f t="shared" si="374"/>
        <v>99000</v>
      </c>
      <c r="T1988" t="str">
        <f t="shared" si="375"/>
        <v>Hinge Health</v>
      </c>
      <c r="U1988" t="str">
        <f t="shared" si="376"/>
        <v>San Francisco</v>
      </c>
      <c r="V1988" t="str">
        <f t="shared" si="377"/>
        <v>CA</v>
      </c>
      <c r="W1988">
        <f t="shared" si="378"/>
        <v>1</v>
      </c>
      <c r="X1988">
        <f t="shared" si="379"/>
        <v>1</v>
      </c>
      <c r="Y1988">
        <f t="shared" si="380"/>
        <v>0</v>
      </c>
      <c r="Z1988">
        <f t="shared" si="381"/>
        <v>1</v>
      </c>
      <c r="AA1988">
        <f t="shared" si="382"/>
        <v>0</v>
      </c>
      <c r="AB1988">
        <f t="shared" si="383"/>
        <v>1</v>
      </c>
    </row>
    <row r="1989" spans="1:28" ht="272" x14ac:dyDescent="0.2">
      <c r="A1989">
        <v>1987</v>
      </c>
      <c r="B1989" t="s">
        <v>34</v>
      </c>
      <c r="C1989" t="s">
        <v>5646</v>
      </c>
      <c r="D1989" s="1" t="s">
        <v>5668</v>
      </c>
      <c r="E1989">
        <v>-1</v>
      </c>
      <c r="F1989" t="s">
        <v>5669</v>
      </c>
      <c r="G1989" t="s">
        <v>263</v>
      </c>
      <c r="H1989" t="s">
        <v>935</v>
      </c>
      <c r="I1989" t="s">
        <v>68</v>
      </c>
      <c r="J1989">
        <v>-1</v>
      </c>
      <c r="K1989" t="s">
        <v>30</v>
      </c>
      <c r="L1989">
        <v>-1</v>
      </c>
      <c r="M1989">
        <v>-1</v>
      </c>
      <c r="N1989" t="s">
        <v>3319</v>
      </c>
      <c r="O1989">
        <v>-1</v>
      </c>
      <c r="P1989">
        <v>-1</v>
      </c>
      <c r="Q1989">
        <f t="shared" si="372"/>
        <v>82000</v>
      </c>
      <c r="R1989">
        <f t="shared" si="373"/>
        <v>116000</v>
      </c>
      <c r="S1989">
        <f t="shared" si="374"/>
        <v>99000</v>
      </c>
      <c r="T1989" t="str">
        <f t="shared" si="375"/>
        <v>oger LLC</v>
      </c>
      <c r="U1989" t="str">
        <f t="shared" si="376"/>
        <v>San Mateo</v>
      </c>
      <c r="V1989" t="str">
        <f t="shared" si="377"/>
        <v>CA</v>
      </c>
      <c r="W1989">
        <f t="shared" si="378"/>
        <v>0</v>
      </c>
      <c r="X1989">
        <f t="shared" si="379"/>
        <v>0</v>
      </c>
      <c r="Y1989">
        <f t="shared" si="380"/>
        <v>0</v>
      </c>
      <c r="Z1989">
        <f t="shared" si="381"/>
        <v>0</v>
      </c>
      <c r="AA1989">
        <f t="shared" si="382"/>
        <v>0</v>
      </c>
      <c r="AB1989">
        <f t="shared" si="383"/>
        <v>1</v>
      </c>
    </row>
    <row r="1990" spans="1:28" ht="221" x14ac:dyDescent="0.2">
      <c r="A1990">
        <v>1988</v>
      </c>
      <c r="B1990" t="s">
        <v>34</v>
      </c>
      <c r="C1990" t="s">
        <v>5646</v>
      </c>
      <c r="D1990" s="1" t="s">
        <v>5670</v>
      </c>
      <c r="E1990">
        <v>-1</v>
      </c>
      <c r="F1990" t="s">
        <v>2968</v>
      </c>
      <c r="G1990" t="s">
        <v>3975</v>
      </c>
      <c r="H1990" t="s">
        <v>5671</v>
      </c>
      <c r="I1990" t="s">
        <v>3341</v>
      </c>
      <c r="J1990">
        <v>-1</v>
      </c>
      <c r="K1990" t="s">
        <v>30</v>
      </c>
      <c r="L1990">
        <v>-1</v>
      </c>
      <c r="M1990">
        <v>-1</v>
      </c>
      <c r="N1990" t="s">
        <v>3319</v>
      </c>
      <c r="O1990">
        <v>-1</v>
      </c>
      <c r="P1990">
        <v>-1</v>
      </c>
      <c r="Q1990">
        <f t="shared" si="372"/>
        <v>82000</v>
      </c>
      <c r="R1990">
        <f t="shared" si="373"/>
        <v>116000</v>
      </c>
      <c r="S1990">
        <f t="shared" si="374"/>
        <v>99000</v>
      </c>
      <c r="T1990" t="str">
        <f t="shared" si="375"/>
        <v>TransReach</v>
      </c>
      <c r="U1990" t="str">
        <f t="shared" si="376"/>
        <v>Oaland</v>
      </c>
      <c r="V1990" t="str">
        <f t="shared" si="377"/>
        <v>CA</v>
      </c>
      <c r="W1990">
        <f t="shared" si="378"/>
        <v>0</v>
      </c>
      <c r="X1990">
        <f t="shared" si="379"/>
        <v>1</v>
      </c>
      <c r="Y1990">
        <f t="shared" si="380"/>
        <v>1</v>
      </c>
      <c r="Z1990">
        <f t="shared" si="381"/>
        <v>0</v>
      </c>
      <c r="AA1990">
        <f t="shared" si="382"/>
        <v>0</v>
      </c>
      <c r="AB1990">
        <f t="shared" si="383"/>
        <v>1</v>
      </c>
    </row>
    <row r="1991" spans="1:28" ht="409.6" x14ac:dyDescent="0.2">
      <c r="A1991">
        <v>1989</v>
      </c>
      <c r="B1991" t="s">
        <v>2969</v>
      </c>
      <c r="C1991" t="s">
        <v>5646</v>
      </c>
      <c r="D1991" s="1" t="s">
        <v>5672</v>
      </c>
      <c r="E1991">
        <v>4.5</v>
      </c>
      <c r="F1991" s="1" t="s">
        <v>2970</v>
      </c>
      <c r="G1991" t="s">
        <v>106</v>
      </c>
      <c r="H1991" t="s">
        <v>2971</v>
      </c>
      <c r="I1991" t="s">
        <v>29</v>
      </c>
      <c r="J1991">
        <v>1993</v>
      </c>
      <c r="K1991" t="s">
        <v>30</v>
      </c>
      <c r="L1991" t="s">
        <v>147</v>
      </c>
      <c r="M1991" t="s">
        <v>61</v>
      </c>
      <c r="N1991" t="s">
        <v>3303</v>
      </c>
      <c r="O1991">
        <v>-1</v>
      </c>
      <c r="P1991">
        <v>-1</v>
      </c>
      <c r="Q1991">
        <f t="shared" si="372"/>
        <v>82000</v>
      </c>
      <c r="R1991">
        <f t="shared" si="373"/>
        <v>116000</v>
      </c>
      <c r="S1991">
        <f t="shared" si="374"/>
        <v>99000</v>
      </c>
      <c r="T1991" t="str">
        <f t="shared" si="375"/>
        <v>Rose International</v>
      </c>
      <c r="U1991" t="str">
        <f t="shared" si="376"/>
        <v>San Francisco</v>
      </c>
      <c r="V1991" t="str">
        <f t="shared" si="377"/>
        <v>CA</v>
      </c>
      <c r="W1991">
        <f t="shared" si="378"/>
        <v>0</v>
      </c>
      <c r="X1991">
        <f t="shared" si="379"/>
        <v>0</v>
      </c>
      <c r="Y1991">
        <f t="shared" si="380"/>
        <v>0</v>
      </c>
      <c r="Z1991">
        <f t="shared" si="381"/>
        <v>0</v>
      </c>
      <c r="AA1991">
        <f t="shared" si="382"/>
        <v>0</v>
      </c>
      <c r="AB1991">
        <f t="shared" si="383"/>
        <v>1</v>
      </c>
    </row>
    <row r="1992" spans="1:28" ht="409.6" x14ac:dyDescent="0.2">
      <c r="A1992">
        <v>1990</v>
      </c>
      <c r="B1992" t="s">
        <v>1083</v>
      </c>
      <c r="C1992" t="s">
        <v>5646</v>
      </c>
      <c r="D1992" s="1" t="s">
        <v>5673</v>
      </c>
      <c r="E1992">
        <v>-1</v>
      </c>
      <c r="F1992" t="s">
        <v>2972</v>
      </c>
      <c r="G1992" t="s">
        <v>106</v>
      </c>
      <c r="H1992">
        <v>-1</v>
      </c>
      <c r="I1992">
        <v>-1</v>
      </c>
      <c r="J1992">
        <v>-1</v>
      </c>
      <c r="K1992">
        <v>-1</v>
      </c>
      <c r="L1992">
        <v>-1</v>
      </c>
      <c r="M1992">
        <v>-1</v>
      </c>
      <c r="N1992">
        <v>-1</v>
      </c>
      <c r="O1992">
        <v>-1</v>
      </c>
      <c r="P1992">
        <v>-1</v>
      </c>
      <c r="Q1992">
        <f t="shared" si="372"/>
        <v>82000</v>
      </c>
      <c r="R1992">
        <f t="shared" si="373"/>
        <v>116000</v>
      </c>
      <c r="S1992">
        <f t="shared" si="374"/>
        <v>99000</v>
      </c>
      <c r="T1992" t="str">
        <f t="shared" si="375"/>
        <v>GLIDE MEMORIAL CHURCH</v>
      </c>
      <c r="U1992" t="str">
        <f t="shared" si="376"/>
        <v>San Francisco</v>
      </c>
      <c r="V1992" t="str">
        <f t="shared" si="377"/>
        <v>CA</v>
      </c>
      <c r="W1992">
        <f t="shared" si="378"/>
        <v>1</v>
      </c>
      <c r="X1992">
        <f t="shared" si="379"/>
        <v>0</v>
      </c>
      <c r="Y1992">
        <f t="shared" si="380"/>
        <v>1</v>
      </c>
      <c r="Z1992">
        <f t="shared" si="381"/>
        <v>1</v>
      </c>
      <c r="AA1992">
        <f t="shared" si="382"/>
        <v>0</v>
      </c>
      <c r="AB1992">
        <f t="shared" si="383"/>
        <v>1</v>
      </c>
    </row>
    <row r="1993" spans="1:28" ht="409.6" x14ac:dyDescent="0.2">
      <c r="A1993">
        <v>1991</v>
      </c>
      <c r="B1993" t="s">
        <v>34</v>
      </c>
      <c r="C1993" t="s">
        <v>5646</v>
      </c>
      <c r="D1993" s="1" t="s">
        <v>5674</v>
      </c>
      <c r="E1993">
        <v>3.7</v>
      </c>
      <c r="F1993" s="1" t="s">
        <v>5675</v>
      </c>
      <c r="G1993" t="s">
        <v>2973</v>
      </c>
      <c r="H1993" t="s">
        <v>17</v>
      </c>
      <c r="I1993" t="s">
        <v>29</v>
      </c>
      <c r="J1993">
        <v>1993</v>
      </c>
      <c r="K1993" t="s">
        <v>56</v>
      </c>
      <c r="L1993" t="s">
        <v>342</v>
      </c>
      <c r="M1993" t="s">
        <v>161</v>
      </c>
      <c r="N1993" t="s">
        <v>3306</v>
      </c>
      <c r="O1993" t="s">
        <v>432</v>
      </c>
      <c r="P1993">
        <v>-1</v>
      </c>
      <c r="Q1993">
        <f t="shared" si="372"/>
        <v>82000</v>
      </c>
      <c r="R1993">
        <f t="shared" si="373"/>
        <v>116000</v>
      </c>
      <c r="S1993">
        <f t="shared" si="374"/>
        <v>99000</v>
      </c>
      <c r="T1993" t="str">
        <f t="shared" si="375"/>
        <v>Tae-Two</v>
      </c>
      <c r="U1993" t="str">
        <f t="shared" si="376"/>
        <v>Novato</v>
      </c>
      <c r="V1993" t="str">
        <f t="shared" si="377"/>
        <v>CA</v>
      </c>
      <c r="W1993">
        <f t="shared" si="378"/>
        <v>1</v>
      </c>
      <c r="X1993">
        <f t="shared" si="379"/>
        <v>1</v>
      </c>
      <c r="Y1993">
        <f t="shared" si="380"/>
        <v>0</v>
      </c>
      <c r="Z1993">
        <f t="shared" si="381"/>
        <v>0</v>
      </c>
      <c r="AA1993">
        <f t="shared" si="382"/>
        <v>0</v>
      </c>
      <c r="AB1993">
        <f t="shared" si="383"/>
        <v>1</v>
      </c>
    </row>
    <row r="1994" spans="1:28" ht="409.6" x14ac:dyDescent="0.2">
      <c r="A1994">
        <v>1992</v>
      </c>
      <c r="B1994" t="s">
        <v>2974</v>
      </c>
      <c r="C1994" t="s">
        <v>5646</v>
      </c>
      <c r="D1994" s="1" t="s">
        <v>5676</v>
      </c>
      <c r="E1994">
        <v>3.9</v>
      </c>
      <c r="F1994" s="1" t="s">
        <v>2975</v>
      </c>
      <c r="G1994" t="s">
        <v>2900</v>
      </c>
      <c r="H1994" t="s">
        <v>2949</v>
      </c>
      <c r="I1994" t="s">
        <v>84</v>
      </c>
      <c r="J1994">
        <v>1996</v>
      </c>
      <c r="K1994" t="s">
        <v>30</v>
      </c>
      <c r="L1994" t="s">
        <v>3350</v>
      </c>
      <c r="M1994" t="s">
        <v>32</v>
      </c>
      <c r="N1994" t="s">
        <v>3312</v>
      </c>
      <c r="O1994">
        <v>-1</v>
      </c>
      <c r="P1994">
        <v>-1</v>
      </c>
      <c r="Q1994">
        <f t="shared" si="372"/>
        <v>82000</v>
      </c>
      <c r="R1994">
        <f t="shared" si="373"/>
        <v>116000</v>
      </c>
      <c r="S1994">
        <f t="shared" si="374"/>
        <v>99000</v>
      </c>
      <c r="T1994" t="str">
        <f t="shared" si="375"/>
        <v>Netpace, Inc.</v>
      </c>
      <c r="U1994" t="str">
        <f t="shared" si="376"/>
        <v>Foster City</v>
      </c>
      <c r="V1994" t="str">
        <f t="shared" si="377"/>
        <v>CA</v>
      </c>
      <c r="W1994">
        <f t="shared" si="378"/>
        <v>0</v>
      </c>
      <c r="X1994">
        <f t="shared" si="379"/>
        <v>0</v>
      </c>
      <c r="Y1994">
        <f t="shared" si="380"/>
        <v>0</v>
      </c>
      <c r="Z1994">
        <f t="shared" si="381"/>
        <v>0</v>
      </c>
      <c r="AA1994">
        <f t="shared" si="382"/>
        <v>0</v>
      </c>
      <c r="AB1994">
        <f t="shared" si="383"/>
        <v>1</v>
      </c>
    </row>
    <row r="1995" spans="1:28" ht="409.6" x14ac:dyDescent="0.2">
      <c r="A1995">
        <v>1993</v>
      </c>
      <c r="B1995" t="s">
        <v>2976</v>
      </c>
      <c r="C1995" t="s">
        <v>5646</v>
      </c>
      <c r="D1995" s="1" t="s">
        <v>5677</v>
      </c>
      <c r="E1995">
        <v>-1</v>
      </c>
      <c r="F1995" t="s">
        <v>2977</v>
      </c>
      <c r="G1995" t="s">
        <v>106</v>
      </c>
      <c r="H1995" t="s">
        <v>106</v>
      </c>
      <c r="I1995" t="s">
        <v>68</v>
      </c>
      <c r="J1995">
        <v>-1</v>
      </c>
      <c r="K1995" t="s">
        <v>30</v>
      </c>
      <c r="L1995">
        <v>-1</v>
      </c>
      <c r="M1995">
        <v>-1</v>
      </c>
      <c r="N1995" t="s">
        <v>3319</v>
      </c>
      <c r="O1995">
        <v>-1</v>
      </c>
      <c r="P1995">
        <v>-1</v>
      </c>
      <c r="Q1995">
        <f t="shared" si="372"/>
        <v>82000</v>
      </c>
      <c r="R1995">
        <f t="shared" si="373"/>
        <v>116000</v>
      </c>
      <c r="S1995">
        <f t="shared" si="374"/>
        <v>99000</v>
      </c>
      <c r="T1995" t="str">
        <f t="shared" si="375"/>
        <v>Apto Payments</v>
      </c>
      <c r="U1995" t="str">
        <f t="shared" si="376"/>
        <v>San Francisco</v>
      </c>
      <c r="V1995" t="str">
        <f t="shared" si="377"/>
        <v>CA</v>
      </c>
      <c r="W1995">
        <f t="shared" si="378"/>
        <v>0</v>
      </c>
      <c r="X1995">
        <f t="shared" si="379"/>
        <v>0</v>
      </c>
      <c r="Y1995">
        <f t="shared" si="380"/>
        <v>1</v>
      </c>
      <c r="Z1995">
        <f t="shared" si="381"/>
        <v>0</v>
      </c>
      <c r="AA1995">
        <f t="shared" si="382"/>
        <v>0</v>
      </c>
      <c r="AB1995">
        <f t="shared" si="383"/>
        <v>1</v>
      </c>
    </row>
    <row r="1996" spans="1:28" ht="409.6" x14ac:dyDescent="0.2">
      <c r="A1996">
        <v>1994</v>
      </c>
      <c r="B1996" t="s">
        <v>995</v>
      </c>
      <c r="C1996" t="s">
        <v>5646</v>
      </c>
      <c r="D1996" s="1" t="s">
        <v>5678</v>
      </c>
      <c r="E1996">
        <v>3.2</v>
      </c>
      <c r="F1996" s="1" t="s">
        <v>2978</v>
      </c>
      <c r="G1996" t="s">
        <v>106</v>
      </c>
      <c r="H1996" t="s">
        <v>106</v>
      </c>
      <c r="I1996" t="s">
        <v>84</v>
      </c>
      <c r="J1996">
        <v>-1</v>
      </c>
      <c r="K1996" t="s">
        <v>30</v>
      </c>
      <c r="L1996" t="s">
        <v>51</v>
      </c>
      <c r="M1996" t="s">
        <v>52</v>
      </c>
      <c r="N1996" t="s">
        <v>3319</v>
      </c>
      <c r="O1996">
        <v>-1</v>
      </c>
      <c r="P1996">
        <v>-1</v>
      </c>
      <c r="Q1996">
        <f t="shared" si="372"/>
        <v>82000</v>
      </c>
      <c r="R1996">
        <f t="shared" si="373"/>
        <v>116000</v>
      </c>
      <c r="S1996">
        <f t="shared" si="374"/>
        <v>99000</v>
      </c>
      <c r="T1996" t="str">
        <f t="shared" si="375"/>
        <v>Chinese Community Health Plan</v>
      </c>
      <c r="U1996" t="str">
        <f t="shared" si="376"/>
        <v>San Francisco</v>
      </c>
      <c r="V1996" t="str">
        <f t="shared" si="377"/>
        <v>CA</v>
      </c>
      <c r="W1996">
        <f t="shared" si="378"/>
        <v>0</v>
      </c>
      <c r="X1996">
        <f t="shared" si="379"/>
        <v>1</v>
      </c>
      <c r="Y1996">
        <f t="shared" si="380"/>
        <v>1</v>
      </c>
      <c r="Z1996">
        <f t="shared" si="381"/>
        <v>0</v>
      </c>
      <c r="AA1996">
        <f t="shared" si="382"/>
        <v>0</v>
      </c>
      <c r="AB1996">
        <f t="shared" si="383"/>
        <v>1</v>
      </c>
    </row>
    <row r="1997" spans="1:28" ht="409.6" x14ac:dyDescent="0.2">
      <c r="A1997">
        <v>1995</v>
      </c>
      <c r="B1997" t="s">
        <v>2979</v>
      </c>
      <c r="C1997" t="s">
        <v>5646</v>
      </c>
      <c r="D1997" s="1" t="s">
        <v>5679</v>
      </c>
      <c r="E1997">
        <v>-1</v>
      </c>
      <c r="F1997" t="s">
        <v>2980</v>
      </c>
      <c r="G1997" t="s">
        <v>263</v>
      </c>
      <c r="H1997" t="s">
        <v>230</v>
      </c>
      <c r="I1997" t="s">
        <v>3341</v>
      </c>
      <c r="J1997">
        <v>-1</v>
      </c>
      <c r="K1997" t="s">
        <v>30</v>
      </c>
      <c r="L1997">
        <v>-1</v>
      </c>
      <c r="M1997">
        <v>-1</v>
      </c>
      <c r="N1997" t="s">
        <v>3319</v>
      </c>
      <c r="O1997">
        <v>-1</v>
      </c>
      <c r="P1997">
        <v>-1</v>
      </c>
      <c r="Q1997">
        <f t="shared" si="372"/>
        <v>82000</v>
      </c>
      <c r="R1997">
        <f t="shared" si="373"/>
        <v>116000</v>
      </c>
      <c r="S1997">
        <f t="shared" si="374"/>
        <v>99000</v>
      </c>
      <c r="T1997" t="str">
        <f t="shared" si="375"/>
        <v>V3 Talent Partners Inc.</v>
      </c>
      <c r="U1997" t="str">
        <f t="shared" si="376"/>
        <v>San Mateo</v>
      </c>
      <c r="V1997" t="str">
        <f t="shared" si="377"/>
        <v>CA</v>
      </c>
      <c r="W1997">
        <f t="shared" si="378"/>
        <v>1</v>
      </c>
      <c r="X1997">
        <f t="shared" si="379"/>
        <v>1</v>
      </c>
      <c r="Y1997">
        <f t="shared" si="380"/>
        <v>0</v>
      </c>
      <c r="Z1997">
        <f t="shared" si="381"/>
        <v>1</v>
      </c>
      <c r="AA1997">
        <f t="shared" si="382"/>
        <v>0</v>
      </c>
      <c r="AB1997">
        <f t="shared" si="383"/>
        <v>1</v>
      </c>
    </row>
    <row r="1998" spans="1:28" ht="34" x14ac:dyDescent="0.2">
      <c r="A1998">
        <v>1996</v>
      </c>
      <c r="B1998" t="s">
        <v>2981</v>
      </c>
      <c r="C1998" t="s">
        <v>5680</v>
      </c>
      <c r="D1998" t="s">
        <v>5681</v>
      </c>
      <c r="E1998">
        <v>3.7</v>
      </c>
      <c r="F1998" s="1" t="s">
        <v>5682</v>
      </c>
      <c r="G1998" t="s">
        <v>106</v>
      </c>
      <c r="H1998" t="s">
        <v>563</v>
      </c>
      <c r="I1998" t="s">
        <v>68</v>
      </c>
      <c r="J1998">
        <v>2017</v>
      </c>
      <c r="K1998" t="s">
        <v>30</v>
      </c>
      <c r="L1998" t="s">
        <v>38</v>
      </c>
      <c r="M1998" t="s">
        <v>32</v>
      </c>
      <c r="N1998" t="s">
        <v>3319</v>
      </c>
      <c r="O1998">
        <v>-1</v>
      </c>
      <c r="P1998">
        <v>-1</v>
      </c>
      <c r="Q1998">
        <f t="shared" si="372"/>
        <v>65000</v>
      </c>
      <c r="R1998">
        <f t="shared" si="373"/>
        <v>120000</v>
      </c>
      <c r="S1998">
        <f t="shared" si="374"/>
        <v>92500</v>
      </c>
      <c r="T1998" t="str">
        <f t="shared" si="375"/>
        <v>Arhya Tech</v>
      </c>
      <c r="U1998" t="str">
        <f t="shared" si="376"/>
        <v>San Francisco</v>
      </c>
      <c r="V1998" t="str">
        <f t="shared" si="377"/>
        <v>CA</v>
      </c>
      <c r="W1998">
        <f t="shared" si="378"/>
        <v>0</v>
      </c>
      <c r="X1998">
        <f t="shared" si="379"/>
        <v>0</v>
      </c>
      <c r="Y1998">
        <f t="shared" si="380"/>
        <v>0</v>
      </c>
      <c r="Z1998">
        <f t="shared" si="381"/>
        <v>0</v>
      </c>
      <c r="AA1998">
        <f t="shared" si="382"/>
        <v>0</v>
      </c>
      <c r="AB1998">
        <f t="shared" si="383"/>
        <v>1</v>
      </c>
    </row>
    <row r="1999" spans="1:28" ht="409.6" x14ac:dyDescent="0.2">
      <c r="A1999">
        <v>1997</v>
      </c>
      <c r="B1999" t="s">
        <v>2982</v>
      </c>
      <c r="C1999" t="s">
        <v>5680</v>
      </c>
      <c r="D1999" s="1" t="s">
        <v>5683</v>
      </c>
      <c r="E1999">
        <v>-1</v>
      </c>
      <c r="F1999" t="s">
        <v>2983</v>
      </c>
      <c r="G1999" t="s">
        <v>106</v>
      </c>
      <c r="H1999" t="s">
        <v>5684</v>
      </c>
      <c r="I1999" t="s">
        <v>68</v>
      </c>
      <c r="J1999">
        <v>-1</v>
      </c>
      <c r="K1999" t="s">
        <v>30</v>
      </c>
      <c r="L1999">
        <v>-1</v>
      </c>
      <c r="M1999">
        <v>-1</v>
      </c>
      <c r="N1999" t="s">
        <v>3319</v>
      </c>
      <c r="O1999">
        <v>-1</v>
      </c>
      <c r="P1999">
        <v>-1</v>
      </c>
      <c r="Q1999">
        <f t="shared" si="372"/>
        <v>65000</v>
      </c>
      <c r="R1999">
        <f t="shared" si="373"/>
        <v>120000</v>
      </c>
      <c r="S1999">
        <f t="shared" si="374"/>
        <v>92500</v>
      </c>
      <c r="T1999" t="str">
        <f t="shared" si="375"/>
        <v>Wish.com</v>
      </c>
      <c r="U1999" t="str">
        <f t="shared" si="376"/>
        <v>San Francisco</v>
      </c>
      <c r="V1999" t="str">
        <f t="shared" si="377"/>
        <v>CA</v>
      </c>
      <c r="W1999">
        <f t="shared" si="378"/>
        <v>1</v>
      </c>
      <c r="X1999">
        <f t="shared" si="379"/>
        <v>1</v>
      </c>
      <c r="Y1999">
        <f t="shared" si="380"/>
        <v>0</v>
      </c>
      <c r="Z1999">
        <f t="shared" si="381"/>
        <v>1</v>
      </c>
      <c r="AA1999">
        <f t="shared" si="382"/>
        <v>0</v>
      </c>
      <c r="AB1999">
        <f t="shared" si="383"/>
        <v>1</v>
      </c>
    </row>
    <row r="2000" spans="1:28" ht="409.6" x14ac:dyDescent="0.2">
      <c r="A2000">
        <v>1998</v>
      </c>
      <c r="B2000" t="s">
        <v>2094</v>
      </c>
      <c r="C2000" t="s">
        <v>5680</v>
      </c>
      <c r="D2000" s="1" t="s">
        <v>5685</v>
      </c>
      <c r="E2000">
        <v>3.2</v>
      </c>
      <c r="F2000" s="1" t="s">
        <v>2984</v>
      </c>
      <c r="G2000" t="s">
        <v>2096</v>
      </c>
      <c r="H2000" t="s">
        <v>2096</v>
      </c>
      <c r="I2000" t="s">
        <v>84</v>
      </c>
      <c r="J2000">
        <v>2009</v>
      </c>
      <c r="K2000" t="s">
        <v>30</v>
      </c>
      <c r="L2000" t="s">
        <v>629</v>
      </c>
      <c r="M2000" t="s">
        <v>630</v>
      </c>
      <c r="N2000" t="s">
        <v>3309</v>
      </c>
      <c r="O2000">
        <v>-1</v>
      </c>
      <c r="P2000">
        <v>-1</v>
      </c>
      <c r="Q2000">
        <f t="shared" si="372"/>
        <v>65000</v>
      </c>
      <c r="R2000">
        <f t="shared" si="373"/>
        <v>120000</v>
      </c>
      <c r="S2000">
        <f t="shared" si="374"/>
        <v>92500</v>
      </c>
      <c r="T2000" t="str">
        <f t="shared" si="375"/>
        <v>Stem Inc</v>
      </c>
      <c r="U2000" t="str">
        <f t="shared" si="376"/>
        <v>Millbrae</v>
      </c>
      <c r="V2000" t="str">
        <f t="shared" si="377"/>
        <v>CA</v>
      </c>
      <c r="W2000">
        <f t="shared" si="378"/>
        <v>1</v>
      </c>
      <c r="X2000">
        <f t="shared" si="379"/>
        <v>1</v>
      </c>
      <c r="Y2000">
        <f t="shared" si="380"/>
        <v>1</v>
      </c>
      <c r="Z2000">
        <f t="shared" si="381"/>
        <v>1</v>
      </c>
      <c r="AA2000">
        <f t="shared" si="382"/>
        <v>0</v>
      </c>
      <c r="AB2000">
        <f t="shared" si="383"/>
        <v>1</v>
      </c>
    </row>
    <row r="2001" spans="1:28" ht="323" x14ac:dyDescent="0.2">
      <c r="A2001">
        <v>1999</v>
      </c>
      <c r="B2001" t="s">
        <v>827</v>
      </c>
      <c r="C2001" t="s">
        <v>5680</v>
      </c>
      <c r="D2001" s="1" t="s">
        <v>5686</v>
      </c>
      <c r="E2001">
        <v>3.7</v>
      </c>
      <c r="F2001" s="1" t="s">
        <v>2985</v>
      </c>
      <c r="G2001" t="s">
        <v>263</v>
      </c>
      <c r="H2001" t="s">
        <v>3530</v>
      </c>
      <c r="I2001" t="s">
        <v>68</v>
      </c>
      <c r="J2001">
        <v>-1</v>
      </c>
      <c r="K2001" t="s">
        <v>30</v>
      </c>
      <c r="L2001" t="s">
        <v>272</v>
      </c>
      <c r="M2001" t="s">
        <v>273</v>
      </c>
      <c r="N2001" t="s">
        <v>3311</v>
      </c>
      <c r="O2001">
        <v>-1</v>
      </c>
      <c r="P2001">
        <v>-1</v>
      </c>
      <c r="Q2001">
        <f t="shared" si="372"/>
        <v>65000</v>
      </c>
      <c r="R2001">
        <f t="shared" si="373"/>
        <v>120000</v>
      </c>
      <c r="S2001">
        <f t="shared" si="374"/>
        <v>92500</v>
      </c>
      <c r="T2001" t="str">
        <f t="shared" si="375"/>
        <v>Redolent, Inc</v>
      </c>
      <c r="U2001" t="str">
        <f t="shared" si="376"/>
        <v>San Mateo</v>
      </c>
      <c r="V2001" t="str">
        <f t="shared" si="377"/>
        <v>CA</v>
      </c>
      <c r="W2001">
        <f t="shared" si="378"/>
        <v>0</v>
      </c>
      <c r="X2001">
        <f t="shared" si="379"/>
        <v>0</v>
      </c>
      <c r="Y2001">
        <f t="shared" si="380"/>
        <v>0</v>
      </c>
      <c r="Z2001">
        <f t="shared" si="381"/>
        <v>0</v>
      </c>
      <c r="AA2001">
        <f t="shared" si="382"/>
        <v>0</v>
      </c>
      <c r="AB2001">
        <f t="shared" si="383"/>
        <v>1</v>
      </c>
    </row>
    <row r="2002" spans="1:28" ht="409.6" x14ac:dyDescent="0.2">
      <c r="A2002">
        <v>2000</v>
      </c>
      <c r="B2002" t="s">
        <v>167</v>
      </c>
      <c r="C2002" t="s">
        <v>5680</v>
      </c>
      <c r="D2002" s="1" t="s">
        <v>5687</v>
      </c>
      <c r="E2002">
        <v>3.8</v>
      </c>
      <c r="F2002" s="1" t="s">
        <v>5688</v>
      </c>
      <c r="G2002" t="s">
        <v>106</v>
      </c>
      <c r="H2002" t="s">
        <v>2986</v>
      </c>
      <c r="I2002" t="s">
        <v>18</v>
      </c>
      <c r="J2002">
        <v>2006</v>
      </c>
      <c r="K2002" t="s">
        <v>30</v>
      </c>
      <c r="L2002" t="s">
        <v>38</v>
      </c>
      <c r="M2002" t="s">
        <v>32</v>
      </c>
      <c r="N2002" t="s">
        <v>3309</v>
      </c>
      <c r="O2002">
        <v>-1</v>
      </c>
      <c r="P2002">
        <v>-1</v>
      </c>
      <c r="Q2002">
        <f t="shared" si="372"/>
        <v>65000</v>
      </c>
      <c r="R2002">
        <f t="shared" si="373"/>
        <v>120000</v>
      </c>
      <c r="S2002">
        <f t="shared" si="374"/>
        <v>92500</v>
      </c>
      <c r="T2002" t="str">
        <f t="shared" si="375"/>
        <v>VLin Inc.</v>
      </c>
      <c r="U2002" t="str">
        <f t="shared" si="376"/>
        <v>San Francisco</v>
      </c>
      <c r="V2002" t="str">
        <f t="shared" si="377"/>
        <v>CA</v>
      </c>
      <c r="W2002">
        <f t="shared" si="378"/>
        <v>0</v>
      </c>
      <c r="X2002">
        <f t="shared" si="379"/>
        <v>0</v>
      </c>
      <c r="Y2002">
        <f t="shared" si="380"/>
        <v>0</v>
      </c>
      <c r="Z2002">
        <f t="shared" si="381"/>
        <v>0</v>
      </c>
      <c r="AA2002">
        <f t="shared" si="382"/>
        <v>0</v>
      </c>
      <c r="AB2002">
        <f t="shared" si="383"/>
        <v>1</v>
      </c>
    </row>
    <row r="2003" spans="1:28" ht="409.6" x14ac:dyDescent="0.2">
      <c r="A2003">
        <v>2001</v>
      </c>
      <c r="B2003" t="s">
        <v>34</v>
      </c>
      <c r="C2003" t="s">
        <v>5680</v>
      </c>
      <c r="D2003" s="1" t="s">
        <v>5689</v>
      </c>
      <c r="E2003">
        <v>4</v>
      </c>
      <c r="F2003" s="1" t="s">
        <v>237</v>
      </c>
      <c r="G2003" t="s">
        <v>106</v>
      </c>
      <c r="H2003" t="s">
        <v>238</v>
      </c>
      <c r="I2003" t="s">
        <v>68</v>
      </c>
      <c r="J2003">
        <v>-1</v>
      </c>
      <c r="K2003" t="s">
        <v>30</v>
      </c>
      <c r="L2003" t="s">
        <v>239</v>
      </c>
      <c r="M2003" t="s">
        <v>181</v>
      </c>
      <c r="N2003" t="s">
        <v>3311</v>
      </c>
      <c r="O2003">
        <v>-1</v>
      </c>
      <c r="P2003">
        <v>-1</v>
      </c>
      <c r="Q2003">
        <f t="shared" si="372"/>
        <v>65000</v>
      </c>
      <c r="R2003">
        <f t="shared" si="373"/>
        <v>120000</v>
      </c>
      <c r="S2003">
        <f t="shared" si="374"/>
        <v>92500</v>
      </c>
      <c r="T2003" t="str">
        <f t="shared" si="375"/>
        <v>Lorven Technologies Inc</v>
      </c>
      <c r="U2003" t="str">
        <f t="shared" si="376"/>
        <v>San Francisco</v>
      </c>
      <c r="V2003" t="str">
        <f t="shared" si="377"/>
        <v>CA</v>
      </c>
      <c r="W2003">
        <f t="shared" si="378"/>
        <v>0</v>
      </c>
      <c r="X2003">
        <f t="shared" si="379"/>
        <v>1</v>
      </c>
      <c r="Y2003">
        <f t="shared" si="380"/>
        <v>1</v>
      </c>
      <c r="Z2003">
        <f t="shared" si="381"/>
        <v>0</v>
      </c>
      <c r="AA2003">
        <f t="shared" si="382"/>
        <v>0</v>
      </c>
      <c r="AB2003">
        <f t="shared" si="383"/>
        <v>1</v>
      </c>
    </row>
    <row r="2004" spans="1:28" ht="340" x14ac:dyDescent="0.2">
      <c r="A2004">
        <v>2002</v>
      </c>
      <c r="B2004" t="s">
        <v>34</v>
      </c>
      <c r="C2004" t="s">
        <v>5680</v>
      </c>
      <c r="D2004" s="1" t="s">
        <v>5690</v>
      </c>
      <c r="E2004">
        <v>5</v>
      </c>
      <c r="F2004" s="1" t="s">
        <v>315</v>
      </c>
      <c r="G2004" t="s">
        <v>106</v>
      </c>
      <c r="H2004" t="s">
        <v>316</v>
      </c>
      <c r="I2004" t="s">
        <v>84</v>
      </c>
      <c r="J2004">
        <v>2008</v>
      </c>
      <c r="K2004" t="s">
        <v>30</v>
      </c>
      <c r="L2004" t="s">
        <v>38</v>
      </c>
      <c r="M2004" t="s">
        <v>32</v>
      </c>
      <c r="N2004" t="s">
        <v>3305</v>
      </c>
      <c r="O2004">
        <v>-1</v>
      </c>
      <c r="P2004">
        <v>-1</v>
      </c>
      <c r="Q2004">
        <f t="shared" si="372"/>
        <v>65000</v>
      </c>
      <c r="R2004">
        <f t="shared" si="373"/>
        <v>120000</v>
      </c>
      <c r="S2004">
        <f t="shared" si="374"/>
        <v>92500</v>
      </c>
      <c r="T2004" t="str">
        <f t="shared" si="375"/>
        <v>Staffigo Technical Services, LLC</v>
      </c>
      <c r="U2004" t="str">
        <f t="shared" si="376"/>
        <v>San Francisco</v>
      </c>
      <c r="V2004" t="str">
        <f t="shared" si="377"/>
        <v>CA</v>
      </c>
      <c r="W2004">
        <f t="shared" si="378"/>
        <v>0</v>
      </c>
      <c r="X2004">
        <f t="shared" si="379"/>
        <v>1</v>
      </c>
      <c r="Y2004">
        <f t="shared" si="380"/>
        <v>1</v>
      </c>
      <c r="Z2004">
        <f t="shared" si="381"/>
        <v>0</v>
      </c>
      <c r="AA2004">
        <f t="shared" si="382"/>
        <v>0</v>
      </c>
      <c r="AB2004">
        <f t="shared" si="383"/>
        <v>1</v>
      </c>
    </row>
    <row r="2005" spans="1:28" ht="409.6" x14ac:dyDescent="0.2">
      <c r="A2005">
        <v>2003</v>
      </c>
      <c r="B2005" t="s">
        <v>2987</v>
      </c>
      <c r="C2005" t="s">
        <v>5680</v>
      </c>
      <c r="D2005" s="1" t="s">
        <v>5691</v>
      </c>
      <c r="E2005">
        <v>2.8</v>
      </c>
      <c r="F2005" s="1" t="s">
        <v>5692</v>
      </c>
      <c r="G2005" t="s">
        <v>106</v>
      </c>
      <c r="H2005" t="s">
        <v>106</v>
      </c>
      <c r="I2005" t="s">
        <v>24</v>
      </c>
      <c r="J2005">
        <v>1874</v>
      </c>
      <c r="K2005" t="s">
        <v>37</v>
      </c>
      <c r="L2005" t="s">
        <v>3358</v>
      </c>
      <c r="M2005" t="s">
        <v>46</v>
      </c>
      <c r="N2005" t="s">
        <v>3304</v>
      </c>
      <c r="O2005" t="s">
        <v>5693</v>
      </c>
      <c r="P2005">
        <v>-1</v>
      </c>
      <c r="Q2005">
        <f t="shared" si="372"/>
        <v>65000</v>
      </c>
      <c r="R2005">
        <f t="shared" si="373"/>
        <v>120000</v>
      </c>
      <c r="S2005">
        <f t="shared" si="374"/>
        <v>92500</v>
      </c>
      <c r="T2005" t="str">
        <f t="shared" si="375"/>
        <v>Ban of the West</v>
      </c>
      <c r="U2005" t="str">
        <f t="shared" si="376"/>
        <v>San Francisco</v>
      </c>
      <c r="V2005" t="str">
        <f t="shared" si="377"/>
        <v>CA</v>
      </c>
      <c r="W2005">
        <f t="shared" si="378"/>
        <v>0</v>
      </c>
      <c r="X2005">
        <f t="shared" si="379"/>
        <v>1</v>
      </c>
      <c r="Y2005">
        <f t="shared" si="380"/>
        <v>1</v>
      </c>
      <c r="Z2005">
        <f t="shared" si="381"/>
        <v>0</v>
      </c>
      <c r="AA2005">
        <f t="shared" si="382"/>
        <v>0</v>
      </c>
      <c r="AB2005">
        <f t="shared" si="383"/>
        <v>1</v>
      </c>
    </row>
    <row r="2006" spans="1:28" ht="409.6" x14ac:dyDescent="0.2">
      <c r="A2006">
        <v>2004</v>
      </c>
      <c r="B2006" t="s">
        <v>5694</v>
      </c>
      <c r="C2006" t="s">
        <v>5680</v>
      </c>
      <c r="D2006" s="1" t="s">
        <v>5695</v>
      </c>
      <c r="E2006">
        <v>4</v>
      </c>
      <c r="F2006" s="1" t="s">
        <v>145</v>
      </c>
      <c r="G2006" t="s">
        <v>263</v>
      </c>
      <c r="H2006" t="s">
        <v>146</v>
      </c>
      <c r="I2006" t="s">
        <v>68</v>
      </c>
      <c r="J2006">
        <v>-1</v>
      </c>
      <c r="K2006" t="s">
        <v>30</v>
      </c>
      <c r="L2006" t="s">
        <v>147</v>
      </c>
      <c r="M2006" t="s">
        <v>61</v>
      </c>
      <c r="N2006" t="s">
        <v>3308</v>
      </c>
      <c r="O2006">
        <v>-1</v>
      </c>
      <c r="P2006">
        <v>-1</v>
      </c>
      <c r="Q2006">
        <f t="shared" si="372"/>
        <v>65000</v>
      </c>
      <c r="R2006">
        <f t="shared" si="373"/>
        <v>120000</v>
      </c>
      <c r="S2006">
        <f t="shared" si="374"/>
        <v>92500</v>
      </c>
      <c r="T2006" t="str">
        <f t="shared" si="375"/>
        <v>Two95 International Inc.</v>
      </c>
      <c r="U2006" t="str">
        <f t="shared" si="376"/>
        <v>San Mateo</v>
      </c>
      <c r="V2006" t="str">
        <f t="shared" si="377"/>
        <v>CA</v>
      </c>
      <c r="W2006">
        <f t="shared" si="378"/>
        <v>0</v>
      </c>
      <c r="X2006">
        <f t="shared" si="379"/>
        <v>0</v>
      </c>
      <c r="Y2006">
        <f t="shared" si="380"/>
        <v>0</v>
      </c>
      <c r="Z2006">
        <f t="shared" si="381"/>
        <v>0</v>
      </c>
      <c r="AA2006">
        <f t="shared" si="382"/>
        <v>0</v>
      </c>
      <c r="AB2006">
        <f t="shared" si="383"/>
        <v>1</v>
      </c>
    </row>
    <row r="2007" spans="1:28" ht="409.6" x14ac:dyDescent="0.2">
      <c r="A2007">
        <v>2005</v>
      </c>
      <c r="B2007" t="s">
        <v>34</v>
      </c>
      <c r="C2007" t="s">
        <v>5680</v>
      </c>
      <c r="D2007" s="1" t="s">
        <v>5696</v>
      </c>
      <c r="E2007">
        <v>2.5</v>
      </c>
      <c r="F2007" s="1" t="s">
        <v>2988</v>
      </c>
      <c r="G2007" t="s">
        <v>3975</v>
      </c>
      <c r="H2007" t="s">
        <v>2989</v>
      </c>
      <c r="I2007" t="s">
        <v>84</v>
      </c>
      <c r="J2007">
        <v>-1</v>
      </c>
      <c r="K2007" t="s">
        <v>30</v>
      </c>
      <c r="L2007" t="s">
        <v>38</v>
      </c>
      <c r="M2007" t="s">
        <v>32</v>
      </c>
      <c r="N2007" t="s">
        <v>3314</v>
      </c>
      <c r="O2007" t="s">
        <v>2990</v>
      </c>
      <c r="P2007">
        <v>-1</v>
      </c>
      <c r="Q2007">
        <f t="shared" si="372"/>
        <v>65000</v>
      </c>
      <c r="R2007">
        <f t="shared" si="373"/>
        <v>120000</v>
      </c>
      <c r="S2007">
        <f t="shared" si="374"/>
        <v>92500</v>
      </c>
      <c r="T2007" t="str">
        <f t="shared" si="375"/>
        <v>Enclipse</v>
      </c>
      <c r="U2007" t="str">
        <f t="shared" si="376"/>
        <v>Oaland</v>
      </c>
      <c r="V2007" t="str">
        <f t="shared" si="377"/>
        <v>CA</v>
      </c>
      <c r="W2007">
        <f t="shared" si="378"/>
        <v>0</v>
      </c>
      <c r="X2007">
        <f t="shared" si="379"/>
        <v>1</v>
      </c>
      <c r="Y2007">
        <f t="shared" si="380"/>
        <v>1</v>
      </c>
      <c r="Z2007">
        <f t="shared" si="381"/>
        <v>0</v>
      </c>
      <c r="AA2007">
        <f t="shared" si="382"/>
        <v>0</v>
      </c>
      <c r="AB2007">
        <f t="shared" si="383"/>
        <v>1</v>
      </c>
    </row>
    <row r="2008" spans="1:28" ht="204" x14ac:dyDescent="0.2">
      <c r="A2008">
        <v>2006</v>
      </c>
      <c r="B2008" t="s">
        <v>2991</v>
      </c>
      <c r="C2008" t="s">
        <v>5680</v>
      </c>
      <c r="D2008" s="1" t="s">
        <v>5697</v>
      </c>
      <c r="E2008">
        <v>3.7</v>
      </c>
      <c r="F2008" s="1" t="s">
        <v>2992</v>
      </c>
      <c r="G2008" t="s">
        <v>106</v>
      </c>
      <c r="H2008" t="s">
        <v>257</v>
      </c>
      <c r="I2008" t="s">
        <v>41</v>
      </c>
      <c r="J2008">
        <v>2002</v>
      </c>
      <c r="K2008" t="s">
        <v>30</v>
      </c>
      <c r="L2008" t="s">
        <v>85</v>
      </c>
      <c r="M2008" t="s">
        <v>61</v>
      </c>
      <c r="N2008" t="s">
        <v>3312</v>
      </c>
      <c r="O2008">
        <v>-1</v>
      </c>
      <c r="P2008">
        <v>-1</v>
      </c>
      <c r="Q2008">
        <f t="shared" si="372"/>
        <v>65000</v>
      </c>
      <c r="R2008">
        <f t="shared" si="373"/>
        <v>120000</v>
      </c>
      <c r="S2008">
        <f t="shared" si="374"/>
        <v>92500</v>
      </c>
      <c r="T2008" t="str">
        <f t="shared" si="375"/>
        <v>PRIMUS Global Services, Inc</v>
      </c>
      <c r="U2008" t="str">
        <f t="shared" si="376"/>
        <v>San Francisco</v>
      </c>
      <c r="V2008" t="str">
        <f t="shared" si="377"/>
        <v>CA</v>
      </c>
      <c r="W2008">
        <f t="shared" si="378"/>
        <v>0</v>
      </c>
      <c r="X2008">
        <f t="shared" si="379"/>
        <v>0</v>
      </c>
      <c r="Y2008">
        <f t="shared" si="380"/>
        <v>1</v>
      </c>
      <c r="Z2008">
        <f t="shared" si="381"/>
        <v>1</v>
      </c>
      <c r="AA2008">
        <f t="shared" si="382"/>
        <v>0</v>
      </c>
      <c r="AB2008">
        <f t="shared" si="383"/>
        <v>1</v>
      </c>
    </row>
    <row r="2009" spans="1:28" ht="409.6" x14ac:dyDescent="0.2">
      <c r="A2009">
        <v>2007</v>
      </c>
      <c r="B2009" t="s">
        <v>2993</v>
      </c>
      <c r="C2009" t="s">
        <v>5680</v>
      </c>
      <c r="D2009" s="1" t="s">
        <v>5698</v>
      </c>
      <c r="E2009">
        <v>4.5999999999999996</v>
      </c>
      <c r="F2009" s="1" t="s">
        <v>3758</v>
      </c>
      <c r="G2009" t="s">
        <v>106</v>
      </c>
      <c r="H2009" t="s">
        <v>586</v>
      </c>
      <c r="I2009" t="s">
        <v>84</v>
      </c>
      <c r="J2009">
        <v>2001</v>
      </c>
      <c r="K2009" t="s">
        <v>30</v>
      </c>
      <c r="L2009" t="s">
        <v>147</v>
      </c>
      <c r="M2009" t="s">
        <v>61</v>
      </c>
      <c r="N2009" t="s">
        <v>3309</v>
      </c>
      <c r="O2009" t="s">
        <v>3759</v>
      </c>
      <c r="P2009">
        <v>-1</v>
      </c>
      <c r="Q2009">
        <f t="shared" si="372"/>
        <v>65000</v>
      </c>
      <c r="R2009">
        <f t="shared" si="373"/>
        <v>120000</v>
      </c>
      <c r="S2009">
        <f t="shared" si="374"/>
        <v>92500</v>
      </c>
      <c r="T2009" t="str">
        <f t="shared" si="375"/>
        <v>Araya Inc.</v>
      </c>
      <c r="U2009" t="str">
        <f t="shared" si="376"/>
        <v>San Francisco</v>
      </c>
      <c r="V2009" t="str">
        <f t="shared" si="377"/>
        <v>CA</v>
      </c>
      <c r="W2009">
        <f t="shared" si="378"/>
        <v>0</v>
      </c>
      <c r="X2009">
        <f t="shared" si="379"/>
        <v>1</v>
      </c>
      <c r="Y2009">
        <f t="shared" si="380"/>
        <v>0</v>
      </c>
      <c r="Z2009">
        <f t="shared" si="381"/>
        <v>1</v>
      </c>
      <c r="AA2009">
        <f t="shared" si="382"/>
        <v>0</v>
      </c>
      <c r="AB2009">
        <f t="shared" si="383"/>
        <v>1</v>
      </c>
    </row>
    <row r="2010" spans="1:28" ht="409.6" x14ac:dyDescent="0.2">
      <c r="A2010">
        <v>2008</v>
      </c>
      <c r="B2010" t="s">
        <v>72</v>
      </c>
      <c r="C2010" t="s">
        <v>5680</v>
      </c>
      <c r="D2010" s="1" t="s">
        <v>5699</v>
      </c>
      <c r="E2010">
        <v>3.6</v>
      </c>
      <c r="F2010" s="1" t="s">
        <v>2994</v>
      </c>
      <c r="G2010" t="s">
        <v>106</v>
      </c>
      <c r="H2010" t="s">
        <v>2995</v>
      </c>
      <c r="I2010" t="s">
        <v>3341</v>
      </c>
      <c r="J2010">
        <v>-1</v>
      </c>
      <c r="K2010" t="s">
        <v>3341</v>
      </c>
      <c r="L2010">
        <v>-1</v>
      </c>
      <c r="M2010">
        <v>-1</v>
      </c>
      <c r="N2010" t="s">
        <v>3319</v>
      </c>
      <c r="O2010">
        <v>-1</v>
      </c>
      <c r="P2010">
        <v>-1</v>
      </c>
      <c r="Q2010">
        <f t="shared" si="372"/>
        <v>65000</v>
      </c>
      <c r="R2010">
        <f t="shared" si="373"/>
        <v>120000</v>
      </c>
      <c r="S2010">
        <f t="shared" si="374"/>
        <v>92500</v>
      </c>
      <c r="T2010" t="str">
        <f t="shared" si="375"/>
        <v>Vida</v>
      </c>
      <c r="U2010" t="str">
        <f t="shared" si="376"/>
        <v>San Francisco</v>
      </c>
      <c r="V2010" t="str">
        <f t="shared" si="377"/>
        <v>CA</v>
      </c>
      <c r="W2010">
        <f t="shared" si="378"/>
        <v>1</v>
      </c>
      <c r="X2010">
        <f t="shared" si="379"/>
        <v>1</v>
      </c>
      <c r="Y2010">
        <f t="shared" si="380"/>
        <v>1</v>
      </c>
      <c r="Z2010">
        <f t="shared" si="381"/>
        <v>1</v>
      </c>
      <c r="AA2010">
        <f t="shared" si="382"/>
        <v>1</v>
      </c>
      <c r="AB2010">
        <f t="shared" si="383"/>
        <v>1</v>
      </c>
    </row>
    <row r="2011" spans="1:28" ht="34" x14ac:dyDescent="0.2">
      <c r="A2011">
        <v>2009</v>
      </c>
      <c r="B2011" t="s">
        <v>1133</v>
      </c>
      <c r="C2011" t="s">
        <v>5680</v>
      </c>
      <c r="D2011" t="s">
        <v>5700</v>
      </c>
      <c r="E2011">
        <v>3.4</v>
      </c>
      <c r="F2011" s="1" t="s">
        <v>2912</v>
      </c>
      <c r="G2011" t="s">
        <v>106</v>
      </c>
      <c r="H2011" t="s">
        <v>117</v>
      </c>
      <c r="I2011" t="s">
        <v>29</v>
      </c>
      <c r="J2011">
        <v>2004</v>
      </c>
      <c r="K2011" t="s">
        <v>56</v>
      </c>
      <c r="L2011" t="s">
        <v>186</v>
      </c>
      <c r="M2011" t="s">
        <v>186</v>
      </c>
      <c r="N2011" t="s">
        <v>3319</v>
      </c>
      <c r="O2011" t="s">
        <v>5609</v>
      </c>
      <c r="P2011">
        <v>-1</v>
      </c>
      <c r="Q2011">
        <f t="shared" si="372"/>
        <v>65000</v>
      </c>
      <c r="R2011">
        <f t="shared" si="373"/>
        <v>120000</v>
      </c>
      <c r="S2011">
        <f t="shared" si="374"/>
        <v>92500</v>
      </c>
      <c r="T2011" t="str">
        <f t="shared" si="375"/>
        <v>Redfin</v>
      </c>
      <c r="U2011" t="str">
        <f t="shared" si="376"/>
        <v>San Francisco</v>
      </c>
      <c r="V2011" t="str">
        <f t="shared" si="377"/>
        <v>CA</v>
      </c>
      <c r="W2011">
        <f t="shared" si="378"/>
        <v>1</v>
      </c>
      <c r="X2011">
        <f t="shared" si="379"/>
        <v>1</v>
      </c>
      <c r="Y2011">
        <f t="shared" si="380"/>
        <v>1</v>
      </c>
      <c r="Z2011">
        <f t="shared" si="381"/>
        <v>1</v>
      </c>
      <c r="AA2011">
        <f t="shared" si="382"/>
        <v>0</v>
      </c>
      <c r="AB2011">
        <f t="shared" si="383"/>
        <v>1</v>
      </c>
    </row>
    <row r="2012" spans="1:28" ht="409.6" x14ac:dyDescent="0.2">
      <c r="A2012">
        <v>2010</v>
      </c>
      <c r="B2012" t="s">
        <v>72</v>
      </c>
      <c r="C2012" t="s">
        <v>5680</v>
      </c>
      <c r="D2012" s="1" t="s">
        <v>5701</v>
      </c>
      <c r="E2012">
        <v>3.5</v>
      </c>
      <c r="F2012" s="1" t="s">
        <v>1354</v>
      </c>
      <c r="G2012" t="s">
        <v>106</v>
      </c>
      <c r="H2012" t="s">
        <v>106</v>
      </c>
      <c r="I2012" t="s">
        <v>29</v>
      </c>
      <c r="J2012">
        <v>2013</v>
      </c>
      <c r="K2012" t="s">
        <v>30</v>
      </c>
      <c r="L2012" t="s">
        <v>1355</v>
      </c>
      <c r="M2012" t="s">
        <v>1308</v>
      </c>
      <c r="N2012" t="s">
        <v>3313</v>
      </c>
      <c r="O2012">
        <v>-1</v>
      </c>
      <c r="P2012">
        <v>-1</v>
      </c>
      <c r="Q2012">
        <f t="shared" si="372"/>
        <v>65000</v>
      </c>
      <c r="R2012">
        <f t="shared" si="373"/>
        <v>120000</v>
      </c>
      <c r="S2012">
        <f t="shared" si="374"/>
        <v>92500</v>
      </c>
      <c r="T2012" t="str">
        <f t="shared" si="375"/>
        <v>Flexport</v>
      </c>
      <c r="U2012" t="str">
        <f t="shared" si="376"/>
        <v>San Francisco</v>
      </c>
      <c r="V2012" t="str">
        <f t="shared" si="377"/>
        <v>CA</v>
      </c>
      <c r="W2012">
        <f t="shared" si="378"/>
        <v>1</v>
      </c>
      <c r="X2012">
        <f t="shared" si="379"/>
        <v>1</v>
      </c>
      <c r="Y2012">
        <f t="shared" si="380"/>
        <v>1</v>
      </c>
      <c r="Z2012">
        <f t="shared" si="381"/>
        <v>0</v>
      </c>
      <c r="AA2012">
        <f t="shared" si="382"/>
        <v>0</v>
      </c>
      <c r="AB2012">
        <f t="shared" si="383"/>
        <v>1</v>
      </c>
    </row>
    <row r="2013" spans="1:28" ht="409.6" x14ac:dyDescent="0.2">
      <c r="A2013">
        <v>2011</v>
      </c>
      <c r="B2013" t="s">
        <v>2996</v>
      </c>
      <c r="C2013" t="s">
        <v>5680</v>
      </c>
      <c r="D2013" s="1" t="s">
        <v>5702</v>
      </c>
      <c r="E2013">
        <v>4</v>
      </c>
      <c r="F2013" s="1" t="s">
        <v>2966</v>
      </c>
      <c r="G2013" t="s">
        <v>106</v>
      </c>
      <c r="H2013" t="s">
        <v>106</v>
      </c>
      <c r="I2013" t="s">
        <v>29</v>
      </c>
      <c r="J2013">
        <v>2009</v>
      </c>
      <c r="K2013" t="s">
        <v>56</v>
      </c>
      <c r="L2013" t="s">
        <v>134</v>
      </c>
      <c r="M2013" t="s">
        <v>32</v>
      </c>
      <c r="N2013" t="s">
        <v>3306</v>
      </c>
      <c r="O2013">
        <v>-1</v>
      </c>
      <c r="P2013">
        <v>-1</v>
      </c>
      <c r="Q2013">
        <f t="shared" si="372"/>
        <v>65000</v>
      </c>
      <c r="R2013">
        <f t="shared" si="373"/>
        <v>120000</v>
      </c>
      <c r="S2013">
        <f t="shared" si="374"/>
        <v>92500</v>
      </c>
      <c r="T2013" t="str">
        <f t="shared" si="375"/>
        <v>Square</v>
      </c>
      <c r="U2013" t="str">
        <f t="shared" si="376"/>
        <v>San Francisco</v>
      </c>
      <c r="V2013" t="str">
        <f t="shared" si="377"/>
        <v>CA</v>
      </c>
      <c r="W2013">
        <f t="shared" si="378"/>
        <v>1</v>
      </c>
      <c r="X2013">
        <f t="shared" si="379"/>
        <v>1</v>
      </c>
      <c r="Y2013">
        <f t="shared" si="380"/>
        <v>0</v>
      </c>
      <c r="Z2013">
        <f t="shared" si="381"/>
        <v>0</v>
      </c>
      <c r="AA2013">
        <f t="shared" si="382"/>
        <v>0</v>
      </c>
      <c r="AB2013">
        <f t="shared" si="383"/>
        <v>1</v>
      </c>
    </row>
    <row r="2014" spans="1:28" ht="409.6" x14ac:dyDescent="0.2">
      <c r="A2014">
        <v>2012</v>
      </c>
      <c r="B2014" t="s">
        <v>34</v>
      </c>
      <c r="C2014" t="s">
        <v>5680</v>
      </c>
      <c r="D2014" s="1" t="s">
        <v>5703</v>
      </c>
      <c r="E2014">
        <v>4.0999999999999996</v>
      </c>
      <c r="F2014" s="1" t="s">
        <v>3385</v>
      </c>
      <c r="G2014" t="s">
        <v>2949</v>
      </c>
      <c r="H2014" t="s">
        <v>194</v>
      </c>
      <c r="I2014" t="s">
        <v>24</v>
      </c>
      <c r="J2014">
        <v>1966</v>
      </c>
      <c r="K2014" t="s">
        <v>56</v>
      </c>
      <c r="L2014" t="s">
        <v>147</v>
      </c>
      <c r="M2014" t="s">
        <v>61</v>
      </c>
      <c r="N2014" t="s">
        <v>3306</v>
      </c>
      <c r="O2014">
        <v>-1</v>
      </c>
      <c r="P2014">
        <v>-1</v>
      </c>
      <c r="Q2014">
        <f t="shared" si="372"/>
        <v>65000</v>
      </c>
      <c r="R2014">
        <f t="shared" si="373"/>
        <v>120000</v>
      </c>
      <c r="S2014">
        <f t="shared" si="374"/>
        <v>92500</v>
      </c>
      <c r="T2014" t="str">
        <f t="shared" si="375"/>
        <v>force</v>
      </c>
      <c r="U2014" t="str">
        <f t="shared" si="376"/>
        <v>San Ramon</v>
      </c>
      <c r="V2014" t="str">
        <f t="shared" si="377"/>
        <v>CA</v>
      </c>
      <c r="W2014">
        <f t="shared" si="378"/>
        <v>0</v>
      </c>
      <c r="X2014">
        <f t="shared" si="379"/>
        <v>1</v>
      </c>
      <c r="Y2014">
        <f t="shared" si="380"/>
        <v>0</v>
      </c>
      <c r="Z2014">
        <f t="shared" si="381"/>
        <v>0</v>
      </c>
      <c r="AA2014">
        <f t="shared" si="382"/>
        <v>0</v>
      </c>
      <c r="AB2014">
        <f t="shared" si="383"/>
        <v>1</v>
      </c>
    </row>
    <row r="2015" spans="1:28" ht="409.6" x14ac:dyDescent="0.2">
      <c r="A2015">
        <v>2013</v>
      </c>
      <c r="B2015" t="s">
        <v>2997</v>
      </c>
      <c r="C2015" t="s">
        <v>5680</v>
      </c>
      <c r="D2015" s="1" t="s">
        <v>5704</v>
      </c>
      <c r="E2015">
        <v>3.3</v>
      </c>
      <c r="F2015" s="1" t="s">
        <v>2998</v>
      </c>
      <c r="G2015" t="s">
        <v>2999</v>
      </c>
      <c r="H2015" t="s">
        <v>2999</v>
      </c>
      <c r="I2015" t="s">
        <v>55</v>
      </c>
      <c r="J2015">
        <v>1952</v>
      </c>
      <c r="K2015" t="s">
        <v>56</v>
      </c>
      <c r="L2015" t="s">
        <v>304</v>
      </c>
      <c r="M2015" t="s">
        <v>304</v>
      </c>
      <c r="N2015" t="s">
        <v>3304</v>
      </c>
      <c r="O2015" t="s">
        <v>3000</v>
      </c>
      <c r="P2015">
        <v>-1</v>
      </c>
      <c r="Q2015">
        <f t="shared" si="372"/>
        <v>65000</v>
      </c>
      <c r="R2015">
        <f t="shared" si="373"/>
        <v>120000</v>
      </c>
      <c r="S2015">
        <f t="shared" si="374"/>
        <v>92500</v>
      </c>
      <c r="T2015" t="str">
        <f t="shared" si="375"/>
        <v>Bio-Rad</v>
      </c>
      <c r="U2015" t="str">
        <f t="shared" si="376"/>
        <v>Hercules</v>
      </c>
      <c r="V2015" t="str">
        <f t="shared" si="377"/>
        <v>CA</v>
      </c>
      <c r="W2015">
        <f t="shared" si="378"/>
        <v>0</v>
      </c>
      <c r="X2015">
        <f t="shared" si="379"/>
        <v>1</v>
      </c>
      <c r="Y2015">
        <f t="shared" si="380"/>
        <v>1</v>
      </c>
      <c r="Z2015">
        <f t="shared" si="381"/>
        <v>1</v>
      </c>
      <c r="AA2015">
        <f t="shared" si="382"/>
        <v>0</v>
      </c>
      <c r="AB2015">
        <f t="shared" si="383"/>
        <v>1</v>
      </c>
    </row>
    <row r="2016" spans="1:28" ht="34" x14ac:dyDescent="0.2">
      <c r="A2016">
        <v>2014</v>
      </c>
      <c r="B2016" t="s">
        <v>3001</v>
      </c>
      <c r="C2016" t="s">
        <v>5680</v>
      </c>
      <c r="D2016" t="s">
        <v>5705</v>
      </c>
      <c r="E2016">
        <v>3.5</v>
      </c>
      <c r="F2016" s="1" t="s">
        <v>3002</v>
      </c>
      <c r="G2016" t="s">
        <v>2940</v>
      </c>
      <c r="H2016" t="s">
        <v>3003</v>
      </c>
      <c r="I2016" t="s">
        <v>68</v>
      </c>
      <c r="J2016">
        <v>2007</v>
      </c>
      <c r="K2016" t="s">
        <v>30</v>
      </c>
      <c r="L2016" t="s">
        <v>134</v>
      </c>
      <c r="M2016" t="s">
        <v>32</v>
      </c>
      <c r="N2016" t="s">
        <v>3319</v>
      </c>
      <c r="O2016">
        <v>-1</v>
      </c>
      <c r="P2016">
        <v>-1</v>
      </c>
      <c r="Q2016">
        <f t="shared" si="372"/>
        <v>65000</v>
      </c>
      <c r="R2016">
        <f t="shared" si="373"/>
        <v>120000</v>
      </c>
      <c r="S2016">
        <f t="shared" si="374"/>
        <v>92500</v>
      </c>
      <c r="T2016" t="str">
        <f t="shared" si="375"/>
        <v>Saama</v>
      </c>
      <c r="U2016" t="str">
        <f t="shared" si="376"/>
        <v>South San Francisco</v>
      </c>
      <c r="V2016" t="str">
        <f t="shared" si="377"/>
        <v>CA</v>
      </c>
      <c r="W2016">
        <f t="shared" si="378"/>
        <v>0</v>
      </c>
      <c r="X2016">
        <f t="shared" si="379"/>
        <v>0</v>
      </c>
      <c r="Y2016">
        <f t="shared" si="380"/>
        <v>0</v>
      </c>
      <c r="Z2016">
        <f t="shared" si="381"/>
        <v>0</v>
      </c>
      <c r="AA2016">
        <f t="shared" si="382"/>
        <v>0</v>
      </c>
      <c r="AB2016">
        <f t="shared" si="383"/>
        <v>1</v>
      </c>
    </row>
    <row r="2017" spans="1:28" ht="409.6" x14ac:dyDescent="0.2">
      <c r="A2017">
        <v>2015</v>
      </c>
      <c r="B2017" t="s">
        <v>5706</v>
      </c>
      <c r="C2017" t="s">
        <v>5680</v>
      </c>
      <c r="D2017" s="1" t="s">
        <v>5707</v>
      </c>
      <c r="E2017">
        <v>4.5</v>
      </c>
      <c r="F2017" s="1" t="s">
        <v>5708</v>
      </c>
      <c r="G2017" t="s">
        <v>106</v>
      </c>
      <c r="H2017" t="s">
        <v>106</v>
      </c>
      <c r="I2017" t="s">
        <v>41</v>
      </c>
      <c r="J2017">
        <v>2013</v>
      </c>
      <c r="K2017" t="s">
        <v>30</v>
      </c>
      <c r="L2017" t="s">
        <v>31</v>
      </c>
      <c r="M2017" t="s">
        <v>32</v>
      </c>
      <c r="N2017" t="s">
        <v>3319</v>
      </c>
      <c r="O2017">
        <v>-1</v>
      </c>
      <c r="P2017">
        <v>-1</v>
      </c>
      <c r="Q2017">
        <f t="shared" si="372"/>
        <v>65000</v>
      </c>
      <c r="R2017">
        <f t="shared" si="373"/>
        <v>120000</v>
      </c>
      <c r="S2017">
        <f t="shared" si="374"/>
        <v>92500</v>
      </c>
      <c r="T2017" t="str">
        <f t="shared" si="375"/>
        <v>OCoin</v>
      </c>
      <c r="U2017" t="str">
        <f t="shared" si="376"/>
        <v>San Francisco</v>
      </c>
      <c r="V2017" t="str">
        <f t="shared" si="377"/>
        <v>CA</v>
      </c>
      <c r="W2017">
        <f t="shared" si="378"/>
        <v>1</v>
      </c>
      <c r="X2017">
        <f t="shared" si="379"/>
        <v>1</v>
      </c>
      <c r="Y2017">
        <f t="shared" si="380"/>
        <v>1</v>
      </c>
      <c r="Z2017">
        <f t="shared" si="381"/>
        <v>1</v>
      </c>
      <c r="AA2017">
        <f t="shared" si="382"/>
        <v>0</v>
      </c>
      <c r="AB2017">
        <f t="shared" si="383"/>
        <v>1</v>
      </c>
    </row>
    <row r="2018" spans="1:28" ht="409.6" x14ac:dyDescent="0.2">
      <c r="A2018">
        <v>2016</v>
      </c>
      <c r="B2018" t="s">
        <v>532</v>
      </c>
      <c r="C2018" t="s">
        <v>5680</v>
      </c>
      <c r="D2018" s="1" t="s">
        <v>5709</v>
      </c>
      <c r="E2018">
        <v>-1</v>
      </c>
      <c r="F2018" t="s">
        <v>3576</v>
      </c>
      <c r="G2018" t="s">
        <v>106</v>
      </c>
      <c r="H2018" t="s">
        <v>165</v>
      </c>
      <c r="I2018" t="s">
        <v>68</v>
      </c>
      <c r="J2018">
        <v>-1</v>
      </c>
      <c r="K2018" t="s">
        <v>30</v>
      </c>
      <c r="L2018" t="s">
        <v>3331</v>
      </c>
      <c r="M2018" t="s">
        <v>61</v>
      </c>
      <c r="N2018" t="s">
        <v>3319</v>
      </c>
      <c r="O2018">
        <v>-1</v>
      </c>
      <c r="P2018">
        <v>-1</v>
      </c>
      <c r="Q2018">
        <f t="shared" si="372"/>
        <v>65000</v>
      </c>
      <c r="R2018">
        <f t="shared" si="373"/>
        <v>120000</v>
      </c>
      <c r="S2018">
        <f t="shared" si="374"/>
        <v>92500</v>
      </c>
      <c r="T2018" t="str">
        <f t="shared" si="375"/>
        <v>inship</v>
      </c>
      <c r="U2018" t="str">
        <f t="shared" si="376"/>
        <v>San Francisco</v>
      </c>
      <c r="V2018" t="str">
        <f t="shared" si="377"/>
        <v>CA</v>
      </c>
      <c r="W2018">
        <f t="shared" si="378"/>
        <v>1</v>
      </c>
      <c r="X2018">
        <f t="shared" si="379"/>
        <v>1</v>
      </c>
      <c r="Y2018">
        <f t="shared" si="380"/>
        <v>1</v>
      </c>
      <c r="Z2018">
        <f t="shared" si="381"/>
        <v>1</v>
      </c>
      <c r="AA2018">
        <f t="shared" si="382"/>
        <v>0</v>
      </c>
      <c r="AB2018">
        <f t="shared" si="383"/>
        <v>1</v>
      </c>
    </row>
    <row r="2019" spans="1:28" ht="409.6" x14ac:dyDescent="0.2">
      <c r="A2019">
        <v>2017</v>
      </c>
      <c r="B2019" t="s">
        <v>473</v>
      </c>
      <c r="C2019" t="s">
        <v>5680</v>
      </c>
      <c r="D2019" s="1" t="s">
        <v>5710</v>
      </c>
      <c r="E2019">
        <v>3.9</v>
      </c>
      <c r="F2019" s="1" t="s">
        <v>204</v>
      </c>
      <c r="G2019" t="s">
        <v>106</v>
      </c>
      <c r="H2019" t="s">
        <v>205</v>
      </c>
      <c r="I2019" t="s">
        <v>41</v>
      </c>
      <c r="J2019">
        <v>2002</v>
      </c>
      <c r="K2019" t="s">
        <v>30</v>
      </c>
      <c r="L2019" t="s">
        <v>38</v>
      </c>
      <c r="M2019" t="s">
        <v>32</v>
      </c>
      <c r="N2019" t="s">
        <v>3303</v>
      </c>
      <c r="O2019">
        <v>-1</v>
      </c>
      <c r="P2019">
        <v>-1</v>
      </c>
      <c r="Q2019">
        <f t="shared" si="372"/>
        <v>65000</v>
      </c>
      <c r="R2019">
        <f t="shared" si="373"/>
        <v>120000</v>
      </c>
      <c r="S2019">
        <f t="shared" si="374"/>
        <v>92500</v>
      </c>
      <c r="T2019" t="str">
        <f t="shared" si="375"/>
        <v>Diverse Lynx</v>
      </c>
      <c r="U2019" t="str">
        <f t="shared" si="376"/>
        <v>San Francisco</v>
      </c>
      <c r="V2019" t="str">
        <f t="shared" si="377"/>
        <v>CA</v>
      </c>
      <c r="W2019">
        <f t="shared" si="378"/>
        <v>0</v>
      </c>
      <c r="X2019">
        <f t="shared" si="379"/>
        <v>1</v>
      </c>
      <c r="Y2019">
        <f t="shared" si="380"/>
        <v>0</v>
      </c>
      <c r="Z2019">
        <f t="shared" si="381"/>
        <v>1</v>
      </c>
      <c r="AA2019">
        <f t="shared" si="382"/>
        <v>0</v>
      </c>
      <c r="AB2019">
        <f t="shared" si="383"/>
        <v>1</v>
      </c>
    </row>
    <row r="2020" spans="1:28" ht="409.6" x14ac:dyDescent="0.2">
      <c r="A2020">
        <v>2018</v>
      </c>
      <c r="B2020" t="s">
        <v>3004</v>
      </c>
      <c r="C2020" t="s">
        <v>5680</v>
      </c>
      <c r="D2020" s="1" t="s">
        <v>5711</v>
      </c>
      <c r="E2020">
        <v>-1</v>
      </c>
      <c r="F2020" t="s">
        <v>3005</v>
      </c>
      <c r="G2020" t="s">
        <v>106</v>
      </c>
      <c r="H2020">
        <v>-1</v>
      </c>
      <c r="I2020">
        <v>-1</v>
      </c>
      <c r="J2020">
        <v>-1</v>
      </c>
      <c r="K2020">
        <v>-1</v>
      </c>
      <c r="L2020">
        <v>-1</v>
      </c>
      <c r="M2020">
        <v>-1</v>
      </c>
      <c r="N2020">
        <v>-1</v>
      </c>
      <c r="O2020">
        <v>-1</v>
      </c>
      <c r="P2020">
        <v>-1</v>
      </c>
      <c r="Q2020">
        <f t="shared" si="372"/>
        <v>65000</v>
      </c>
      <c r="R2020">
        <f t="shared" si="373"/>
        <v>120000</v>
      </c>
      <c r="S2020">
        <f t="shared" si="374"/>
        <v>92500</v>
      </c>
      <c r="T2020" t="str">
        <f t="shared" si="375"/>
        <v>SF IHSS Public Authority</v>
      </c>
      <c r="U2020" t="str">
        <f t="shared" si="376"/>
        <v>San Francisco</v>
      </c>
      <c r="V2020" t="str">
        <f t="shared" si="377"/>
        <v>CA</v>
      </c>
      <c r="W2020">
        <f t="shared" si="378"/>
        <v>0</v>
      </c>
      <c r="X2020">
        <f t="shared" si="379"/>
        <v>0</v>
      </c>
      <c r="Y2020">
        <f t="shared" si="380"/>
        <v>1</v>
      </c>
      <c r="Z2020">
        <f t="shared" si="381"/>
        <v>0</v>
      </c>
      <c r="AA2020">
        <f t="shared" si="382"/>
        <v>0</v>
      </c>
      <c r="AB2020">
        <f t="shared" si="383"/>
        <v>1</v>
      </c>
    </row>
    <row r="2021" spans="1:28" ht="409.6" x14ac:dyDescent="0.2">
      <c r="A2021">
        <v>2019</v>
      </c>
      <c r="B2021" t="s">
        <v>3006</v>
      </c>
      <c r="C2021" t="s">
        <v>5680</v>
      </c>
      <c r="D2021" s="1" t="s">
        <v>5712</v>
      </c>
      <c r="E2021">
        <v>3.8</v>
      </c>
      <c r="F2021" s="1" t="s">
        <v>258</v>
      </c>
      <c r="G2021" t="s">
        <v>106</v>
      </c>
      <c r="H2021" t="s">
        <v>259</v>
      </c>
      <c r="I2021" t="s">
        <v>29</v>
      </c>
      <c r="J2021">
        <v>1995</v>
      </c>
      <c r="K2021" t="s">
        <v>37</v>
      </c>
      <c r="L2021" t="s">
        <v>147</v>
      </c>
      <c r="M2021" t="s">
        <v>61</v>
      </c>
      <c r="N2021" t="s">
        <v>3304</v>
      </c>
      <c r="O2021" t="s">
        <v>3411</v>
      </c>
      <c r="P2021" t="b">
        <v>1</v>
      </c>
      <c r="Q2021">
        <f t="shared" si="372"/>
        <v>65000</v>
      </c>
      <c r="R2021">
        <f t="shared" si="373"/>
        <v>120000</v>
      </c>
      <c r="S2021">
        <f t="shared" si="374"/>
        <v>92500</v>
      </c>
      <c r="T2021" t="str">
        <f t="shared" si="375"/>
        <v>Apex Systems</v>
      </c>
      <c r="U2021" t="str">
        <f t="shared" si="376"/>
        <v>San Francisco</v>
      </c>
      <c r="V2021" t="str">
        <f t="shared" si="377"/>
        <v>CA</v>
      </c>
      <c r="W2021">
        <f t="shared" si="378"/>
        <v>0</v>
      </c>
      <c r="X2021">
        <f t="shared" si="379"/>
        <v>0</v>
      </c>
      <c r="Y2021">
        <f t="shared" si="380"/>
        <v>1</v>
      </c>
      <c r="Z2021">
        <f t="shared" si="381"/>
        <v>0</v>
      </c>
      <c r="AA2021">
        <f t="shared" si="382"/>
        <v>0</v>
      </c>
      <c r="AB2021">
        <f t="shared" si="383"/>
        <v>1</v>
      </c>
    </row>
    <row r="2022" spans="1:28" ht="409.6" x14ac:dyDescent="0.2">
      <c r="A2022">
        <v>2020</v>
      </c>
      <c r="B2022" t="s">
        <v>2128</v>
      </c>
      <c r="C2022" t="s">
        <v>5680</v>
      </c>
      <c r="D2022" s="1" t="s">
        <v>5713</v>
      </c>
      <c r="E2022">
        <v>4</v>
      </c>
      <c r="F2022" s="1" t="s">
        <v>3007</v>
      </c>
      <c r="G2022" t="s">
        <v>263</v>
      </c>
      <c r="H2022" t="s">
        <v>2378</v>
      </c>
      <c r="I2022" t="s">
        <v>84</v>
      </c>
      <c r="J2022">
        <v>2012</v>
      </c>
      <c r="K2022" t="s">
        <v>30</v>
      </c>
      <c r="L2022" t="s">
        <v>134</v>
      </c>
      <c r="M2022" t="s">
        <v>32</v>
      </c>
      <c r="N2022" t="s">
        <v>3312</v>
      </c>
      <c r="O2022" t="s">
        <v>3008</v>
      </c>
      <c r="P2022">
        <v>-1</v>
      </c>
      <c r="Q2022">
        <f t="shared" si="372"/>
        <v>65000</v>
      </c>
      <c r="R2022">
        <f t="shared" si="373"/>
        <v>120000</v>
      </c>
      <c r="S2022">
        <f t="shared" si="374"/>
        <v>92500</v>
      </c>
      <c r="T2022" t="str">
        <f t="shared" si="375"/>
        <v>Hazelcast</v>
      </c>
      <c r="U2022" t="str">
        <f t="shared" si="376"/>
        <v>San Mateo</v>
      </c>
      <c r="V2022" t="str">
        <f t="shared" si="377"/>
        <v>CA</v>
      </c>
      <c r="W2022">
        <f t="shared" si="378"/>
        <v>0</v>
      </c>
      <c r="X2022">
        <f t="shared" si="379"/>
        <v>0</v>
      </c>
      <c r="Y2022">
        <f t="shared" si="380"/>
        <v>1</v>
      </c>
      <c r="Z2022">
        <f t="shared" si="381"/>
        <v>0</v>
      </c>
      <c r="AA2022">
        <f t="shared" si="382"/>
        <v>0</v>
      </c>
      <c r="AB2022">
        <f t="shared" si="383"/>
        <v>1</v>
      </c>
    </row>
    <row r="2023" spans="1:28" ht="34" x14ac:dyDescent="0.2">
      <c r="A2023">
        <v>2021</v>
      </c>
      <c r="B2023" t="s">
        <v>3009</v>
      </c>
      <c r="C2023" t="s">
        <v>5680</v>
      </c>
      <c r="D2023" t="s">
        <v>5714</v>
      </c>
      <c r="E2023">
        <v>4.0999999999999996</v>
      </c>
      <c r="F2023" s="1" t="s">
        <v>5715</v>
      </c>
      <c r="G2023" t="s">
        <v>2900</v>
      </c>
      <c r="H2023" t="s">
        <v>106</v>
      </c>
      <c r="I2023" t="s">
        <v>84</v>
      </c>
      <c r="J2023">
        <v>2016</v>
      </c>
      <c r="K2023" t="s">
        <v>30</v>
      </c>
      <c r="L2023" t="s">
        <v>38</v>
      </c>
      <c r="M2023" t="s">
        <v>32</v>
      </c>
      <c r="N2023" t="s">
        <v>3319</v>
      </c>
      <c r="O2023">
        <v>-1</v>
      </c>
      <c r="P2023">
        <v>-1</v>
      </c>
      <c r="Q2023">
        <f t="shared" si="372"/>
        <v>65000</v>
      </c>
      <c r="R2023">
        <f t="shared" si="373"/>
        <v>120000</v>
      </c>
      <c r="S2023">
        <f t="shared" si="374"/>
        <v>92500</v>
      </c>
      <c r="T2023" t="str">
        <f t="shared" si="375"/>
        <v>LeadStac, Inc.</v>
      </c>
      <c r="U2023" t="str">
        <f t="shared" si="376"/>
        <v>Foster City</v>
      </c>
      <c r="V2023" t="str">
        <f t="shared" si="377"/>
        <v>CA</v>
      </c>
      <c r="W2023">
        <f t="shared" si="378"/>
        <v>0</v>
      </c>
      <c r="X2023">
        <f t="shared" si="379"/>
        <v>1</v>
      </c>
      <c r="Y2023">
        <f t="shared" si="380"/>
        <v>1</v>
      </c>
      <c r="Z2023">
        <f t="shared" si="381"/>
        <v>1</v>
      </c>
      <c r="AA2023">
        <f t="shared" si="382"/>
        <v>0</v>
      </c>
      <c r="AB2023">
        <f t="shared" si="383"/>
        <v>1</v>
      </c>
    </row>
    <row r="2024" spans="1:28" ht="409.6" x14ac:dyDescent="0.2">
      <c r="A2024">
        <v>2022</v>
      </c>
      <c r="B2024" t="s">
        <v>3010</v>
      </c>
      <c r="C2024" t="s">
        <v>5680</v>
      </c>
      <c r="D2024" s="1" t="s">
        <v>5716</v>
      </c>
      <c r="E2024">
        <v>-1</v>
      </c>
      <c r="F2024" t="s">
        <v>5717</v>
      </c>
      <c r="G2024" t="s">
        <v>106</v>
      </c>
      <c r="H2024" t="s">
        <v>106</v>
      </c>
      <c r="I2024" t="s">
        <v>84</v>
      </c>
      <c r="J2024">
        <v>-1</v>
      </c>
      <c r="K2024" t="s">
        <v>19</v>
      </c>
      <c r="L2024" t="s">
        <v>669</v>
      </c>
      <c r="M2024" t="s">
        <v>21</v>
      </c>
      <c r="N2024" t="s">
        <v>3319</v>
      </c>
      <c r="O2024">
        <v>-1</v>
      </c>
      <c r="P2024">
        <v>-1</v>
      </c>
      <c r="Q2024">
        <f t="shared" si="372"/>
        <v>65000</v>
      </c>
      <c r="R2024">
        <f t="shared" si="373"/>
        <v>120000</v>
      </c>
      <c r="S2024">
        <f t="shared" si="374"/>
        <v>92500</v>
      </c>
      <c r="T2024" t="str">
        <f t="shared" si="375"/>
        <v>Parer Institute for Cancer Immunotherapy</v>
      </c>
      <c r="U2024" t="str">
        <f t="shared" si="376"/>
        <v>San Francisco</v>
      </c>
      <c r="V2024" t="str">
        <f t="shared" si="377"/>
        <v>CA</v>
      </c>
      <c r="W2024">
        <f t="shared" si="378"/>
        <v>0</v>
      </c>
      <c r="X2024">
        <f t="shared" si="379"/>
        <v>0</v>
      </c>
      <c r="Y2024">
        <f t="shared" si="380"/>
        <v>0</v>
      </c>
      <c r="Z2024">
        <f t="shared" si="381"/>
        <v>0</v>
      </c>
      <c r="AA2024">
        <f t="shared" si="382"/>
        <v>0</v>
      </c>
      <c r="AB2024">
        <f t="shared" si="383"/>
        <v>1</v>
      </c>
    </row>
    <row r="2025" spans="1:28" ht="409.6" x14ac:dyDescent="0.2">
      <c r="A2025">
        <v>2023</v>
      </c>
      <c r="B2025" t="s">
        <v>3011</v>
      </c>
      <c r="C2025" t="s">
        <v>5680</v>
      </c>
      <c r="D2025" s="1" t="s">
        <v>5718</v>
      </c>
      <c r="E2025">
        <v>4.0999999999999996</v>
      </c>
      <c r="F2025" s="1" t="s">
        <v>5719</v>
      </c>
      <c r="G2025" t="s">
        <v>5607</v>
      </c>
      <c r="H2025" t="s">
        <v>5607</v>
      </c>
      <c r="I2025" t="s">
        <v>24</v>
      </c>
      <c r="J2025">
        <v>1682</v>
      </c>
      <c r="K2025" t="s">
        <v>354</v>
      </c>
      <c r="L2025" t="s">
        <v>355</v>
      </c>
      <c r="M2025" t="s">
        <v>356</v>
      </c>
      <c r="N2025" t="s">
        <v>3313</v>
      </c>
      <c r="O2025">
        <v>-1</v>
      </c>
      <c r="P2025">
        <v>-1</v>
      </c>
      <c r="Q2025">
        <f t="shared" si="372"/>
        <v>65000</v>
      </c>
      <c r="R2025">
        <f t="shared" si="373"/>
        <v>120000</v>
      </c>
      <c r="S2025">
        <f t="shared" si="374"/>
        <v>92500</v>
      </c>
      <c r="T2025" t="str">
        <f t="shared" si="375"/>
        <v>University of California Bereley</v>
      </c>
      <c r="U2025" t="str">
        <f t="shared" si="376"/>
        <v>Bereley</v>
      </c>
      <c r="V2025" t="str">
        <f t="shared" si="377"/>
        <v>CA</v>
      </c>
      <c r="W2025">
        <f t="shared" si="378"/>
        <v>0</v>
      </c>
      <c r="X2025">
        <f t="shared" si="379"/>
        <v>0</v>
      </c>
      <c r="Y2025">
        <f t="shared" si="380"/>
        <v>0</v>
      </c>
      <c r="Z2025">
        <f t="shared" si="381"/>
        <v>1</v>
      </c>
      <c r="AA2025">
        <f t="shared" si="382"/>
        <v>0</v>
      </c>
      <c r="AB2025">
        <f t="shared" si="383"/>
        <v>1</v>
      </c>
    </row>
    <row r="2026" spans="1:28" ht="409.6" x14ac:dyDescent="0.2">
      <c r="A2026">
        <v>2024</v>
      </c>
      <c r="B2026" t="s">
        <v>3012</v>
      </c>
      <c r="C2026" t="s">
        <v>5425</v>
      </c>
      <c r="D2026" s="1" t="s">
        <v>5720</v>
      </c>
      <c r="E2026">
        <v>5</v>
      </c>
      <c r="F2026" s="1" t="s">
        <v>3013</v>
      </c>
      <c r="G2026" t="s">
        <v>106</v>
      </c>
      <c r="H2026" t="s">
        <v>263</v>
      </c>
      <c r="I2026" t="s">
        <v>68</v>
      </c>
      <c r="J2026">
        <v>-1</v>
      </c>
      <c r="K2026" t="s">
        <v>30</v>
      </c>
      <c r="L2026" t="s">
        <v>147</v>
      </c>
      <c r="M2026" t="s">
        <v>61</v>
      </c>
      <c r="N2026" t="s">
        <v>3319</v>
      </c>
      <c r="O2026">
        <v>-1</v>
      </c>
      <c r="P2026">
        <v>-1</v>
      </c>
      <c r="Q2026">
        <f t="shared" si="372"/>
        <v>46000</v>
      </c>
      <c r="R2026">
        <f t="shared" si="373"/>
        <v>86000</v>
      </c>
      <c r="S2026">
        <f t="shared" si="374"/>
        <v>66000</v>
      </c>
      <c r="T2026" t="str">
        <f t="shared" si="375"/>
        <v>addastaff</v>
      </c>
      <c r="U2026" t="str">
        <f t="shared" si="376"/>
        <v>San Francisco</v>
      </c>
      <c r="V2026" t="str">
        <f t="shared" si="377"/>
        <v>CA</v>
      </c>
      <c r="W2026">
        <f t="shared" si="378"/>
        <v>0</v>
      </c>
      <c r="X2026">
        <f t="shared" si="379"/>
        <v>1</v>
      </c>
      <c r="Y2026">
        <f t="shared" si="380"/>
        <v>1</v>
      </c>
      <c r="Z2026">
        <f t="shared" si="381"/>
        <v>0</v>
      </c>
      <c r="AA2026">
        <f t="shared" si="382"/>
        <v>0</v>
      </c>
      <c r="AB2026">
        <f t="shared" si="383"/>
        <v>1</v>
      </c>
    </row>
    <row r="2027" spans="1:28" ht="409.6" x14ac:dyDescent="0.2">
      <c r="A2027">
        <v>2025</v>
      </c>
      <c r="B2027" t="s">
        <v>3014</v>
      </c>
      <c r="C2027" t="s">
        <v>5425</v>
      </c>
      <c r="D2027" s="1" t="s">
        <v>5721</v>
      </c>
      <c r="E2027">
        <v>4.5</v>
      </c>
      <c r="F2027" s="1" t="s">
        <v>977</v>
      </c>
      <c r="G2027" t="s">
        <v>106</v>
      </c>
      <c r="H2027" t="s">
        <v>17</v>
      </c>
      <c r="I2027" t="s">
        <v>18</v>
      </c>
      <c r="J2027">
        <v>1997</v>
      </c>
      <c r="K2027" t="s">
        <v>30</v>
      </c>
      <c r="L2027" t="s">
        <v>147</v>
      </c>
      <c r="M2027" t="s">
        <v>61</v>
      </c>
      <c r="N2027" t="s">
        <v>3309</v>
      </c>
      <c r="O2027">
        <v>-1</v>
      </c>
      <c r="P2027">
        <v>-1</v>
      </c>
      <c r="Q2027">
        <f t="shared" si="372"/>
        <v>46000</v>
      </c>
      <c r="R2027">
        <f t="shared" si="373"/>
        <v>86000</v>
      </c>
      <c r="S2027">
        <f t="shared" si="374"/>
        <v>66000</v>
      </c>
      <c r="T2027" t="str">
        <f t="shared" si="375"/>
        <v>HireTalent</v>
      </c>
      <c r="U2027" t="str">
        <f t="shared" si="376"/>
        <v>San Francisco</v>
      </c>
      <c r="V2027" t="str">
        <f t="shared" si="377"/>
        <v>CA</v>
      </c>
      <c r="W2027">
        <f t="shared" si="378"/>
        <v>0</v>
      </c>
      <c r="X2027">
        <f t="shared" si="379"/>
        <v>1</v>
      </c>
      <c r="Y2027">
        <f t="shared" si="380"/>
        <v>0</v>
      </c>
      <c r="Z2027">
        <f t="shared" si="381"/>
        <v>1</v>
      </c>
      <c r="AA2027">
        <f t="shared" si="382"/>
        <v>0</v>
      </c>
      <c r="AB2027">
        <f t="shared" si="383"/>
        <v>1</v>
      </c>
    </row>
    <row r="2028" spans="1:28" ht="409.6" x14ac:dyDescent="0.2">
      <c r="A2028">
        <v>2026</v>
      </c>
      <c r="B2028" t="s">
        <v>3015</v>
      </c>
      <c r="C2028" t="s">
        <v>5425</v>
      </c>
      <c r="D2028" s="1" t="s">
        <v>5722</v>
      </c>
      <c r="E2028">
        <v>4.8</v>
      </c>
      <c r="F2028" s="1" t="s">
        <v>2932</v>
      </c>
      <c r="G2028" t="s">
        <v>106</v>
      </c>
      <c r="H2028" t="s">
        <v>106</v>
      </c>
      <c r="I2028" t="s">
        <v>18</v>
      </c>
      <c r="J2028">
        <v>2013</v>
      </c>
      <c r="K2028" t="s">
        <v>30</v>
      </c>
      <c r="L2028" t="s">
        <v>3358</v>
      </c>
      <c r="M2028" t="s">
        <v>46</v>
      </c>
      <c r="N2028" t="s">
        <v>3319</v>
      </c>
      <c r="O2028">
        <v>-1</v>
      </c>
      <c r="P2028" t="b">
        <v>1</v>
      </c>
      <c r="Q2028">
        <f t="shared" si="372"/>
        <v>46000</v>
      </c>
      <c r="R2028">
        <f t="shared" si="373"/>
        <v>86000</v>
      </c>
      <c r="S2028">
        <f t="shared" si="374"/>
        <v>66000</v>
      </c>
      <c r="T2028" t="str">
        <f t="shared" si="375"/>
        <v>Chime</v>
      </c>
      <c r="U2028" t="str">
        <f t="shared" si="376"/>
        <v>San Francisco</v>
      </c>
      <c r="V2028" t="str">
        <f t="shared" si="377"/>
        <v>CA</v>
      </c>
      <c r="W2028">
        <f t="shared" si="378"/>
        <v>0</v>
      </c>
      <c r="X2028">
        <f t="shared" si="379"/>
        <v>1</v>
      </c>
      <c r="Y2028">
        <f t="shared" si="380"/>
        <v>0</v>
      </c>
      <c r="Z2028">
        <f t="shared" si="381"/>
        <v>1</v>
      </c>
      <c r="AA2028">
        <f t="shared" si="382"/>
        <v>0</v>
      </c>
      <c r="AB2028">
        <f t="shared" si="383"/>
        <v>1</v>
      </c>
    </row>
    <row r="2029" spans="1:28" x14ac:dyDescent="0.2">
      <c r="A2029">
        <v>2027</v>
      </c>
      <c r="B2029" t="s">
        <v>3015</v>
      </c>
      <c r="C2029" t="s">
        <v>5425</v>
      </c>
      <c r="D2029" t="s">
        <v>5723</v>
      </c>
      <c r="E2029">
        <v>-1</v>
      </c>
      <c r="F2029" t="s">
        <v>5724</v>
      </c>
      <c r="G2029" t="s">
        <v>106</v>
      </c>
      <c r="H2029">
        <v>-1</v>
      </c>
      <c r="I2029">
        <v>-1</v>
      </c>
      <c r="J2029">
        <v>-1</v>
      </c>
      <c r="K2029">
        <v>-1</v>
      </c>
      <c r="L2029">
        <v>-1</v>
      </c>
      <c r="M2029">
        <v>-1</v>
      </c>
      <c r="N2029">
        <v>-1</v>
      </c>
      <c r="O2029">
        <v>-1</v>
      </c>
      <c r="P2029">
        <v>-1</v>
      </c>
      <c r="Q2029">
        <f t="shared" si="372"/>
        <v>46000</v>
      </c>
      <c r="R2029">
        <f t="shared" si="373"/>
        <v>86000</v>
      </c>
      <c r="S2029">
        <f t="shared" si="374"/>
        <v>66000</v>
      </c>
      <c r="T2029" t="str">
        <f t="shared" si="375"/>
        <v>Chime Ban</v>
      </c>
      <c r="U2029" t="str">
        <f t="shared" si="376"/>
        <v>San Francisco</v>
      </c>
      <c r="V2029" t="str">
        <f t="shared" si="377"/>
        <v>CA</v>
      </c>
      <c r="W2029">
        <f t="shared" si="378"/>
        <v>0</v>
      </c>
      <c r="X2029">
        <f t="shared" si="379"/>
        <v>1</v>
      </c>
      <c r="Y2029">
        <f t="shared" si="380"/>
        <v>0</v>
      </c>
      <c r="Z2029">
        <f t="shared" si="381"/>
        <v>1</v>
      </c>
      <c r="AA2029">
        <f t="shared" si="382"/>
        <v>0</v>
      </c>
      <c r="AB2029">
        <f t="shared" si="383"/>
        <v>1</v>
      </c>
    </row>
    <row r="2030" spans="1:28" ht="409.6" x14ac:dyDescent="0.2">
      <c r="A2030">
        <v>2028</v>
      </c>
      <c r="B2030" t="s">
        <v>3016</v>
      </c>
      <c r="C2030" t="s">
        <v>5425</v>
      </c>
      <c r="D2030" s="1" t="s">
        <v>5725</v>
      </c>
      <c r="E2030">
        <v>4.0999999999999996</v>
      </c>
      <c r="F2030" s="1" t="s">
        <v>465</v>
      </c>
      <c r="G2030" t="s">
        <v>3975</v>
      </c>
      <c r="H2030" t="s">
        <v>3530</v>
      </c>
      <c r="I2030" t="s">
        <v>84</v>
      </c>
      <c r="J2030">
        <v>-1</v>
      </c>
      <c r="K2030" t="s">
        <v>30</v>
      </c>
      <c r="L2030" t="s">
        <v>134</v>
      </c>
      <c r="M2030" t="s">
        <v>32</v>
      </c>
      <c r="N2030" t="s">
        <v>3309</v>
      </c>
      <c r="O2030">
        <v>-1</v>
      </c>
      <c r="P2030">
        <v>-1</v>
      </c>
      <c r="Q2030">
        <f t="shared" si="372"/>
        <v>46000</v>
      </c>
      <c r="R2030">
        <f t="shared" si="373"/>
        <v>86000</v>
      </c>
      <c r="S2030">
        <f t="shared" si="374"/>
        <v>66000</v>
      </c>
      <c r="T2030" t="str">
        <f t="shared" si="375"/>
        <v>APN Software Services Inc.</v>
      </c>
      <c r="U2030" t="str">
        <f t="shared" si="376"/>
        <v>Oaland</v>
      </c>
      <c r="V2030" t="str">
        <f t="shared" si="377"/>
        <v>CA</v>
      </c>
      <c r="W2030">
        <f t="shared" si="378"/>
        <v>0</v>
      </c>
      <c r="X2030">
        <f t="shared" si="379"/>
        <v>0</v>
      </c>
      <c r="Y2030">
        <f t="shared" si="380"/>
        <v>1</v>
      </c>
      <c r="Z2030">
        <f t="shared" si="381"/>
        <v>0</v>
      </c>
      <c r="AA2030">
        <f t="shared" si="382"/>
        <v>0</v>
      </c>
      <c r="AB2030">
        <f t="shared" si="383"/>
        <v>1</v>
      </c>
    </row>
    <row r="2031" spans="1:28" ht="409.6" x14ac:dyDescent="0.2">
      <c r="A2031">
        <v>2029</v>
      </c>
      <c r="B2031" t="s">
        <v>72</v>
      </c>
      <c r="C2031" t="s">
        <v>5425</v>
      </c>
      <c r="D2031" s="1" t="s">
        <v>5726</v>
      </c>
      <c r="E2031">
        <v>2.7</v>
      </c>
      <c r="F2031" s="1" t="s">
        <v>3017</v>
      </c>
      <c r="G2031" t="s">
        <v>263</v>
      </c>
      <c r="H2031" t="s">
        <v>263</v>
      </c>
      <c r="I2031" t="s">
        <v>18</v>
      </c>
      <c r="J2031">
        <v>2014</v>
      </c>
      <c r="K2031" t="s">
        <v>30</v>
      </c>
      <c r="L2031" t="s">
        <v>25</v>
      </c>
      <c r="M2031" t="s">
        <v>26</v>
      </c>
      <c r="N2031" t="s">
        <v>3319</v>
      </c>
      <c r="O2031" t="s">
        <v>3018</v>
      </c>
      <c r="P2031">
        <v>-1</v>
      </c>
      <c r="Q2031">
        <f t="shared" si="372"/>
        <v>46000</v>
      </c>
      <c r="R2031">
        <f t="shared" si="373"/>
        <v>86000</v>
      </c>
      <c r="S2031">
        <f t="shared" si="374"/>
        <v>66000</v>
      </c>
      <c r="T2031" t="str">
        <f t="shared" si="375"/>
        <v>The Pill Club</v>
      </c>
      <c r="U2031" t="str">
        <f t="shared" si="376"/>
        <v>San Mateo</v>
      </c>
      <c r="V2031" t="str">
        <f t="shared" si="377"/>
        <v>CA</v>
      </c>
      <c r="W2031">
        <f t="shared" si="378"/>
        <v>0</v>
      </c>
      <c r="X2031">
        <f t="shared" si="379"/>
        <v>1</v>
      </c>
      <c r="Y2031">
        <f t="shared" si="380"/>
        <v>1</v>
      </c>
      <c r="Z2031">
        <f t="shared" si="381"/>
        <v>1</v>
      </c>
      <c r="AA2031">
        <f t="shared" si="382"/>
        <v>0</v>
      </c>
      <c r="AB2031">
        <f t="shared" si="383"/>
        <v>1</v>
      </c>
    </row>
    <row r="2032" spans="1:28" x14ac:dyDescent="0.2">
      <c r="A2032">
        <v>2030</v>
      </c>
      <c r="B2032" t="s">
        <v>3019</v>
      </c>
      <c r="C2032" t="s">
        <v>5425</v>
      </c>
      <c r="D2032" t="s">
        <v>5727</v>
      </c>
      <c r="E2032">
        <v>-1</v>
      </c>
      <c r="F2032" t="s">
        <v>3020</v>
      </c>
      <c r="G2032" t="s">
        <v>106</v>
      </c>
      <c r="H2032" t="s">
        <v>3021</v>
      </c>
      <c r="I2032" t="s">
        <v>18</v>
      </c>
      <c r="J2032">
        <v>-1</v>
      </c>
      <c r="K2032" t="s">
        <v>30</v>
      </c>
      <c r="L2032">
        <v>-1</v>
      </c>
      <c r="M2032">
        <v>-1</v>
      </c>
      <c r="N2032" t="s">
        <v>3319</v>
      </c>
      <c r="O2032">
        <v>-1</v>
      </c>
      <c r="P2032">
        <v>-1</v>
      </c>
      <c r="Q2032">
        <f t="shared" si="372"/>
        <v>46000</v>
      </c>
      <c r="R2032">
        <f t="shared" si="373"/>
        <v>86000</v>
      </c>
      <c r="S2032">
        <f t="shared" si="374"/>
        <v>66000</v>
      </c>
      <c r="T2032" t="str">
        <f t="shared" si="375"/>
        <v>One Medical</v>
      </c>
      <c r="U2032" t="str">
        <f t="shared" si="376"/>
        <v>San Francisco</v>
      </c>
      <c r="V2032" t="str">
        <f t="shared" si="377"/>
        <v>CA</v>
      </c>
      <c r="W2032">
        <f t="shared" si="378"/>
        <v>1</v>
      </c>
      <c r="X2032">
        <f t="shared" si="379"/>
        <v>1</v>
      </c>
      <c r="Y2032">
        <f t="shared" si="380"/>
        <v>0</v>
      </c>
      <c r="Z2032">
        <f t="shared" si="381"/>
        <v>1</v>
      </c>
      <c r="AA2032">
        <f t="shared" si="382"/>
        <v>0</v>
      </c>
      <c r="AB2032">
        <f t="shared" si="383"/>
        <v>1</v>
      </c>
    </row>
    <row r="2033" spans="1:28" ht="409.6" x14ac:dyDescent="0.2">
      <c r="A2033">
        <v>2031</v>
      </c>
      <c r="B2033" t="s">
        <v>3014</v>
      </c>
      <c r="C2033" t="s">
        <v>5425</v>
      </c>
      <c r="D2033" s="1" t="s">
        <v>5728</v>
      </c>
      <c r="E2033">
        <v>3.9</v>
      </c>
      <c r="F2033" s="1" t="s">
        <v>2391</v>
      </c>
      <c r="G2033" t="s">
        <v>106</v>
      </c>
      <c r="H2033" t="s">
        <v>5060</v>
      </c>
      <c r="I2033" t="s">
        <v>41</v>
      </c>
      <c r="J2033">
        <v>2002</v>
      </c>
      <c r="K2033" t="s">
        <v>30</v>
      </c>
      <c r="L2033" t="s">
        <v>38</v>
      </c>
      <c r="M2033" t="s">
        <v>32</v>
      </c>
      <c r="N2033" t="s">
        <v>3305</v>
      </c>
      <c r="O2033" t="s">
        <v>5061</v>
      </c>
      <c r="P2033">
        <v>-1</v>
      </c>
      <c r="Q2033">
        <f t="shared" si="372"/>
        <v>46000</v>
      </c>
      <c r="R2033">
        <f t="shared" si="373"/>
        <v>86000</v>
      </c>
      <c r="S2033">
        <f t="shared" si="374"/>
        <v>66000</v>
      </c>
      <c r="T2033" t="str">
        <f t="shared" si="375"/>
        <v>TalentBurst, Inc.</v>
      </c>
      <c r="U2033" t="str">
        <f t="shared" si="376"/>
        <v>San Francisco</v>
      </c>
      <c r="V2033" t="str">
        <f t="shared" si="377"/>
        <v>CA</v>
      </c>
      <c r="W2033">
        <f t="shared" si="378"/>
        <v>0</v>
      </c>
      <c r="X2033">
        <f t="shared" si="379"/>
        <v>1</v>
      </c>
      <c r="Y2033">
        <f t="shared" si="380"/>
        <v>0</v>
      </c>
      <c r="Z2033">
        <f t="shared" si="381"/>
        <v>1</v>
      </c>
      <c r="AA2033">
        <f t="shared" si="382"/>
        <v>0</v>
      </c>
      <c r="AB2033">
        <f t="shared" si="383"/>
        <v>1</v>
      </c>
    </row>
    <row r="2034" spans="1:28" ht="409.6" x14ac:dyDescent="0.2">
      <c r="A2034">
        <v>2032</v>
      </c>
      <c r="B2034" t="s">
        <v>3022</v>
      </c>
      <c r="C2034" t="s">
        <v>5425</v>
      </c>
      <c r="D2034" s="1" t="s">
        <v>5729</v>
      </c>
      <c r="E2034">
        <v>3</v>
      </c>
      <c r="F2034" s="1" t="s">
        <v>2950</v>
      </c>
      <c r="G2034" t="s">
        <v>2900</v>
      </c>
      <c r="H2034" t="s">
        <v>2900</v>
      </c>
      <c r="I2034" t="s">
        <v>41</v>
      </c>
      <c r="J2034">
        <v>1999</v>
      </c>
      <c r="K2034" t="s">
        <v>56</v>
      </c>
      <c r="L2034" t="s">
        <v>134</v>
      </c>
      <c r="M2034" t="s">
        <v>32</v>
      </c>
      <c r="N2034" t="s">
        <v>3303</v>
      </c>
      <c r="O2034" t="s">
        <v>5653</v>
      </c>
      <c r="P2034">
        <v>-1</v>
      </c>
      <c r="Q2034">
        <f t="shared" si="372"/>
        <v>46000</v>
      </c>
      <c r="R2034">
        <f t="shared" si="373"/>
        <v>86000</v>
      </c>
      <c r="S2034">
        <f t="shared" si="374"/>
        <v>66000</v>
      </c>
      <c r="T2034" t="str">
        <f t="shared" si="375"/>
        <v>Qualys</v>
      </c>
      <c r="U2034" t="str">
        <f t="shared" si="376"/>
        <v>Foster City</v>
      </c>
      <c r="V2034" t="str">
        <f t="shared" si="377"/>
        <v>CA</v>
      </c>
      <c r="W2034">
        <f t="shared" si="378"/>
        <v>0</v>
      </c>
      <c r="X2034">
        <f t="shared" si="379"/>
        <v>1</v>
      </c>
      <c r="Y2034">
        <f t="shared" si="380"/>
        <v>1</v>
      </c>
      <c r="Z2034">
        <f t="shared" si="381"/>
        <v>0</v>
      </c>
      <c r="AA2034">
        <f t="shared" si="382"/>
        <v>0</v>
      </c>
      <c r="AB2034">
        <f t="shared" si="383"/>
        <v>1</v>
      </c>
    </row>
    <row r="2035" spans="1:28" ht="409.6" x14ac:dyDescent="0.2">
      <c r="A2035">
        <v>2033</v>
      </c>
      <c r="B2035" t="s">
        <v>3023</v>
      </c>
      <c r="C2035" t="s">
        <v>5425</v>
      </c>
      <c r="D2035" s="1" t="s">
        <v>5730</v>
      </c>
      <c r="E2035">
        <v>3.8</v>
      </c>
      <c r="F2035" s="1" t="s">
        <v>1105</v>
      </c>
      <c r="G2035" t="s">
        <v>106</v>
      </c>
      <c r="H2035" t="s">
        <v>261</v>
      </c>
      <c r="I2035" t="s">
        <v>55</v>
      </c>
      <c r="J2035">
        <v>1983</v>
      </c>
      <c r="K2035" t="s">
        <v>30</v>
      </c>
      <c r="L2035" t="s">
        <v>85</v>
      </c>
      <c r="M2035" t="s">
        <v>61</v>
      </c>
      <c r="N2035" t="s">
        <v>3319</v>
      </c>
      <c r="O2035">
        <v>-1</v>
      </c>
      <c r="P2035">
        <v>-1</v>
      </c>
      <c r="Q2035">
        <f t="shared" si="372"/>
        <v>46000</v>
      </c>
      <c r="R2035">
        <f t="shared" si="373"/>
        <v>86000</v>
      </c>
      <c r="S2035">
        <f t="shared" si="374"/>
        <v>66000</v>
      </c>
      <c r="T2035" t="str">
        <f t="shared" si="375"/>
        <v>ZS Associates</v>
      </c>
      <c r="U2035" t="str">
        <f t="shared" si="376"/>
        <v>San Francisco</v>
      </c>
      <c r="V2035" t="str">
        <f t="shared" si="377"/>
        <v>CA</v>
      </c>
      <c r="W2035">
        <f t="shared" si="378"/>
        <v>0</v>
      </c>
      <c r="X2035">
        <f t="shared" si="379"/>
        <v>0</v>
      </c>
      <c r="Y2035">
        <f t="shared" si="380"/>
        <v>1</v>
      </c>
      <c r="Z2035">
        <f t="shared" si="381"/>
        <v>0</v>
      </c>
      <c r="AA2035">
        <f t="shared" si="382"/>
        <v>0</v>
      </c>
      <c r="AB2035">
        <f t="shared" si="383"/>
        <v>1</v>
      </c>
    </row>
    <row r="2036" spans="1:28" ht="187" x14ac:dyDescent="0.2">
      <c r="A2036">
        <v>2034</v>
      </c>
      <c r="B2036" t="s">
        <v>1331</v>
      </c>
      <c r="C2036" t="s">
        <v>5425</v>
      </c>
      <c r="D2036" s="1" t="s">
        <v>5731</v>
      </c>
      <c r="E2036">
        <v>3.1</v>
      </c>
      <c r="F2036" s="1" t="s">
        <v>3024</v>
      </c>
      <c r="G2036" t="s">
        <v>2900</v>
      </c>
      <c r="H2036" t="s">
        <v>535</v>
      </c>
      <c r="I2036" t="s">
        <v>18</v>
      </c>
      <c r="J2036">
        <v>-1</v>
      </c>
      <c r="K2036" t="s">
        <v>311</v>
      </c>
      <c r="L2036" t="s">
        <v>38</v>
      </c>
      <c r="M2036" t="s">
        <v>32</v>
      </c>
      <c r="N2036" t="s">
        <v>3319</v>
      </c>
      <c r="O2036">
        <v>-1</v>
      </c>
      <c r="P2036">
        <v>-1</v>
      </c>
      <c r="Q2036">
        <f t="shared" si="372"/>
        <v>46000</v>
      </c>
      <c r="R2036">
        <f t="shared" si="373"/>
        <v>86000</v>
      </c>
      <c r="S2036">
        <f t="shared" si="374"/>
        <v>66000</v>
      </c>
      <c r="T2036" t="str">
        <f t="shared" si="375"/>
        <v>I.T. Solutions, Inc.</v>
      </c>
      <c r="U2036" t="str">
        <f t="shared" si="376"/>
        <v>Foster City</v>
      </c>
      <c r="V2036" t="str">
        <f t="shared" si="377"/>
        <v>CA</v>
      </c>
      <c r="W2036">
        <f t="shared" si="378"/>
        <v>0</v>
      </c>
      <c r="X2036">
        <f t="shared" si="379"/>
        <v>0</v>
      </c>
      <c r="Y2036">
        <f t="shared" si="380"/>
        <v>0</v>
      </c>
      <c r="Z2036">
        <f t="shared" si="381"/>
        <v>1</v>
      </c>
      <c r="AA2036">
        <f t="shared" si="382"/>
        <v>0</v>
      </c>
      <c r="AB2036">
        <f t="shared" si="383"/>
        <v>1</v>
      </c>
    </row>
    <row r="2037" spans="1:28" ht="409.6" x14ac:dyDescent="0.2">
      <c r="A2037">
        <v>2035</v>
      </c>
      <c r="B2037" t="s">
        <v>3025</v>
      </c>
      <c r="C2037" t="s">
        <v>5425</v>
      </c>
      <c r="D2037" s="1" t="s">
        <v>5732</v>
      </c>
      <c r="E2037">
        <v>3.9</v>
      </c>
      <c r="F2037" s="1" t="s">
        <v>204</v>
      </c>
      <c r="G2037" t="s">
        <v>106</v>
      </c>
      <c r="H2037" t="s">
        <v>205</v>
      </c>
      <c r="I2037" t="s">
        <v>41</v>
      </c>
      <c r="J2037">
        <v>2002</v>
      </c>
      <c r="K2037" t="s">
        <v>30</v>
      </c>
      <c r="L2037" t="s">
        <v>38</v>
      </c>
      <c r="M2037" t="s">
        <v>32</v>
      </c>
      <c r="N2037" t="s">
        <v>3303</v>
      </c>
      <c r="O2037">
        <v>-1</v>
      </c>
      <c r="P2037">
        <v>-1</v>
      </c>
      <c r="Q2037">
        <f t="shared" si="372"/>
        <v>46000</v>
      </c>
      <c r="R2037">
        <f t="shared" si="373"/>
        <v>86000</v>
      </c>
      <c r="S2037">
        <f t="shared" si="374"/>
        <v>66000</v>
      </c>
      <c r="T2037" t="str">
        <f t="shared" si="375"/>
        <v>Diverse Lynx</v>
      </c>
      <c r="U2037" t="str">
        <f t="shared" si="376"/>
        <v>San Francisco</v>
      </c>
      <c r="V2037" t="str">
        <f t="shared" si="377"/>
        <v>CA</v>
      </c>
      <c r="W2037">
        <f t="shared" si="378"/>
        <v>0</v>
      </c>
      <c r="X2037">
        <f t="shared" si="379"/>
        <v>0</v>
      </c>
      <c r="Y2037">
        <f t="shared" si="380"/>
        <v>0</v>
      </c>
      <c r="Z2037">
        <f t="shared" si="381"/>
        <v>0</v>
      </c>
      <c r="AA2037">
        <f t="shared" si="382"/>
        <v>0</v>
      </c>
      <c r="AB2037">
        <f t="shared" si="383"/>
        <v>1</v>
      </c>
    </row>
    <row r="2038" spans="1:28" ht="272" x14ac:dyDescent="0.2">
      <c r="A2038">
        <v>2036</v>
      </c>
      <c r="B2038" t="s">
        <v>3026</v>
      </c>
      <c r="C2038" t="s">
        <v>5425</v>
      </c>
      <c r="D2038" s="1" t="s">
        <v>5733</v>
      </c>
      <c r="E2038">
        <v>3.9</v>
      </c>
      <c r="F2038" s="1" t="s">
        <v>204</v>
      </c>
      <c r="G2038" t="s">
        <v>106</v>
      </c>
      <c r="H2038" t="s">
        <v>205</v>
      </c>
      <c r="I2038" t="s">
        <v>41</v>
      </c>
      <c r="J2038">
        <v>2002</v>
      </c>
      <c r="K2038" t="s">
        <v>30</v>
      </c>
      <c r="L2038" t="s">
        <v>38</v>
      </c>
      <c r="M2038" t="s">
        <v>32</v>
      </c>
      <c r="N2038" t="s">
        <v>3303</v>
      </c>
      <c r="O2038">
        <v>-1</v>
      </c>
      <c r="P2038">
        <v>-1</v>
      </c>
      <c r="Q2038">
        <f t="shared" si="372"/>
        <v>46000</v>
      </c>
      <c r="R2038">
        <f t="shared" si="373"/>
        <v>86000</v>
      </c>
      <c r="S2038">
        <f t="shared" si="374"/>
        <v>66000</v>
      </c>
      <c r="T2038" t="str">
        <f t="shared" si="375"/>
        <v>Diverse Lynx</v>
      </c>
      <c r="U2038" t="str">
        <f t="shared" si="376"/>
        <v>San Francisco</v>
      </c>
      <c r="V2038" t="str">
        <f t="shared" si="377"/>
        <v>CA</v>
      </c>
      <c r="W2038">
        <f t="shared" si="378"/>
        <v>0</v>
      </c>
      <c r="X2038">
        <f t="shared" si="379"/>
        <v>0</v>
      </c>
      <c r="Y2038">
        <f t="shared" si="380"/>
        <v>0</v>
      </c>
      <c r="Z2038">
        <f t="shared" si="381"/>
        <v>0</v>
      </c>
      <c r="AA2038">
        <f t="shared" si="382"/>
        <v>0</v>
      </c>
      <c r="AB2038">
        <f t="shared" si="383"/>
        <v>1</v>
      </c>
    </row>
    <row r="2039" spans="1:28" ht="409.6" x14ac:dyDescent="0.2">
      <c r="A2039">
        <v>2037</v>
      </c>
      <c r="B2039" t="s">
        <v>72</v>
      </c>
      <c r="C2039" t="s">
        <v>5425</v>
      </c>
      <c r="D2039" s="1" t="s">
        <v>5734</v>
      </c>
      <c r="E2039">
        <v>3.2</v>
      </c>
      <c r="F2039" s="1" t="s">
        <v>2929</v>
      </c>
      <c r="G2039" t="s">
        <v>263</v>
      </c>
      <c r="H2039" t="s">
        <v>2900</v>
      </c>
      <c r="I2039" t="s">
        <v>41</v>
      </c>
      <c r="J2039">
        <v>1999</v>
      </c>
      <c r="K2039" t="s">
        <v>56</v>
      </c>
      <c r="L2039" t="s">
        <v>3331</v>
      </c>
      <c r="M2039" t="s">
        <v>61</v>
      </c>
      <c r="N2039" t="s">
        <v>3303</v>
      </c>
      <c r="O2039">
        <v>-1</v>
      </c>
      <c r="P2039">
        <v>-1</v>
      </c>
      <c r="Q2039">
        <f t="shared" si="372"/>
        <v>46000</v>
      </c>
      <c r="R2039">
        <f t="shared" si="373"/>
        <v>86000</v>
      </c>
      <c r="S2039">
        <f t="shared" si="374"/>
        <v>66000</v>
      </c>
      <c r="T2039" t="str">
        <f t="shared" si="375"/>
        <v>QuinStreet</v>
      </c>
      <c r="U2039" t="str">
        <f t="shared" si="376"/>
        <v>San Mateo</v>
      </c>
      <c r="V2039" t="str">
        <f t="shared" si="377"/>
        <v>CA</v>
      </c>
      <c r="W2039">
        <f t="shared" si="378"/>
        <v>1</v>
      </c>
      <c r="X2039">
        <f t="shared" si="379"/>
        <v>1</v>
      </c>
      <c r="Y2039">
        <f t="shared" si="380"/>
        <v>0</v>
      </c>
      <c r="Z2039">
        <f t="shared" si="381"/>
        <v>0</v>
      </c>
      <c r="AA2039">
        <f t="shared" si="382"/>
        <v>0</v>
      </c>
      <c r="AB2039">
        <f t="shared" si="383"/>
        <v>1</v>
      </c>
    </row>
    <row r="2040" spans="1:28" ht="255" x14ac:dyDescent="0.2">
      <c r="A2040">
        <v>2038</v>
      </c>
      <c r="B2040" t="s">
        <v>3027</v>
      </c>
      <c r="C2040" t="s">
        <v>5425</v>
      </c>
      <c r="D2040" s="1" t="s">
        <v>5735</v>
      </c>
      <c r="E2040">
        <v>4.4000000000000004</v>
      </c>
      <c r="F2040" s="1" t="s">
        <v>3028</v>
      </c>
      <c r="G2040" t="s">
        <v>2949</v>
      </c>
      <c r="H2040" t="s">
        <v>2393</v>
      </c>
      <c r="I2040" t="s">
        <v>84</v>
      </c>
      <c r="J2040">
        <v>2011</v>
      </c>
      <c r="K2040" t="s">
        <v>30</v>
      </c>
      <c r="L2040" t="s">
        <v>38</v>
      </c>
      <c r="M2040" t="s">
        <v>32</v>
      </c>
      <c r="N2040" t="s">
        <v>3314</v>
      </c>
      <c r="O2040">
        <v>-1</v>
      </c>
      <c r="P2040">
        <v>-1</v>
      </c>
      <c r="Q2040">
        <f t="shared" si="372"/>
        <v>46000</v>
      </c>
      <c r="R2040">
        <f t="shared" si="373"/>
        <v>86000</v>
      </c>
      <c r="S2040">
        <f t="shared" si="374"/>
        <v>66000</v>
      </c>
      <c r="T2040" t="str">
        <f t="shared" si="375"/>
        <v>Alliance IT</v>
      </c>
      <c r="U2040" t="str">
        <f t="shared" si="376"/>
        <v>San Ramon</v>
      </c>
      <c r="V2040" t="str">
        <f t="shared" si="377"/>
        <v>CA</v>
      </c>
      <c r="W2040">
        <f t="shared" si="378"/>
        <v>0</v>
      </c>
      <c r="X2040">
        <f t="shared" si="379"/>
        <v>1</v>
      </c>
      <c r="Y2040">
        <f t="shared" si="380"/>
        <v>0</v>
      </c>
      <c r="Z2040">
        <f t="shared" si="381"/>
        <v>0</v>
      </c>
      <c r="AA2040">
        <f t="shared" si="382"/>
        <v>0</v>
      </c>
      <c r="AB2040">
        <f t="shared" si="383"/>
        <v>1</v>
      </c>
    </row>
    <row r="2041" spans="1:28" ht="34" x14ac:dyDescent="0.2">
      <c r="A2041">
        <v>2039</v>
      </c>
      <c r="B2041" t="s">
        <v>3029</v>
      </c>
      <c r="C2041" t="s">
        <v>5425</v>
      </c>
      <c r="D2041" t="s">
        <v>5736</v>
      </c>
      <c r="E2041">
        <v>3.9</v>
      </c>
      <c r="F2041" s="1" t="s">
        <v>2870</v>
      </c>
      <c r="G2041" t="s">
        <v>106</v>
      </c>
      <c r="H2041" t="s">
        <v>2871</v>
      </c>
      <c r="I2041" t="s">
        <v>41</v>
      </c>
      <c r="J2041">
        <v>2005</v>
      </c>
      <c r="K2041" t="s">
        <v>30</v>
      </c>
      <c r="L2041" t="s">
        <v>31</v>
      </c>
      <c r="M2041" t="s">
        <v>32</v>
      </c>
      <c r="N2041" t="s">
        <v>3319</v>
      </c>
      <c r="O2041">
        <v>-1</v>
      </c>
      <c r="P2041">
        <v>-1</v>
      </c>
      <c r="Q2041">
        <f t="shared" si="372"/>
        <v>46000</v>
      </c>
      <c r="R2041">
        <f t="shared" si="373"/>
        <v>86000</v>
      </c>
      <c r="S2041">
        <f t="shared" si="374"/>
        <v>66000</v>
      </c>
      <c r="T2041" t="str">
        <f t="shared" si="375"/>
        <v>LiveCareer</v>
      </c>
      <c r="U2041" t="str">
        <f t="shared" si="376"/>
        <v>San Francisco</v>
      </c>
      <c r="V2041" t="str">
        <f t="shared" si="377"/>
        <v>CA</v>
      </c>
      <c r="W2041">
        <f t="shared" si="378"/>
        <v>1</v>
      </c>
      <c r="X2041">
        <f t="shared" si="379"/>
        <v>1</v>
      </c>
      <c r="Y2041">
        <f t="shared" si="380"/>
        <v>1</v>
      </c>
      <c r="Z2041">
        <f t="shared" si="381"/>
        <v>1</v>
      </c>
      <c r="AA2041">
        <f t="shared" si="382"/>
        <v>0</v>
      </c>
      <c r="AB2041">
        <f t="shared" si="383"/>
        <v>1</v>
      </c>
    </row>
    <row r="2042" spans="1:28" ht="34" x14ac:dyDescent="0.2">
      <c r="A2042">
        <v>2040</v>
      </c>
      <c r="B2042" t="s">
        <v>3030</v>
      </c>
      <c r="C2042" t="s">
        <v>5425</v>
      </c>
      <c r="D2042" t="s">
        <v>5737</v>
      </c>
      <c r="E2042">
        <v>3.5</v>
      </c>
      <c r="F2042" s="1" t="s">
        <v>3031</v>
      </c>
      <c r="G2042" t="s">
        <v>106</v>
      </c>
      <c r="H2042" t="s">
        <v>106</v>
      </c>
      <c r="I2042" t="s">
        <v>18</v>
      </c>
      <c r="J2042">
        <v>1999</v>
      </c>
      <c r="K2042" t="s">
        <v>30</v>
      </c>
      <c r="L2042" t="s">
        <v>51</v>
      </c>
      <c r="M2042" t="s">
        <v>52</v>
      </c>
      <c r="N2042" t="s">
        <v>3304</v>
      </c>
      <c r="O2042">
        <v>-1</v>
      </c>
      <c r="P2042">
        <v>-1</v>
      </c>
      <c r="Q2042">
        <f t="shared" si="372"/>
        <v>46000</v>
      </c>
      <c r="R2042">
        <f t="shared" si="373"/>
        <v>86000</v>
      </c>
      <c r="S2042">
        <f t="shared" si="374"/>
        <v>66000</v>
      </c>
      <c r="T2042" t="str">
        <f t="shared" si="375"/>
        <v>Square Trade</v>
      </c>
      <c r="U2042" t="str">
        <f t="shared" si="376"/>
        <v>San Francisco</v>
      </c>
      <c r="V2042" t="str">
        <f t="shared" si="377"/>
        <v>CA</v>
      </c>
      <c r="W2042">
        <f t="shared" si="378"/>
        <v>0</v>
      </c>
      <c r="X2042">
        <f t="shared" si="379"/>
        <v>1</v>
      </c>
      <c r="Y2042">
        <f t="shared" si="380"/>
        <v>0</v>
      </c>
      <c r="Z2042">
        <f t="shared" si="381"/>
        <v>1</v>
      </c>
      <c r="AA2042">
        <f t="shared" si="382"/>
        <v>0</v>
      </c>
      <c r="AB2042">
        <f t="shared" si="383"/>
        <v>1</v>
      </c>
    </row>
    <row r="2043" spans="1:28" ht="409.6" x14ac:dyDescent="0.2">
      <c r="A2043">
        <v>2041</v>
      </c>
      <c r="B2043" t="s">
        <v>3029</v>
      </c>
      <c r="C2043" t="s">
        <v>5425</v>
      </c>
      <c r="D2043" s="1" t="s">
        <v>5738</v>
      </c>
      <c r="E2043">
        <v>3.6</v>
      </c>
      <c r="F2043" s="1" t="s">
        <v>3032</v>
      </c>
      <c r="G2043" t="s">
        <v>106</v>
      </c>
      <c r="H2043" t="s">
        <v>2871</v>
      </c>
      <c r="I2043" t="s">
        <v>18</v>
      </c>
      <c r="J2043">
        <v>2004</v>
      </c>
      <c r="K2043" t="s">
        <v>30</v>
      </c>
      <c r="L2043" t="s">
        <v>31</v>
      </c>
      <c r="M2043" t="s">
        <v>32</v>
      </c>
      <c r="N2043" t="s">
        <v>3319</v>
      </c>
      <c r="O2043">
        <v>-1</v>
      </c>
      <c r="P2043" t="b">
        <v>1</v>
      </c>
      <c r="Q2043">
        <f t="shared" si="372"/>
        <v>46000</v>
      </c>
      <c r="R2043">
        <f t="shared" si="373"/>
        <v>86000</v>
      </c>
      <c r="S2043">
        <f t="shared" si="374"/>
        <v>66000</v>
      </c>
      <c r="T2043" t="str">
        <f t="shared" si="375"/>
        <v>BOLD</v>
      </c>
      <c r="U2043" t="str">
        <f t="shared" si="376"/>
        <v>San Francisco</v>
      </c>
      <c r="V2043" t="str">
        <f t="shared" si="377"/>
        <v>CA</v>
      </c>
      <c r="W2043">
        <f t="shared" si="378"/>
        <v>1</v>
      </c>
      <c r="X2043">
        <f t="shared" si="379"/>
        <v>1</v>
      </c>
      <c r="Y2043">
        <f t="shared" si="380"/>
        <v>1</v>
      </c>
      <c r="Z2043">
        <f t="shared" si="381"/>
        <v>1</v>
      </c>
      <c r="AA2043">
        <f t="shared" si="382"/>
        <v>0</v>
      </c>
      <c r="AB2043">
        <f t="shared" si="383"/>
        <v>1</v>
      </c>
    </row>
    <row r="2044" spans="1:28" ht="340" x14ac:dyDescent="0.2">
      <c r="A2044">
        <v>2042</v>
      </c>
      <c r="B2044" t="s">
        <v>678</v>
      </c>
      <c r="C2044" t="s">
        <v>5425</v>
      </c>
      <c r="D2044" s="1" t="s">
        <v>5739</v>
      </c>
      <c r="E2044">
        <v>5</v>
      </c>
      <c r="F2044" s="1" t="s">
        <v>315</v>
      </c>
      <c r="G2044" t="s">
        <v>106</v>
      </c>
      <c r="H2044" t="s">
        <v>316</v>
      </c>
      <c r="I2044" t="s">
        <v>84</v>
      </c>
      <c r="J2044">
        <v>2008</v>
      </c>
      <c r="K2044" t="s">
        <v>30</v>
      </c>
      <c r="L2044" t="s">
        <v>38</v>
      </c>
      <c r="M2044" t="s">
        <v>32</v>
      </c>
      <c r="N2044" t="s">
        <v>3305</v>
      </c>
      <c r="O2044">
        <v>-1</v>
      </c>
      <c r="P2044">
        <v>-1</v>
      </c>
      <c r="Q2044">
        <f t="shared" si="372"/>
        <v>46000</v>
      </c>
      <c r="R2044">
        <f t="shared" si="373"/>
        <v>86000</v>
      </c>
      <c r="S2044">
        <f t="shared" si="374"/>
        <v>66000</v>
      </c>
      <c r="T2044" t="str">
        <f t="shared" si="375"/>
        <v>Staffigo Technical Services, LLC</v>
      </c>
      <c r="U2044" t="str">
        <f t="shared" si="376"/>
        <v>San Francisco</v>
      </c>
      <c r="V2044" t="str">
        <f t="shared" si="377"/>
        <v>CA</v>
      </c>
      <c r="W2044">
        <f t="shared" si="378"/>
        <v>0</v>
      </c>
      <c r="X2044">
        <f t="shared" si="379"/>
        <v>1</v>
      </c>
      <c r="Y2044">
        <f t="shared" si="380"/>
        <v>1</v>
      </c>
      <c r="Z2044">
        <f t="shared" si="381"/>
        <v>0</v>
      </c>
      <c r="AA2044">
        <f t="shared" si="382"/>
        <v>0</v>
      </c>
      <c r="AB2044">
        <f t="shared" si="383"/>
        <v>1</v>
      </c>
    </row>
    <row r="2045" spans="1:28" ht="51" x14ac:dyDescent="0.2">
      <c r="A2045">
        <v>2043</v>
      </c>
      <c r="B2045" t="s">
        <v>3033</v>
      </c>
      <c r="C2045" t="s">
        <v>5425</v>
      </c>
      <c r="D2045" t="s">
        <v>5740</v>
      </c>
      <c r="E2045">
        <v>4.4000000000000004</v>
      </c>
      <c r="F2045" s="1" t="s">
        <v>3034</v>
      </c>
      <c r="G2045" t="s">
        <v>106</v>
      </c>
      <c r="H2045" t="s">
        <v>651</v>
      </c>
      <c r="I2045" t="s">
        <v>55</v>
      </c>
      <c r="J2045">
        <v>2007</v>
      </c>
      <c r="K2045" t="s">
        <v>30</v>
      </c>
      <c r="L2045" t="s">
        <v>38</v>
      </c>
      <c r="M2045" t="s">
        <v>32</v>
      </c>
      <c r="N2045" t="s">
        <v>3303</v>
      </c>
      <c r="O2045">
        <v>-1</v>
      </c>
      <c r="P2045">
        <v>-1</v>
      </c>
      <c r="Q2045">
        <f t="shared" si="372"/>
        <v>46000</v>
      </c>
      <c r="R2045">
        <f t="shared" si="373"/>
        <v>86000</v>
      </c>
      <c r="S2045">
        <f t="shared" si="374"/>
        <v>66000</v>
      </c>
      <c r="T2045" t="str">
        <f t="shared" si="375"/>
        <v>Next Level Business Services, Inc.</v>
      </c>
      <c r="U2045" t="str">
        <f t="shared" si="376"/>
        <v>San Francisco</v>
      </c>
      <c r="V2045" t="str">
        <f t="shared" si="377"/>
        <v>CA</v>
      </c>
      <c r="W2045">
        <f t="shared" si="378"/>
        <v>0</v>
      </c>
      <c r="X2045">
        <f t="shared" si="379"/>
        <v>1</v>
      </c>
      <c r="Y2045">
        <f t="shared" si="380"/>
        <v>1</v>
      </c>
      <c r="Z2045">
        <f t="shared" si="381"/>
        <v>1</v>
      </c>
      <c r="AA2045">
        <f t="shared" si="382"/>
        <v>0</v>
      </c>
      <c r="AB2045">
        <f t="shared" si="383"/>
        <v>1</v>
      </c>
    </row>
    <row r="2046" spans="1:28" ht="409.6" x14ac:dyDescent="0.2">
      <c r="A2046">
        <v>2044</v>
      </c>
      <c r="B2046" t="s">
        <v>72</v>
      </c>
      <c r="C2046" t="s">
        <v>5425</v>
      </c>
      <c r="D2046" s="1" t="s">
        <v>5741</v>
      </c>
      <c r="E2046">
        <v>4.4000000000000004</v>
      </c>
      <c r="F2046" s="1" t="s">
        <v>3035</v>
      </c>
      <c r="G2046" t="s">
        <v>106</v>
      </c>
      <c r="H2046" t="s">
        <v>2466</v>
      </c>
      <c r="I2046" t="s">
        <v>84</v>
      </c>
      <c r="J2046">
        <v>1995</v>
      </c>
      <c r="K2046" t="s">
        <v>30</v>
      </c>
      <c r="L2046" t="s">
        <v>38</v>
      </c>
      <c r="M2046" t="s">
        <v>32</v>
      </c>
      <c r="N2046" t="s">
        <v>3319</v>
      </c>
      <c r="O2046" t="s">
        <v>5136</v>
      </c>
      <c r="P2046">
        <v>-1</v>
      </c>
      <c r="Q2046">
        <f t="shared" si="372"/>
        <v>46000</v>
      </c>
      <c r="R2046">
        <f t="shared" si="373"/>
        <v>86000</v>
      </c>
      <c r="S2046">
        <f t="shared" si="374"/>
        <v>66000</v>
      </c>
      <c r="T2046" t="str">
        <f t="shared" si="375"/>
        <v>The Armada Group</v>
      </c>
      <c r="U2046" t="str">
        <f t="shared" si="376"/>
        <v>San Francisco</v>
      </c>
      <c r="V2046" t="str">
        <f t="shared" si="377"/>
        <v>CA</v>
      </c>
      <c r="W2046">
        <f t="shared" si="378"/>
        <v>0</v>
      </c>
      <c r="X2046">
        <f t="shared" si="379"/>
        <v>1</v>
      </c>
      <c r="Y2046">
        <f t="shared" si="380"/>
        <v>1</v>
      </c>
      <c r="Z2046">
        <f t="shared" si="381"/>
        <v>1</v>
      </c>
      <c r="AA2046">
        <f t="shared" si="382"/>
        <v>0</v>
      </c>
      <c r="AB2046">
        <f t="shared" si="383"/>
        <v>1</v>
      </c>
    </row>
    <row r="2047" spans="1:28" ht="409.6" x14ac:dyDescent="0.2">
      <c r="A2047">
        <v>2045</v>
      </c>
      <c r="B2047" t="s">
        <v>1195</v>
      </c>
      <c r="C2047" t="s">
        <v>5425</v>
      </c>
      <c r="D2047" s="1" t="s">
        <v>5742</v>
      </c>
      <c r="E2047">
        <v>4.9000000000000004</v>
      </c>
      <c r="F2047" s="1" t="s">
        <v>3036</v>
      </c>
      <c r="G2047" t="s">
        <v>106</v>
      </c>
      <c r="H2047" t="s">
        <v>2940</v>
      </c>
      <c r="I2047" t="s">
        <v>68</v>
      </c>
      <c r="J2047">
        <v>2001</v>
      </c>
      <c r="K2047" t="s">
        <v>30</v>
      </c>
      <c r="L2047" t="s">
        <v>38</v>
      </c>
      <c r="M2047" t="s">
        <v>32</v>
      </c>
      <c r="N2047" t="s">
        <v>3312</v>
      </c>
      <c r="O2047">
        <v>-1</v>
      </c>
      <c r="P2047">
        <v>-1</v>
      </c>
      <c r="Q2047">
        <f t="shared" si="372"/>
        <v>46000</v>
      </c>
      <c r="R2047">
        <f t="shared" si="373"/>
        <v>86000</v>
      </c>
      <c r="S2047">
        <f t="shared" si="374"/>
        <v>66000</v>
      </c>
      <c r="T2047" t="str">
        <f t="shared" si="375"/>
        <v>GoAhead Solutions</v>
      </c>
      <c r="U2047" t="str">
        <f t="shared" si="376"/>
        <v>San Francisco</v>
      </c>
      <c r="V2047" t="str">
        <f t="shared" si="377"/>
        <v>CA</v>
      </c>
      <c r="W2047">
        <f t="shared" si="378"/>
        <v>1</v>
      </c>
      <c r="X2047">
        <f t="shared" si="379"/>
        <v>1</v>
      </c>
      <c r="Y2047">
        <f t="shared" si="380"/>
        <v>1</v>
      </c>
      <c r="Z2047">
        <f t="shared" si="381"/>
        <v>0</v>
      </c>
      <c r="AA2047">
        <f t="shared" si="382"/>
        <v>0</v>
      </c>
      <c r="AB2047">
        <f t="shared" si="383"/>
        <v>1</v>
      </c>
    </row>
    <row r="2048" spans="1:28" ht="409.6" x14ac:dyDescent="0.2">
      <c r="A2048">
        <v>2046</v>
      </c>
      <c r="B2048" t="s">
        <v>502</v>
      </c>
      <c r="C2048" t="s">
        <v>5425</v>
      </c>
      <c r="D2048" s="1" t="s">
        <v>5743</v>
      </c>
      <c r="E2048">
        <v>5</v>
      </c>
      <c r="F2048" s="1" t="s">
        <v>3013</v>
      </c>
      <c r="G2048" t="s">
        <v>106</v>
      </c>
      <c r="H2048" t="s">
        <v>263</v>
      </c>
      <c r="I2048" t="s">
        <v>68</v>
      </c>
      <c r="J2048">
        <v>-1</v>
      </c>
      <c r="K2048" t="s">
        <v>30</v>
      </c>
      <c r="L2048" t="s">
        <v>147</v>
      </c>
      <c r="M2048" t="s">
        <v>61</v>
      </c>
      <c r="N2048" t="s">
        <v>3319</v>
      </c>
      <c r="O2048">
        <v>-1</v>
      </c>
      <c r="P2048">
        <v>-1</v>
      </c>
      <c r="Q2048">
        <f t="shared" si="372"/>
        <v>46000</v>
      </c>
      <c r="R2048">
        <f t="shared" si="373"/>
        <v>86000</v>
      </c>
      <c r="S2048">
        <f t="shared" si="374"/>
        <v>66000</v>
      </c>
      <c r="T2048" t="str">
        <f t="shared" si="375"/>
        <v>addastaff</v>
      </c>
      <c r="U2048" t="str">
        <f t="shared" si="376"/>
        <v>San Francisco</v>
      </c>
      <c r="V2048" t="str">
        <f t="shared" si="377"/>
        <v>CA</v>
      </c>
      <c r="W2048">
        <f t="shared" si="378"/>
        <v>0</v>
      </c>
      <c r="X2048">
        <f t="shared" si="379"/>
        <v>1</v>
      </c>
      <c r="Y2048">
        <f t="shared" si="380"/>
        <v>1</v>
      </c>
      <c r="Z2048">
        <f t="shared" si="381"/>
        <v>0</v>
      </c>
      <c r="AA2048">
        <f t="shared" si="382"/>
        <v>0</v>
      </c>
      <c r="AB2048">
        <f t="shared" si="383"/>
        <v>1</v>
      </c>
    </row>
    <row r="2049" spans="1:28" ht="409.6" x14ac:dyDescent="0.2">
      <c r="A2049">
        <v>2047</v>
      </c>
      <c r="B2049" t="s">
        <v>3037</v>
      </c>
      <c r="C2049" t="s">
        <v>5744</v>
      </c>
      <c r="D2049" s="1" t="s">
        <v>5745</v>
      </c>
      <c r="E2049">
        <v>4.3</v>
      </c>
      <c r="F2049" s="1" t="s">
        <v>3038</v>
      </c>
      <c r="G2049" t="s">
        <v>3975</v>
      </c>
      <c r="H2049" t="s">
        <v>748</v>
      </c>
      <c r="I2049" t="s">
        <v>41</v>
      </c>
      <c r="J2049">
        <v>2004</v>
      </c>
      <c r="K2049" t="s">
        <v>30</v>
      </c>
      <c r="L2049" t="s">
        <v>147</v>
      </c>
      <c r="M2049" t="s">
        <v>61</v>
      </c>
      <c r="N2049" t="s">
        <v>3319</v>
      </c>
      <c r="O2049">
        <v>-1</v>
      </c>
      <c r="P2049">
        <v>-1</v>
      </c>
      <c r="Q2049">
        <f t="shared" si="372"/>
        <v>47000</v>
      </c>
      <c r="R2049">
        <f t="shared" si="373"/>
        <v>74000</v>
      </c>
      <c r="S2049">
        <f t="shared" si="374"/>
        <v>60500</v>
      </c>
      <c r="T2049" t="str">
        <f t="shared" si="375"/>
        <v>Abacus Service Corporation</v>
      </c>
      <c r="U2049" t="str">
        <f t="shared" si="376"/>
        <v>Oaland</v>
      </c>
      <c r="V2049" t="str">
        <f t="shared" si="377"/>
        <v>CA</v>
      </c>
      <c r="W2049">
        <f t="shared" si="378"/>
        <v>0</v>
      </c>
      <c r="X2049">
        <f t="shared" si="379"/>
        <v>1</v>
      </c>
      <c r="Y2049">
        <f t="shared" si="380"/>
        <v>0</v>
      </c>
      <c r="Z2049">
        <f t="shared" si="381"/>
        <v>1</v>
      </c>
      <c r="AA2049">
        <f t="shared" si="382"/>
        <v>1</v>
      </c>
      <c r="AB2049">
        <f t="shared" si="383"/>
        <v>1</v>
      </c>
    </row>
    <row r="2050" spans="1:28" ht="409.6" x14ac:dyDescent="0.2">
      <c r="A2050">
        <v>2048</v>
      </c>
      <c r="B2050" t="s">
        <v>3039</v>
      </c>
      <c r="C2050" t="s">
        <v>5744</v>
      </c>
      <c r="D2050" s="1" t="s">
        <v>5746</v>
      </c>
      <c r="E2050">
        <v>3.8</v>
      </c>
      <c r="F2050" s="1" t="s">
        <v>5747</v>
      </c>
      <c r="G2050" t="s">
        <v>263</v>
      </c>
      <c r="H2050" t="s">
        <v>263</v>
      </c>
      <c r="I2050" t="s">
        <v>55</v>
      </c>
      <c r="J2050">
        <v>1947</v>
      </c>
      <c r="K2050" t="s">
        <v>56</v>
      </c>
      <c r="L2050" t="s">
        <v>3323</v>
      </c>
      <c r="M2050" t="s">
        <v>46</v>
      </c>
      <c r="N2050" t="s">
        <v>3307</v>
      </c>
      <c r="O2050" t="s">
        <v>3040</v>
      </c>
      <c r="P2050">
        <v>-1</v>
      </c>
      <c r="Q2050">
        <f t="shared" si="372"/>
        <v>47000</v>
      </c>
      <c r="R2050">
        <f t="shared" si="373"/>
        <v>74000</v>
      </c>
      <c r="S2050">
        <f t="shared" si="374"/>
        <v>60500</v>
      </c>
      <c r="T2050" t="str">
        <f t="shared" si="375"/>
        <v>Franlin Templeton Investments</v>
      </c>
      <c r="U2050" t="str">
        <f t="shared" si="376"/>
        <v>San Mateo</v>
      </c>
      <c r="V2050" t="str">
        <f t="shared" si="377"/>
        <v>CA</v>
      </c>
      <c r="W2050">
        <f t="shared" si="378"/>
        <v>0</v>
      </c>
      <c r="X2050">
        <f t="shared" si="379"/>
        <v>1</v>
      </c>
      <c r="Y2050">
        <f t="shared" si="380"/>
        <v>1</v>
      </c>
      <c r="Z2050">
        <f t="shared" si="381"/>
        <v>0</v>
      </c>
      <c r="AA2050">
        <f t="shared" si="382"/>
        <v>0</v>
      </c>
      <c r="AB2050">
        <f t="shared" si="383"/>
        <v>1</v>
      </c>
    </row>
    <row r="2051" spans="1:28" ht="409.6" x14ac:dyDescent="0.2">
      <c r="A2051">
        <v>2049</v>
      </c>
      <c r="B2051" t="s">
        <v>3041</v>
      </c>
      <c r="C2051" t="s">
        <v>5744</v>
      </c>
      <c r="D2051" s="1" t="s">
        <v>5748</v>
      </c>
      <c r="E2051">
        <v>3.9</v>
      </c>
      <c r="F2051" s="1" t="s">
        <v>3042</v>
      </c>
      <c r="G2051" t="s">
        <v>3975</v>
      </c>
      <c r="H2051" t="s">
        <v>1079</v>
      </c>
      <c r="I2051" t="s">
        <v>24</v>
      </c>
      <c r="J2051">
        <v>1981</v>
      </c>
      <c r="K2051" t="s">
        <v>19</v>
      </c>
      <c r="L2051" t="s">
        <v>25</v>
      </c>
      <c r="M2051" t="s">
        <v>26</v>
      </c>
      <c r="N2051" t="s">
        <v>3307</v>
      </c>
      <c r="O2051" t="s">
        <v>5749</v>
      </c>
      <c r="P2051">
        <v>-1</v>
      </c>
      <c r="Q2051">
        <f t="shared" ref="Q2051:Q2114" si="384">LEFT(C2051,FIND("-",C2051)-1)*1000</f>
        <v>47000</v>
      </c>
      <c r="R2051">
        <f t="shared" ref="R2051:R2114" si="385">MID(C2051,FIND("-",C2051)+1,LEN(C2051))*1000</f>
        <v>74000</v>
      </c>
      <c r="S2051">
        <f t="shared" ref="S2051:S2114" si="386">(Q2051+R2051)/2</f>
        <v>60500</v>
      </c>
      <c r="T2051" t="str">
        <f t="shared" ref="T2051:T2114" si="387">TRIM(LEFT(F2051, FIND(CHAR(10), F2051&amp;CHAR(10))-1))</f>
        <v>Sutter Health System</v>
      </c>
      <c r="U2051" t="str">
        <f t="shared" ref="U2051:U2114" si="388">TRIM(LEFT(G2051, FIND(",",G2051)-1))</f>
        <v>Oaland</v>
      </c>
      <c r="V2051" t="str">
        <f t="shared" ref="V2051:V2114" si="389">TRIM(MID(G2051,FIND(",",G2051)+1,LEN((G2051))))</f>
        <v>CA</v>
      </c>
      <c r="W2051">
        <f t="shared" ref="W2051:W2114" si="390">IF(ISNUMBER(SEARCH("python",D2051)),1,0)</f>
        <v>0</v>
      </c>
      <c r="X2051">
        <f t="shared" ref="X2051:X2114" si="391">IF(ISNUMBER(SEARCH("sql",D2051)),1,0)</f>
        <v>1</v>
      </c>
      <c r="Y2051">
        <f t="shared" ref="Y2051:Y2114" si="392">IF(ISNUMBER(SEARCH("excel",D2051)),1,0)</f>
        <v>1</v>
      </c>
      <c r="Z2051">
        <f t="shared" ref="Z2051:Z2114" si="393">IF(ISNUMBER(SEARCH("tableau",D2051)),1,0)</f>
        <v>0</v>
      </c>
      <c r="AA2051">
        <f t="shared" ref="AA2051:AA2114" si="394">IF(ISNUMBER(SEARCH("power bi",D2051)),1,0)</f>
        <v>0</v>
      </c>
      <c r="AB2051">
        <f t="shared" ref="AB2051:AB2114" si="395">IF(ISNUMBER(SEARCH("r",D2051)),1,0)</f>
        <v>1</v>
      </c>
    </row>
    <row r="2052" spans="1:28" ht="409.6" x14ac:dyDescent="0.2">
      <c r="A2052">
        <v>2050</v>
      </c>
      <c r="B2052" t="s">
        <v>3043</v>
      </c>
      <c r="C2052" t="s">
        <v>5744</v>
      </c>
      <c r="D2052" s="1" t="s">
        <v>5750</v>
      </c>
      <c r="E2052">
        <v>4.8</v>
      </c>
      <c r="F2052" s="1" t="s">
        <v>2932</v>
      </c>
      <c r="G2052" t="s">
        <v>106</v>
      </c>
      <c r="H2052" t="s">
        <v>106</v>
      </c>
      <c r="I2052" t="s">
        <v>18</v>
      </c>
      <c r="J2052">
        <v>2013</v>
      </c>
      <c r="K2052" t="s">
        <v>30</v>
      </c>
      <c r="L2052" t="s">
        <v>3358</v>
      </c>
      <c r="M2052" t="s">
        <v>46</v>
      </c>
      <c r="N2052" t="s">
        <v>3319</v>
      </c>
      <c r="O2052">
        <v>-1</v>
      </c>
      <c r="P2052" t="b">
        <v>1</v>
      </c>
      <c r="Q2052">
        <f t="shared" si="384"/>
        <v>47000</v>
      </c>
      <c r="R2052">
        <f t="shared" si="385"/>
        <v>74000</v>
      </c>
      <c r="S2052">
        <f t="shared" si="386"/>
        <v>60500</v>
      </c>
      <c r="T2052" t="str">
        <f t="shared" si="387"/>
        <v>Chime</v>
      </c>
      <c r="U2052" t="str">
        <f t="shared" si="388"/>
        <v>San Francisco</v>
      </c>
      <c r="V2052" t="str">
        <f t="shared" si="389"/>
        <v>CA</v>
      </c>
      <c r="W2052">
        <f t="shared" si="390"/>
        <v>1</v>
      </c>
      <c r="X2052">
        <f t="shared" si="391"/>
        <v>1</v>
      </c>
      <c r="Y2052">
        <f t="shared" si="392"/>
        <v>1</v>
      </c>
      <c r="Z2052">
        <f t="shared" si="393"/>
        <v>0</v>
      </c>
      <c r="AA2052">
        <f t="shared" si="394"/>
        <v>0</v>
      </c>
      <c r="AB2052">
        <f t="shared" si="395"/>
        <v>1</v>
      </c>
    </row>
    <row r="2053" spans="1:28" ht="409.6" x14ac:dyDescent="0.2">
      <c r="A2053">
        <v>2051</v>
      </c>
      <c r="B2053" t="s">
        <v>3044</v>
      </c>
      <c r="C2053" t="s">
        <v>5744</v>
      </c>
      <c r="D2053" s="1" t="s">
        <v>5751</v>
      </c>
      <c r="E2053">
        <v>-1</v>
      </c>
      <c r="F2053" t="s">
        <v>5717</v>
      </c>
      <c r="G2053" t="s">
        <v>106</v>
      </c>
      <c r="H2053" t="s">
        <v>106</v>
      </c>
      <c r="I2053" t="s">
        <v>84</v>
      </c>
      <c r="J2053">
        <v>-1</v>
      </c>
      <c r="K2053" t="s">
        <v>19</v>
      </c>
      <c r="L2053" t="s">
        <v>669</v>
      </c>
      <c r="M2053" t="s">
        <v>21</v>
      </c>
      <c r="N2053" t="s">
        <v>3319</v>
      </c>
      <c r="O2053">
        <v>-1</v>
      </c>
      <c r="P2053">
        <v>-1</v>
      </c>
      <c r="Q2053">
        <f t="shared" si="384"/>
        <v>47000</v>
      </c>
      <c r="R2053">
        <f t="shared" si="385"/>
        <v>74000</v>
      </c>
      <c r="S2053">
        <f t="shared" si="386"/>
        <v>60500</v>
      </c>
      <c r="T2053" t="str">
        <f t="shared" si="387"/>
        <v>Parer Institute for Cancer Immunotherapy</v>
      </c>
      <c r="U2053" t="str">
        <f t="shared" si="388"/>
        <v>San Francisco</v>
      </c>
      <c r="V2053" t="str">
        <f t="shared" si="389"/>
        <v>CA</v>
      </c>
      <c r="W2053">
        <f t="shared" si="390"/>
        <v>0</v>
      </c>
      <c r="X2053">
        <f t="shared" si="391"/>
        <v>0</v>
      </c>
      <c r="Y2053">
        <f t="shared" si="392"/>
        <v>0</v>
      </c>
      <c r="Z2053">
        <f t="shared" si="393"/>
        <v>0</v>
      </c>
      <c r="AA2053">
        <f t="shared" si="394"/>
        <v>0</v>
      </c>
      <c r="AB2053">
        <f t="shared" si="395"/>
        <v>1</v>
      </c>
    </row>
    <row r="2054" spans="1:28" ht="34" x14ac:dyDescent="0.2">
      <c r="A2054">
        <v>2052</v>
      </c>
      <c r="B2054" t="s">
        <v>3045</v>
      </c>
      <c r="C2054" t="s">
        <v>5744</v>
      </c>
      <c r="D2054" t="s">
        <v>5752</v>
      </c>
      <c r="E2054">
        <v>3.4</v>
      </c>
      <c r="F2054" s="1" t="s">
        <v>3046</v>
      </c>
      <c r="G2054" t="s">
        <v>2940</v>
      </c>
      <c r="H2054" t="s">
        <v>622</v>
      </c>
      <c r="I2054" t="s">
        <v>29</v>
      </c>
      <c r="J2054">
        <v>2012</v>
      </c>
      <c r="K2054" t="s">
        <v>30</v>
      </c>
      <c r="L2054" t="s">
        <v>38</v>
      </c>
      <c r="M2054" t="s">
        <v>32</v>
      </c>
      <c r="N2054" t="s">
        <v>3303</v>
      </c>
      <c r="O2054" t="s">
        <v>3047</v>
      </c>
      <c r="P2054">
        <v>-1</v>
      </c>
      <c r="Q2054">
        <f t="shared" si="384"/>
        <v>47000</v>
      </c>
      <c r="R2054">
        <f t="shared" si="385"/>
        <v>74000</v>
      </c>
      <c r="S2054">
        <f t="shared" si="386"/>
        <v>60500</v>
      </c>
      <c r="T2054" t="str">
        <f t="shared" si="387"/>
        <v>Incedo Inc</v>
      </c>
      <c r="U2054" t="str">
        <f t="shared" si="388"/>
        <v>South San Francisco</v>
      </c>
      <c r="V2054" t="str">
        <f t="shared" si="389"/>
        <v>CA</v>
      </c>
      <c r="W2054">
        <f t="shared" si="390"/>
        <v>0</v>
      </c>
      <c r="X2054">
        <f t="shared" si="391"/>
        <v>1</v>
      </c>
      <c r="Y2054">
        <f t="shared" si="392"/>
        <v>1</v>
      </c>
      <c r="Z2054">
        <f t="shared" si="393"/>
        <v>0</v>
      </c>
      <c r="AA2054">
        <f t="shared" si="394"/>
        <v>0</v>
      </c>
      <c r="AB2054">
        <f t="shared" si="395"/>
        <v>1</v>
      </c>
    </row>
    <row r="2055" spans="1:28" ht="323" x14ac:dyDescent="0.2">
      <c r="A2055">
        <v>2053</v>
      </c>
      <c r="B2055" t="s">
        <v>3048</v>
      </c>
      <c r="C2055" t="s">
        <v>5744</v>
      </c>
      <c r="D2055" s="1" t="s">
        <v>5753</v>
      </c>
      <c r="E2055">
        <v>3.1</v>
      </c>
      <c r="F2055" s="1" t="s">
        <v>3024</v>
      </c>
      <c r="G2055" t="s">
        <v>2900</v>
      </c>
      <c r="H2055" t="s">
        <v>535</v>
      </c>
      <c r="I2055" t="s">
        <v>18</v>
      </c>
      <c r="J2055">
        <v>-1</v>
      </c>
      <c r="K2055" t="s">
        <v>311</v>
      </c>
      <c r="L2055" t="s">
        <v>38</v>
      </c>
      <c r="M2055" t="s">
        <v>32</v>
      </c>
      <c r="N2055" t="s">
        <v>3319</v>
      </c>
      <c r="O2055">
        <v>-1</v>
      </c>
      <c r="P2055">
        <v>-1</v>
      </c>
      <c r="Q2055">
        <f t="shared" si="384"/>
        <v>47000</v>
      </c>
      <c r="R2055">
        <f t="shared" si="385"/>
        <v>74000</v>
      </c>
      <c r="S2055">
        <f t="shared" si="386"/>
        <v>60500</v>
      </c>
      <c r="T2055" t="str">
        <f t="shared" si="387"/>
        <v>I.T. Solutions, Inc.</v>
      </c>
      <c r="U2055" t="str">
        <f t="shared" si="388"/>
        <v>Foster City</v>
      </c>
      <c r="V2055" t="str">
        <f t="shared" si="389"/>
        <v>CA</v>
      </c>
      <c r="W2055">
        <f t="shared" si="390"/>
        <v>0</v>
      </c>
      <c r="X2055">
        <f t="shared" si="391"/>
        <v>1</v>
      </c>
      <c r="Y2055">
        <f t="shared" si="392"/>
        <v>1</v>
      </c>
      <c r="Z2055">
        <f t="shared" si="393"/>
        <v>0</v>
      </c>
      <c r="AA2055">
        <f t="shared" si="394"/>
        <v>0</v>
      </c>
      <c r="AB2055">
        <f t="shared" si="395"/>
        <v>1</v>
      </c>
    </row>
    <row r="2056" spans="1:28" ht="409.6" x14ac:dyDescent="0.2">
      <c r="A2056">
        <v>2054</v>
      </c>
      <c r="B2056" t="s">
        <v>3049</v>
      </c>
      <c r="C2056" t="s">
        <v>5744</v>
      </c>
      <c r="D2056" s="1" t="s">
        <v>5754</v>
      </c>
      <c r="E2056">
        <v>4.5999999999999996</v>
      </c>
      <c r="F2056" s="1" t="s">
        <v>2936</v>
      </c>
      <c r="G2056" t="s">
        <v>3050</v>
      </c>
      <c r="H2056" t="s">
        <v>2938</v>
      </c>
      <c r="I2056" t="s">
        <v>29</v>
      </c>
      <c r="J2056">
        <v>2000</v>
      </c>
      <c r="K2056" t="s">
        <v>30</v>
      </c>
      <c r="L2056" t="s">
        <v>147</v>
      </c>
      <c r="M2056" t="s">
        <v>61</v>
      </c>
      <c r="N2056" t="s">
        <v>3303</v>
      </c>
      <c r="O2056">
        <v>-1</v>
      </c>
      <c r="P2056">
        <v>-1</v>
      </c>
      <c r="Q2056">
        <f t="shared" si="384"/>
        <v>47000</v>
      </c>
      <c r="R2056">
        <f t="shared" si="385"/>
        <v>74000</v>
      </c>
      <c r="S2056">
        <f t="shared" si="386"/>
        <v>60500</v>
      </c>
      <c r="T2056" t="str">
        <f t="shared" si="387"/>
        <v>Ascent</v>
      </c>
      <c r="U2056" t="str">
        <f t="shared" si="388"/>
        <v>Alameda</v>
      </c>
      <c r="V2056" t="str">
        <f t="shared" si="389"/>
        <v>CA</v>
      </c>
      <c r="W2056">
        <f t="shared" si="390"/>
        <v>0</v>
      </c>
      <c r="X2056">
        <f t="shared" si="391"/>
        <v>1</v>
      </c>
      <c r="Y2056">
        <f t="shared" si="392"/>
        <v>1</v>
      </c>
      <c r="Z2056">
        <f t="shared" si="393"/>
        <v>0</v>
      </c>
      <c r="AA2056">
        <f t="shared" si="394"/>
        <v>0</v>
      </c>
      <c r="AB2056">
        <f t="shared" si="395"/>
        <v>1</v>
      </c>
    </row>
    <row r="2057" spans="1:28" ht="409.6" x14ac:dyDescent="0.2">
      <c r="A2057">
        <v>2055</v>
      </c>
      <c r="B2057" t="s">
        <v>3051</v>
      </c>
      <c r="C2057" t="s">
        <v>5744</v>
      </c>
      <c r="D2057" s="1" t="s">
        <v>5755</v>
      </c>
      <c r="E2057">
        <v>3.4</v>
      </c>
      <c r="F2057" s="1" t="s">
        <v>2917</v>
      </c>
      <c r="G2057" t="s">
        <v>3975</v>
      </c>
      <c r="H2057" t="s">
        <v>2918</v>
      </c>
      <c r="I2057" t="s">
        <v>18</v>
      </c>
      <c r="J2057">
        <v>2001</v>
      </c>
      <c r="K2057" t="s">
        <v>30</v>
      </c>
      <c r="L2057" t="s">
        <v>85</v>
      </c>
      <c r="M2057" t="s">
        <v>61</v>
      </c>
      <c r="N2057" t="s">
        <v>3305</v>
      </c>
      <c r="O2057">
        <v>-1</v>
      </c>
      <c r="P2057">
        <v>-1</v>
      </c>
      <c r="Q2057">
        <f t="shared" si="384"/>
        <v>47000</v>
      </c>
      <c r="R2057">
        <f t="shared" si="385"/>
        <v>74000</v>
      </c>
      <c r="S2057">
        <f t="shared" si="386"/>
        <v>60500</v>
      </c>
      <c r="T2057" t="str">
        <f t="shared" si="387"/>
        <v>Impaq International, Llc</v>
      </c>
      <c r="U2057" t="str">
        <f t="shared" si="388"/>
        <v>Oaland</v>
      </c>
      <c r="V2057" t="str">
        <f t="shared" si="389"/>
        <v>CA</v>
      </c>
      <c r="W2057">
        <f t="shared" si="390"/>
        <v>1</v>
      </c>
      <c r="X2057">
        <f t="shared" si="391"/>
        <v>1</v>
      </c>
      <c r="Y2057">
        <f t="shared" si="392"/>
        <v>1</v>
      </c>
      <c r="Z2057">
        <f t="shared" si="393"/>
        <v>0</v>
      </c>
      <c r="AA2057">
        <f t="shared" si="394"/>
        <v>0</v>
      </c>
      <c r="AB2057">
        <f t="shared" si="395"/>
        <v>1</v>
      </c>
    </row>
    <row r="2058" spans="1:28" ht="409.6" x14ac:dyDescent="0.2">
      <c r="A2058">
        <v>2056</v>
      </c>
      <c r="B2058" t="s">
        <v>3052</v>
      </c>
      <c r="C2058" t="s">
        <v>5744</v>
      </c>
      <c r="D2058" s="1" t="s">
        <v>5756</v>
      </c>
      <c r="E2058">
        <v>3</v>
      </c>
      <c r="F2058" s="1" t="s">
        <v>1656</v>
      </c>
      <c r="G2058" t="s">
        <v>3982</v>
      </c>
      <c r="H2058" t="s">
        <v>228</v>
      </c>
      <c r="I2058" t="s">
        <v>84</v>
      </c>
      <c r="J2058">
        <v>-1</v>
      </c>
      <c r="K2058" t="s">
        <v>30</v>
      </c>
      <c r="L2058" t="s">
        <v>85</v>
      </c>
      <c r="M2058" t="s">
        <v>61</v>
      </c>
      <c r="N2058" t="s">
        <v>3314</v>
      </c>
      <c r="O2058">
        <v>-1</v>
      </c>
      <c r="P2058">
        <v>-1</v>
      </c>
      <c r="Q2058">
        <f t="shared" si="384"/>
        <v>47000</v>
      </c>
      <c r="R2058">
        <f t="shared" si="385"/>
        <v>74000</v>
      </c>
      <c r="S2058">
        <f t="shared" si="386"/>
        <v>60500</v>
      </c>
      <c r="T2058" t="str">
        <f t="shared" si="387"/>
        <v>Central Business Solutions, Inc</v>
      </c>
      <c r="U2058" t="str">
        <f t="shared" si="388"/>
        <v>Walnut Cree</v>
      </c>
      <c r="V2058" t="str">
        <f t="shared" si="389"/>
        <v>CA</v>
      </c>
      <c r="W2058">
        <f t="shared" si="390"/>
        <v>0</v>
      </c>
      <c r="X2058">
        <f t="shared" si="391"/>
        <v>1</v>
      </c>
      <c r="Y2058">
        <f t="shared" si="392"/>
        <v>0</v>
      </c>
      <c r="Z2058">
        <f t="shared" si="393"/>
        <v>0</v>
      </c>
      <c r="AA2058">
        <f t="shared" si="394"/>
        <v>0</v>
      </c>
      <c r="AB2058">
        <f t="shared" si="395"/>
        <v>1</v>
      </c>
    </row>
    <row r="2059" spans="1:28" ht="409.6" x14ac:dyDescent="0.2">
      <c r="A2059">
        <v>2057</v>
      </c>
      <c r="B2059" t="s">
        <v>5757</v>
      </c>
      <c r="C2059" t="s">
        <v>5744</v>
      </c>
      <c r="D2059" s="1" t="s">
        <v>5758</v>
      </c>
      <c r="E2059">
        <v>3.6</v>
      </c>
      <c r="F2059" s="1" t="s">
        <v>2763</v>
      </c>
      <c r="G2059" t="s">
        <v>106</v>
      </c>
      <c r="H2059" t="s">
        <v>106</v>
      </c>
      <c r="I2059" t="s">
        <v>24</v>
      </c>
      <c r="J2059">
        <v>1852</v>
      </c>
      <c r="K2059" t="s">
        <v>56</v>
      </c>
      <c r="L2059" t="s">
        <v>3358</v>
      </c>
      <c r="M2059" t="s">
        <v>46</v>
      </c>
      <c r="N2059" t="s">
        <v>3310</v>
      </c>
      <c r="O2059">
        <v>-1</v>
      </c>
      <c r="P2059">
        <v>-1</v>
      </c>
      <c r="Q2059">
        <f t="shared" si="384"/>
        <v>47000</v>
      </c>
      <c r="R2059">
        <f t="shared" si="385"/>
        <v>74000</v>
      </c>
      <c r="S2059">
        <f t="shared" si="386"/>
        <v>60500</v>
      </c>
      <c r="T2059" t="str">
        <f t="shared" si="387"/>
        <v>Wells Fargo</v>
      </c>
      <c r="U2059" t="str">
        <f t="shared" si="388"/>
        <v>San Francisco</v>
      </c>
      <c r="V2059" t="str">
        <f t="shared" si="389"/>
        <v>CA</v>
      </c>
      <c r="W2059">
        <f t="shared" si="390"/>
        <v>1</v>
      </c>
      <c r="X2059">
        <f t="shared" si="391"/>
        <v>1</v>
      </c>
      <c r="Y2059">
        <f t="shared" si="392"/>
        <v>0</v>
      </c>
      <c r="Z2059">
        <f t="shared" si="393"/>
        <v>0</v>
      </c>
      <c r="AA2059">
        <f t="shared" si="394"/>
        <v>0</v>
      </c>
      <c r="AB2059">
        <f t="shared" si="395"/>
        <v>1</v>
      </c>
    </row>
    <row r="2060" spans="1:28" ht="409.6" x14ac:dyDescent="0.2">
      <c r="A2060">
        <v>2058</v>
      </c>
      <c r="B2060" t="s">
        <v>1056</v>
      </c>
      <c r="C2060" t="s">
        <v>5744</v>
      </c>
      <c r="D2060" s="1" t="s">
        <v>5759</v>
      </c>
      <c r="E2060">
        <v>3.2</v>
      </c>
      <c r="F2060" s="1" t="s">
        <v>974</v>
      </c>
      <c r="G2060" t="s">
        <v>975</v>
      </c>
      <c r="H2060" t="s">
        <v>975</v>
      </c>
      <c r="I2060" t="s">
        <v>18</v>
      </c>
      <c r="J2060">
        <v>1996</v>
      </c>
      <c r="K2060" t="s">
        <v>30</v>
      </c>
      <c r="L2060" t="s">
        <v>219</v>
      </c>
      <c r="M2060" t="s">
        <v>218</v>
      </c>
      <c r="N2060" t="s">
        <v>3312</v>
      </c>
      <c r="O2060" t="s">
        <v>976</v>
      </c>
      <c r="P2060">
        <v>-1</v>
      </c>
      <c r="Q2060">
        <f t="shared" si="384"/>
        <v>47000</v>
      </c>
      <c r="R2060">
        <f t="shared" si="385"/>
        <v>74000</v>
      </c>
      <c r="S2060">
        <f t="shared" si="386"/>
        <v>60500</v>
      </c>
      <c r="T2060" t="str">
        <f t="shared" si="387"/>
        <v>Acumen</v>
      </c>
      <c r="U2060" t="str">
        <f t="shared" si="388"/>
        <v>Burlingame</v>
      </c>
      <c r="V2060" t="str">
        <f t="shared" si="389"/>
        <v>CA</v>
      </c>
      <c r="W2060">
        <f t="shared" si="390"/>
        <v>0</v>
      </c>
      <c r="X2060">
        <f t="shared" si="391"/>
        <v>0</v>
      </c>
      <c r="Y2060">
        <f t="shared" si="392"/>
        <v>0</v>
      </c>
      <c r="Z2060">
        <f t="shared" si="393"/>
        <v>0</v>
      </c>
      <c r="AA2060">
        <f t="shared" si="394"/>
        <v>0</v>
      </c>
      <c r="AB2060">
        <f t="shared" si="395"/>
        <v>1</v>
      </c>
    </row>
    <row r="2061" spans="1:28" ht="306" x14ac:dyDescent="0.2">
      <c r="A2061">
        <v>2059</v>
      </c>
      <c r="B2061" t="s">
        <v>3001</v>
      </c>
      <c r="C2061" t="s">
        <v>5744</v>
      </c>
      <c r="D2061" s="1" t="s">
        <v>5760</v>
      </c>
      <c r="E2061">
        <v>3.4</v>
      </c>
      <c r="F2061" s="1" t="s">
        <v>3053</v>
      </c>
      <c r="G2061" t="s">
        <v>2940</v>
      </c>
      <c r="H2061" t="s">
        <v>2368</v>
      </c>
      <c r="I2061" t="s">
        <v>41</v>
      </c>
      <c r="J2061">
        <v>1997</v>
      </c>
      <c r="K2061" t="s">
        <v>30</v>
      </c>
      <c r="L2061" t="s">
        <v>304</v>
      </c>
      <c r="M2061" t="s">
        <v>304</v>
      </c>
      <c r="N2061" t="s">
        <v>3319</v>
      </c>
      <c r="O2061" t="s">
        <v>3054</v>
      </c>
      <c r="P2061">
        <v>-1</v>
      </c>
      <c r="Q2061">
        <f t="shared" si="384"/>
        <v>47000</v>
      </c>
      <c r="R2061">
        <f t="shared" si="385"/>
        <v>74000</v>
      </c>
      <c r="S2061">
        <f t="shared" si="386"/>
        <v>60500</v>
      </c>
      <c r="T2061" t="str">
        <f t="shared" si="387"/>
        <v>Saama Technologies Inc</v>
      </c>
      <c r="U2061" t="str">
        <f t="shared" si="388"/>
        <v>South San Francisco</v>
      </c>
      <c r="V2061" t="str">
        <f t="shared" si="389"/>
        <v>CA</v>
      </c>
      <c r="W2061">
        <f t="shared" si="390"/>
        <v>0</v>
      </c>
      <c r="X2061">
        <f t="shared" si="391"/>
        <v>0</v>
      </c>
      <c r="Y2061">
        <f t="shared" si="392"/>
        <v>0</v>
      </c>
      <c r="Z2061">
        <f t="shared" si="393"/>
        <v>0</v>
      </c>
      <c r="AA2061">
        <f t="shared" si="394"/>
        <v>0</v>
      </c>
      <c r="AB2061">
        <f t="shared" si="395"/>
        <v>1</v>
      </c>
    </row>
    <row r="2062" spans="1:28" ht="34" x14ac:dyDescent="0.2">
      <c r="A2062">
        <v>2060</v>
      </c>
      <c r="B2062" t="s">
        <v>3055</v>
      </c>
      <c r="C2062" t="s">
        <v>5744</v>
      </c>
      <c r="D2062" t="s">
        <v>5761</v>
      </c>
      <c r="E2062">
        <v>3.8</v>
      </c>
      <c r="F2062" s="1" t="s">
        <v>5762</v>
      </c>
      <c r="G2062" t="s">
        <v>2940</v>
      </c>
      <c r="H2062" t="s">
        <v>3056</v>
      </c>
      <c r="I2062" t="s">
        <v>84</v>
      </c>
      <c r="J2062">
        <v>2015</v>
      </c>
      <c r="K2062" t="s">
        <v>30</v>
      </c>
      <c r="L2062" t="s">
        <v>60</v>
      </c>
      <c r="M2062" t="s">
        <v>61</v>
      </c>
      <c r="N2062" t="s">
        <v>3319</v>
      </c>
      <c r="O2062">
        <v>-1</v>
      </c>
      <c r="P2062">
        <v>-1</v>
      </c>
      <c r="Q2062">
        <f t="shared" si="384"/>
        <v>47000</v>
      </c>
      <c r="R2062">
        <f t="shared" si="385"/>
        <v>74000</v>
      </c>
      <c r="S2062">
        <f t="shared" si="386"/>
        <v>60500</v>
      </c>
      <c r="T2062" t="str">
        <f t="shared" si="387"/>
        <v>Episo</v>
      </c>
      <c r="U2062" t="str">
        <f t="shared" si="388"/>
        <v>South San Francisco</v>
      </c>
      <c r="V2062" t="str">
        <f t="shared" si="389"/>
        <v>CA</v>
      </c>
      <c r="W2062">
        <f t="shared" si="390"/>
        <v>0</v>
      </c>
      <c r="X2062">
        <f t="shared" si="391"/>
        <v>1</v>
      </c>
      <c r="Y2062">
        <f t="shared" si="392"/>
        <v>1</v>
      </c>
      <c r="Z2062">
        <f t="shared" si="393"/>
        <v>0</v>
      </c>
      <c r="AA2062">
        <f t="shared" si="394"/>
        <v>0</v>
      </c>
      <c r="AB2062">
        <f t="shared" si="395"/>
        <v>1</v>
      </c>
    </row>
    <row r="2063" spans="1:28" ht="34" x14ac:dyDescent="0.2">
      <c r="A2063">
        <v>2061</v>
      </c>
      <c r="B2063" t="s">
        <v>3057</v>
      </c>
      <c r="C2063" t="s">
        <v>5744</v>
      </c>
      <c r="D2063" t="s">
        <v>5763</v>
      </c>
      <c r="E2063">
        <v>3</v>
      </c>
      <c r="F2063" s="1" t="s">
        <v>3058</v>
      </c>
      <c r="G2063" t="s">
        <v>106</v>
      </c>
      <c r="H2063" t="s">
        <v>261</v>
      </c>
      <c r="I2063" t="s">
        <v>55</v>
      </c>
      <c r="J2063">
        <v>-1</v>
      </c>
      <c r="K2063" t="s">
        <v>30</v>
      </c>
      <c r="L2063">
        <v>-1</v>
      </c>
      <c r="M2063">
        <v>-1</v>
      </c>
      <c r="N2063" t="s">
        <v>3319</v>
      </c>
      <c r="O2063">
        <v>-1</v>
      </c>
      <c r="P2063">
        <v>-1</v>
      </c>
      <c r="Q2063">
        <f t="shared" si="384"/>
        <v>47000</v>
      </c>
      <c r="R2063">
        <f t="shared" si="385"/>
        <v>74000</v>
      </c>
      <c r="S2063">
        <f t="shared" si="386"/>
        <v>60500</v>
      </c>
      <c r="T2063" t="str">
        <f t="shared" si="387"/>
        <v>ZS Associates, Inc.</v>
      </c>
      <c r="U2063" t="str">
        <f t="shared" si="388"/>
        <v>San Francisco</v>
      </c>
      <c r="V2063" t="str">
        <f t="shared" si="389"/>
        <v>CA</v>
      </c>
      <c r="W2063">
        <f t="shared" si="390"/>
        <v>0</v>
      </c>
      <c r="X2063">
        <f t="shared" si="391"/>
        <v>0</v>
      </c>
      <c r="Y2063">
        <f t="shared" si="392"/>
        <v>1</v>
      </c>
      <c r="Z2063">
        <f t="shared" si="393"/>
        <v>0</v>
      </c>
      <c r="AA2063">
        <f t="shared" si="394"/>
        <v>0</v>
      </c>
      <c r="AB2063">
        <f t="shared" si="395"/>
        <v>1</v>
      </c>
    </row>
    <row r="2064" spans="1:28" ht="34" x14ac:dyDescent="0.2">
      <c r="A2064">
        <v>2062</v>
      </c>
      <c r="B2064" t="s">
        <v>3059</v>
      </c>
      <c r="C2064" t="s">
        <v>5744</v>
      </c>
      <c r="D2064" t="s">
        <v>5764</v>
      </c>
      <c r="E2064">
        <v>4.5999999999999996</v>
      </c>
      <c r="F2064" s="1" t="s">
        <v>3060</v>
      </c>
      <c r="G2064" t="s">
        <v>2949</v>
      </c>
      <c r="H2064" t="s">
        <v>2938</v>
      </c>
      <c r="I2064" t="s">
        <v>29</v>
      </c>
      <c r="J2064">
        <v>2000</v>
      </c>
      <c r="K2064" t="s">
        <v>30</v>
      </c>
      <c r="L2064" t="s">
        <v>147</v>
      </c>
      <c r="M2064" t="s">
        <v>61</v>
      </c>
      <c r="N2064" t="s">
        <v>3303</v>
      </c>
      <c r="O2064">
        <v>-1</v>
      </c>
      <c r="P2064">
        <v>-1</v>
      </c>
      <c r="Q2064">
        <f t="shared" si="384"/>
        <v>47000</v>
      </c>
      <c r="R2064">
        <f t="shared" si="385"/>
        <v>74000</v>
      </c>
      <c r="S2064">
        <f t="shared" si="386"/>
        <v>60500</v>
      </c>
      <c r="T2064" t="str">
        <f t="shared" si="387"/>
        <v>The Ascent Services Group</v>
      </c>
      <c r="U2064" t="str">
        <f t="shared" si="388"/>
        <v>San Ramon</v>
      </c>
      <c r="V2064" t="str">
        <f t="shared" si="389"/>
        <v>CA</v>
      </c>
      <c r="W2064">
        <f t="shared" si="390"/>
        <v>0</v>
      </c>
      <c r="X2064">
        <f t="shared" si="391"/>
        <v>1</v>
      </c>
      <c r="Y2064">
        <f t="shared" si="392"/>
        <v>1</v>
      </c>
      <c r="Z2064">
        <f t="shared" si="393"/>
        <v>1</v>
      </c>
      <c r="AA2064">
        <f t="shared" si="394"/>
        <v>1</v>
      </c>
      <c r="AB2064">
        <f t="shared" si="395"/>
        <v>1</v>
      </c>
    </row>
    <row r="2065" spans="1:28" ht="409.6" x14ac:dyDescent="0.2">
      <c r="A2065">
        <v>2063</v>
      </c>
      <c r="B2065" t="s">
        <v>473</v>
      </c>
      <c r="C2065" t="s">
        <v>5744</v>
      </c>
      <c r="D2065" s="1" t="s">
        <v>5765</v>
      </c>
      <c r="E2065">
        <v>3</v>
      </c>
      <c r="F2065" s="1" t="s">
        <v>1402</v>
      </c>
      <c r="G2065" t="s">
        <v>106</v>
      </c>
      <c r="H2065" t="s">
        <v>821</v>
      </c>
      <c r="I2065" t="s">
        <v>18</v>
      </c>
      <c r="J2065">
        <v>2003</v>
      </c>
      <c r="K2065" t="s">
        <v>30</v>
      </c>
      <c r="L2065" t="s">
        <v>147</v>
      </c>
      <c r="M2065" t="s">
        <v>61</v>
      </c>
      <c r="N2065" t="s">
        <v>3319</v>
      </c>
      <c r="O2065">
        <v>-1</v>
      </c>
      <c r="P2065">
        <v>-1</v>
      </c>
      <c r="Q2065">
        <f t="shared" si="384"/>
        <v>47000</v>
      </c>
      <c r="R2065">
        <f t="shared" si="385"/>
        <v>74000</v>
      </c>
      <c r="S2065">
        <f t="shared" si="386"/>
        <v>60500</v>
      </c>
      <c r="T2065" t="str">
        <f t="shared" si="387"/>
        <v>The Accuro Group</v>
      </c>
      <c r="U2065" t="str">
        <f t="shared" si="388"/>
        <v>San Francisco</v>
      </c>
      <c r="V2065" t="str">
        <f t="shared" si="389"/>
        <v>CA</v>
      </c>
      <c r="W2065">
        <f t="shared" si="390"/>
        <v>0</v>
      </c>
      <c r="X2065">
        <f t="shared" si="391"/>
        <v>1</v>
      </c>
      <c r="Y2065">
        <f t="shared" si="392"/>
        <v>0</v>
      </c>
      <c r="Z2065">
        <f t="shared" si="393"/>
        <v>1</v>
      </c>
      <c r="AA2065">
        <f t="shared" si="394"/>
        <v>0</v>
      </c>
      <c r="AB2065">
        <f t="shared" si="395"/>
        <v>1</v>
      </c>
    </row>
    <row r="2066" spans="1:28" ht="255" x14ac:dyDescent="0.2">
      <c r="A2066">
        <v>2064</v>
      </c>
      <c r="B2066" t="s">
        <v>3061</v>
      </c>
      <c r="C2066" t="s">
        <v>5744</v>
      </c>
      <c r="D2066" s="1" t="s">
        <v>3315</v>
      </c>
      <c r="E2066">
        <v>3.7</v>
      </c>
      <c r="F2066" s="1" t="s">
        <v>3062</v>
      </c>
      <c r="G2066" t="s">
        <v>106</v>
      </c>
      <c r="H2066" t="s">
        <v>106</v>
      </c>
      <c r="I2066" t="s">
        <v>55</v>
      </c>
      <c r="J2066">
        <v>-1</v>
      </c>
      <c r="K2066" t="s">
        <v>218</v>
      </c>
      <c r="L2066" t="s">
        <v>219</v>
      </c>
      <c r="M2066" t="s">
        <v>218</v>
      </c>
      <c r="N2066" t="s">
        <v>3319</v>
      </c>
      <c r="O2066">
        <v>-1</v>
      </c>
      <c r="P2066">
        <v>-1</v>
      </c>
      <c r="Q2066">
        <f t="shared" si="384"/>
        <v>47000</v>
      </c>
      <c r="R2066">
        <f t="shared" si="385"/>
        <v>74000</v>
      </c>
      <c r="S2066">
        <f t="shared" si="386"/>
        <v>60500</v>
      </c>
      <c r="T2066" t="str">
        <f t="shared" si="387"/>
        <v>City and County of San Francisco</v>
      </c>
      <c r="U2066" t="str">
        <f t="shared" si="388"/>
        <v>San Francisco</v>
      </c>
      <c r="V2066" t="str">
        <f t="shared" si="389"/>
        <v>CA</v>
      </c>
      <c r="W2066">
        <f t="shared" si="390"/>
        <v>0</v>
      </c>
      <c r="X2066">
        <f t="shared" si="391"/>
        <v>0</v>
      </c>
      <c r="Y2066">
        <f t="shared" si="392"/>
        <v>0</v>
      </c>
      <c r="Z2066">
        <f t="shared" si="393"/>
        <v>0</v>
      </c>
      <c r="AA2066">
        <f t="shared" si="394"/>
        <v>0</v>
      </c>
      <c r="AB2066">
        <f t="shared" si="395"/>
        <v>1</v>
      </c>
    </row>
    <row r="2067" spans="1:28" ht="409.6" x14ac:dyDescent="0.2">
      <c r="A2067">
        <v>2065</v>
      </c>
      <c r="B2067" t="s">
        <v>3063</v>
      </c>
      <c r="C2067" t="s">
        <v>5744</v>
      </c>
      <c r="D2067" s="1" t="s">
        <v>5766</v>
      </c>
      <c r="E2067">
        <v>3.8</v>
      </c>
      <c r="F2067" s="1" t="s">
        <v>5767</v>
      </c>
      <c r="G2067" t="s">
        <v>2900</v>
      </c>
      <c r="H2067" t="s">
        <v>3056</v>
      </c>
      <c r="I2067" t="s">
        <v>84</v>
      </c>
      <c r="J2067">
        <v>2015</v>
      </c>
      <c r="K2067" t="s">
        <v>30</v>
      </c>
      <c r="L2067" t="s">
        <v>60</v>
      </c>
      <c r="M2067" t="s">
        <v>61</v>
      </c>
      <c r="N2067" t="s">
        <v>3319</v>
      </c>
      <c r="O2067">
        <v>-1</v>
      </c>
      <c r="P2067">
        <v>-1</v>
      </c>
      <c r="Q2067">
        <f t="shared" si="384"/>
        <v>47000</v>
      </c>
      <c r="R2067">
        <f t="shared" si="385"/>
        <v>74000</v>
      </c>
      <c r="S2067">
        <f t="shared" si="386"/>
        <v>60500</v>
      </c>
      <c r="T2067" t="str">
        <f t="shared" si="387"/>
        <v>Episo Inc</v>
      </c>
      <c r="U2067" t="str">
        <f t="shared" si="388"/>
        <v>Foster City</v>
      </c>
      <c r="V2067" t="str">
        <f t="shared" si="389"/>
        <v>CA</v>
      </c>
      <c r="W2067">
        <f t="shared" si="390"/>
        <v>0</v>
      </c>
      <c r="X2067">
        <f t="shared" si="391"/>
        <v>0</v>
      </c>
      <c r="Y2067">
        <f t="shared" si="392"/>
        <v>0</v>
      </c>
      <c r="Z2067">
        <f t="shared" si="393"/>
        <v>0</v>
      </c>
      <c r="AA2067">
        <f t="shared" si="394"/>
        <v>0</v>
      </c>
      <c r="AB2067">
        <f t="shared" si="395"/>
        <v>1</v>
      </c>
    </row>
    <row r="2068" spans="1:28" ht="409.6" x14ac:dyDescent="0.2">
      <c r="A2068">
        <v>2066</v>
      </c>
      <c r="B2068" t="s">
        <v>3064</v>
      </c>
      <c r="C2068" t="s">
        <v>5744</v>
      </c>
      <c r="D2068" s="1" t="s">
        <v>5768</v>
      </c>
      <c r="E2068">
        <v>3.6</v>
      </c>
      <c r="F2068" s="1" t="s">
        <v>3065</v>
      </c>
      <c r="G2068" t="s">
        <v>3982</v>
      </c>
      <c r="H2068" t="s">
        <v>3982</v>
      </c>
      <c r="I2068" t="s">
        <v>29</v>
      </c>
      <c r="J2068">
        <v>1980</v>
      </c>
      <c r="K2068" t="s">
        <v>56</v>
      </c>
      <c r="L2068" t="s">
        <v>763</v>
      </c>
      <c r="M2068" t="s">
        <v>764</v>
      </c>
      <c r="N2068" t="s">
        <v>3304</v>
      </c>
      <c r="O2068" t="s">
        <v>3066</v>
      </c>
      <c r="P2068">
        <v>-1</v>
      </c>
      <c r="Q2068">
        <f t="shared" si="384"/>
        <v>47000</v>
      </c>
      <c r="R2068">
        <f t="shared" si="385"/>
        <v>74000</v>
      </c>
      <c r="S2068">
        <f t="shared" si="386"/>
        <v>60500</v>
      </c>
      <c r="T2068" t="str">
        <f t="shared" si="387"/>
        <v>Central Garden &amp; Pet Company</v>
      </c>
      <c r="U2068" t="str">
        <f t="shared" si="388"/>
        <v>Walnut Cree</v>
      </c>
      <c r="V2068" t="str">
        <f t="shared" si="389"/>
        <v>CA</v>
      </c>
      <c r="W2068">
        <f t="shared" si="390"/>
        <v>0</v>
      </c>
      <c r="X2068">
        <f t="shared" si="391"/>
        <v>0</v>
      </c>
      <c r="Y2068">
        <f t="shared" si="392"/>
        <v>1</v>
      </c>
      <c r="Z2068">
        <f t="shared" si="393"/>
        <v>1</v>
      </c>
      <c r="AA2068">
        <f t="shared" si="394"/>
        <v>0</v>
      </c>
      <c r="AB2068">
        <f t="shared" si="395"/>
        <v>1</v>
      </c>
    </row>
    <row r="2069" spans="1:28" x14ac:dyDescent="0.2">
      <c r="A2069">
        <v>2067</v>
      </c>
      <c r="B2069" t="s">
        <v>3043</v>
      </c>
      <c r="C2069" t="s">
        <v>5744</v>
      </c>
      <c r="D2069" t="s">
        <v>5769</v>
      </c>
      <c r="E2069">
        <v>-1</v>
      </c>
      <c r="F2069" t="s">
        <v>5724</v>
      </c>
      <c r="G2069" t="s">
        <v>106</v>
      </c>
      <c r="H2069">
        <v>-1</v>
      </c>
      <c r="I2069">
        <v>-1</v>
      </c>
      <c r="J2069">
        <v>-1</v>
      </c>
      <c r="K2069">
        <v>-1</v>
      </c>
      <c r="L2069">
        <v>-1</v>
      </c>
      <c r="M2069">
        <v>-1</v>
      </c>
      <c r="N2069">
        <v>-1</v>
      </c>
      <c r="O2069">
        <v>-1</v>
      </c>
      <c r="P2069">
        <v>-1</v>
      </c>
      <c r="Q2069">
        <f t="shared" si="384"/>
        <v>47000</v>
      </c>
      <c r="R2069">
        <f t="shared" si="385"/>
        <v>74000</v>
      </c>
      <c r="S2069">
        <f t="shared" si="386"/>
        <v>60500</v>
      </c>
      <c r="T2069" t="str">
        <f t="shared" si="387"/>
        <v>Chime Ban</v>
      </c>
      <c r="U2069" t="str">
        <f t="shared" si="388"/>
        <v>San Francisco</v>
      </c>
      <c r="V2069" t="str">
        <f t="shared" si="389"/>
        <v>CA</v>
      </c>
      <c r="W2069">
        <f t="shared" si="390"/>
        <v>1</v>
      </c>
      <c r="X2069">
        <f t="shared" si="391"/>
        <v>1</v>
      </c>
      <c r="Y2069">
        <f t="shared" si="392"/>
        <v>1</v>
      </c>
      <c r="Z2069">
        <f t="shared" si="393"/>
        <v>0</v>
      </c>
      <c r="AA2069">
        <f t="shared" si="394"/>
        <v>0</v>
      </c>
      <c r="AB2069">
        <f t="shared" si="395"/>
        <v>1</v>
      </c>
    </row>
    <row r="2070" spans="1:28" ht="409.6" x14ac:dyDescent="0.2">
      <c r="A2070">
        <v>2068</v>
      </c>
      <c r="B2070" t="s">
        <v>3067</v>
      </c>
      <c r="C2070" t="s">
        <v>5744</v>
      </c>
      <c r="D2070" s="1" t="s">
        <v>5770</v>
      </c>
      <c r="E2070">
        <v>4.5999999999999996</v>
      </c>
      <c r="F2070" s="1" t="s">
        <v>2936</v>
      </c>
      <c r="G2070" t="s">
        <v>2940</v>
      </c>
      <c r="H2070" t="s">
        <v>2938</v>
      </c>
      <c r="I2070" t="s">
        <v>29</v>
      </c>
      <c r="J2070">
        <v>2000</v>
      </c>
      <c r="K2070" t="s">
        <v>30</v>
      </c>
      <c r="L2070" t="s">
        <v>147</v>
      </c>
      <c r="M2070" t="s">
        <v>61</v>
      </c>
      <c r="N2070" t="s">
        <v>3303</v>
      </c>
      <c r="O2070">
        <v>-1</v>
      </c>
      <c r="P2070">
        <v>-1</v>
      </c>
      <c r="Q2070">
        <f t="shared" si="384"/>
        <v>47000</v>
      </c>
      <c r="R2070">
        <f t="shared" si="385"/>
        <v>74000</v>
      </c>
      <c r="S2070">
        <f t="shared" si="386"/>
        <v>60500</v>
      </c>
      <c r="T2070" t="str">
        <f t="shared" si="387"/>
        <v>Ascent</v>
      </c>
      <c r="U2070" t="str">
        <f t="shared" si="388"/>
        <v>South San Francisco</v>
      </c>
      <c r="V2070" t="str">
        <f t="shared" si="389"/>
        <v>CA</v>
      </c>
      <c r="W2070">
        <f t="shared" si="390"/>
        <v>0</v>
      </c>
      <c r="X2070">
        <f t="shared" si="391"/>
        <v>0</v>
      </c>
      <c r="Y2070">
        <f t="shared" si="392"/>
        <v>1</v>
      </c>
      <c r="Z2070">
        <f t="shared" si="393"/>
        <v>0</v>
      </c>
      <c r="AA2070">
        <f t="shared" si="394"/>
        <v>0</v>
      </c>
      <c r="AB2070">
        <f t="shared" si="395"/>
        <v>1</v>
      </c>
    </row>
    <row r="2071" spans="1:28" ht="34" x14ac:dyDescent="0.2">
      <c r="A2071">
        <v>2069</v>
      </c>
      <c r="B2071" t="s">
        <v>3068</v>
      </c>
      <c r="C2071" t="s">
        <v>5744</v>
      </c>
      <c r="D2071" t="s">
        <v>5771</v>
      </c>
      <c r="E2071">
        <v>4.5999999999999996</v>
      </c>
      <c r="F2071" s="1" t="s">
        <v>3060</v>
      </c>
      <c r="G2071" t="s">
        <v>2853</v>
      </c>
      <c r="H2071" t="s">
        <v>2938</v>
      </c>
      <c r="I2071" t="s">
        <v>29</v>
      </c>
      <c r="J2071">
        <v>2000</v>
      </c>
      <c r="K2071" t="s">
        <v>30</v>
      </c>
      <c r="L2071" t="s">
        <v>147</v>
      </c>
      <c r="M2071" t="s">
        <v>61</v>
      </c>
      <c r="N2071" t="s">
        <v>3303</v>
      </c>
      <c r="O2071">
        <v>-1</v>
      </c>
      <c r="P2071">
        <v>-1</v>
      </c>
      <c r="Q2071">
        <f t="shared" si="384"/>
        <v>47000</v>
      </c>
      <c r="R2071">
        <f t="shared" si="385"/>
        <v>74000</v>
      </c>
      <c r="S2071">
        <f t="shared" si="386"/>
        <v>60500</v>
      </c>
      <c r="T2071" t="str">
        <f t="shared" si="387"/>
        <v>The Ascent Services Group</v>
      </c>
      <c r="U2071" t="str">
        <f t="shared" si="388"/>
        <v>San Rafael</v>
      </c>
      <c r="V2071" t="str">
        <f t="shared" si="389"/>
        <v>CA</v>
      </c>
      <c r="W2071">
        <f t="shared" si="390"/>
        <v>0</v>
      </c>
      <c r="X2071">
        <f t="shared" si="391"/>
        <v>1</v>
      </c>
      <c r="Y2071">
        <f t="shared" si="392"/>
        <v>0</v>
      </c>
      <c r="Z2071">
        <f t="shared" si="393"/>
        <v>0</v>
      </c>
      <c r="AA2071">
        <f t="shared" si="394"/>
        <v>0</v>
      </c>
      <c r="AB2071">
        <f t="shared" si="395"/>
        <v>1</v>
      </c>
    </row>
    <row r="2072" spans="1:28" ht="372" x14ac:dyDescent="0.2">
      <c r="A2072">
        <v>2070</v>
      </c>
      <c r="B2072" t="s">
        <v>2567</v>
      </c>
      <c r="C2072" t="s">
        <v>5744</v>
      </c>
      <c r="D2072" s="1" t="s">
        <v>5772</v>
      </c>
      <c r="E2072">
        <v>4.0999999999999996</v>
      </c>
      <c r="F2072" s="1" t="s">
        <v>465</v>
      </c>
      <c r="G2072" t="s">
        <v>596</v>
      </c>
      <c r="H2072" t="s">
        <v>3530</v>
      </c>
      <c r="I2072" t="s">
        <v>84</v>
      </c>
      <c r="J2072">
        <v>-1</v>
      </c>
      <c r="K2072" t="s">
        <v>30</v>
      </c>
      <c r="L2072" t="s">
        <v>134</v>
      </c>
      <c r="M2072" t="s">
        <v>32</v>
      </c>
      <c r="N2072" t="s">
        <v>3309</v>
      </c>
      <c r="O2072">
        <v>-1</v>
      </c>
      <c r="P2072">
        <v>-1</v>
      </c>
      <c r="Q2072">
        <f t="shared" si="384"/>
        <v>47000</v>
      </c>
      <c r="R2072">
        <f t="shared" si="385"/>
        <v>74000</v>
      </c>
      <c r="S2072">
        <f t="shared" si="386"/>
        <v>60500</v>
      </c>
      <c r="T2072" t="str">
        <f t="shared" si="387"/>
        <v>APN Software Services Inc.</v>
      </c>
      <c r="U2072" t="str">
        <f t="shared" si="388"/>
        <v>Redwood City</v>
      </c>
      <c r="V2072" t="str">
        <f t="shared" si="389"/>
        <v>CA</v>
      </c>
      <c r="W2072">
        <f t="shared" si="390"/>
        <v>0</v>
      </c>
      <c r="X2072">
        <f t="shared" si="391"/>
        <v>0</v>
      </c>
      <c r="Y2072">
        <f t="shared" si="392"/>
        <v>0</v>
      </c>
      <c r="Z2072">
        <f t="shared" si="393"/>
        <v>0</v>
      </c>
      <c r="AA2072">
        <f t="shared" si="394"/>
        <v>0</v>
      </c>
      <c r="AB2072">
        <f t="shared" si="395"/>
        <v>1</v>
      </c>
    </row>
    <row r="2073" spans="1:28" ht="409.6" x14ac:dyDescent="0.2">
      <c r="A2073">
        <v>2071</v>
      </c>
      <c r="B2073" t="s">
        <v>3039</v>
      </c>
      <c r="C2073" t="s">
        <v>5744</v>
      </c>
      <c r="D2073" s="1" t="s">
        <v>5773</v>
      </c>
      <c r="E2073">
        <v>-1</v>
      </c>
      <c r="F2073" t="s">
        <v>5774</v>
      </c>
      <c r="G2073" t="s">
        <v>263</v>
      </c>
      <c r="H2073" t="s">
        <v>3069</v>
      </c>
      <c r="I2073" t="s">
        <v>68</v>
      </c>
      <c r="J2073">
        <v>-1</v>
      </c>
      <c r="K2073" t="s">
        <v>19</v>
      </c>
      <c r="L2073">
        <v>-1</v>
      </c>
      <c r="M2073">
        <v>-1</v>
      </c>
      <c r="N2073" t="s">
        <v>3319</v>
      </c>
      <c r="O2073">
        <v>-1</v>
      </c>
      <c r="P2073">
        <v>-1</v>
      </c>
      <c r="Q2073">
        <f t="shared" si="384"/>
        <v>47000</v>
      </c>
      <c r="R2073">
        <f t="shared" si="385"/>
        <v>74000</v>
      </c>
      <c r="S2073">
        <f t="shared" si="386"/>
        <v>60500</v>
      </c>
      <c r="T2073" t="str">
        <f t="shared" si="387"/>
        <v>Franlin Resources</v>
      </c>
      <c r="U2073" t="str">
        <f t="shared" si="388"/>
        <v>San Mateo</v>
      </c>
      <c r="V2073" t="str">
        <f t="shared" si="389"/>
        <v>CA</v>
      </c>
      <c r="W2073">
        <f t="shared" si="390"/>
        <v>0</v>
      </c>
      <c r="X2073">
        <f t="shared" si="391"/>
        <v>1</v>
      </c>
      <c r="Y2073">
        <f t="shared" si="392"/>
        <v>1</v>
      </c>
      <c r="Z2073">
        <f t="shared" si="393"/>
        <v>0</v>
      </c>
      <c r="AA2073">
        <f t="shared" si="394"/>
        <v>0</v>
      </c>
      <c r="AB2073">
        <f t="shared" si="395"/>
        <v>1</v>
      </c>
    </row>
    <row r="2074" spans="1:28" ht="85" x14ac:dyDescent="0.2">
      <c r="A2074">
        <v>2072</v>
      </c>
      <c r="B2074" t="s">
        <v>5775</v>
      </c>
      <c r="C2074" t="s">
        <v>5744</v>
      </c>
      <c r="D2074" s="1" t="s">
        <v>3070</v>
      </c>
      <c r="E2074">
        <v>5</v>
      </c>
      <c r="F2074" s="1" t="s">
        <v>3071</v>
      </c>
      <c r="G2074" t="s">
        <v>106</v>
      </c>
      <c r="H2074" t="s">
        <v>651</v>
      </c>
      <c r="I2074" t="s">
        <v>68</v>
      </c>
      <c r="J2074">
        <v>1998</v>
      </c>
      <c r="K2074" t="s">
        <v>30</v>
      </c>
      <c r="L2074" t="s">
        <v>85</v>
      </c>
      <c r="M2074" t="s">
        <v>61</v>
      </c>
      <c r="N2074" t="s">
        <v>3308</v>
      </c>
      <c r="O2074">
        <v>-1</v>
      </c>
      <c r="P2074">
        <v>-1</v>
      </c>
      <c r="Q2074">
        <f t="shared" si="384"/>
        <v>47000</v>
      </c>
      <c r="R2074">
        <f t="shared" si="385"/>
        <v>74000</v>
      </c>
      <c r="S2074">
        <f t="shared" si="386"/>
        <v>60500</v>
      </c>
      <c r="T2074" t="str">
        <f t="shared" si="387"/>
        <v>Concept Software &amp; Services Inc</v>
      </c>
      <c r="U2074" t="str">
        <f t="shared" si="388"/>
        <v>San Francisco</v>
      </c>
      <c r="V2074" t="str">
        <f t="shared" si="389"/>
        <v>CA</v>
      </c>
      <c r="W2074">
        <f t="shared" si="390"/>
        <v>0</v>
      </c>
      <c r="X2074">
        <f t="shared" si="391"/>
        <v>0</v>
      </c>
      <c r="Y2074">
        <f t="shared" si="392"/>
        <v>0</v>
      </c>
      <c r="Z2074">
        <f t="shared" si="393"/>
        <v>0</v>
      </c>
      <c r="AA2074">
        <f t="shared" si="394"/>
        <v>0</v>
      </c>
      <c r="AB2074">
        <f t="shared" si="395"/>
        <v>1</v>
      </c>
    </row>
    <row r="2075" spans="1:28" ht="409.6" x14ac:dyDescent="0.2">
      <c r="A2075">
        <v>2073</v>
      </c>
      <c r="B2075" t="s">
        <v>34</v>
      </c>
      <c r="C2075" t="s">
        <v>4833</v>
      </c>
      <c r="D2075" s="1" t="s">
        <v>5776</v>
      </c>
      <c r="E2075">
        <v>3.2</v>
      </c>
      <c r="F2075" s="1" t="s">
        <v>3072</v>
      </c>
      <c r="G2075" t="s">
        <v>3073</v>
      </c>
      <c r="H2075" t="s">
        <v>3073</v>
      </c>
      <c r="I2075" t="s">
        <v>29</v>
      </c>
      <c r="J2075">
        <v>2001</v>
      </c>
      <c r="K2075" t="s">
        <v>37</v>
      </c>
      <c r="L2075" t="s">
        <v>3437</v>
      </c>
      <c r="M2075" t="s">
        <v>52</v>
      </c>
      <c r="N2075" t="s">
        <v>3303</v>
      </c>
      <c r="O2075" t="s">
        <v>3074</v>
      </c>
      <c r="P2075">
        <v>-1</v>
      </c>
      <c r="Q2075">
        <f t="shared" si="384"/>
        <v>34000</v>
      </c>
      <c r="R2075">
        <f t="shared" si="385"/>
        <v>61000</v>
      </c>
      <c r="S2075">
        <f t="shared" si="386"/>
        <v>47500</v>
      </c>
      <c r="T2075" t="str">
        <f t="shared" si="387"/>
        <v>Allied Solutions</v>
      </c>
      <c r="U2075" t="str">
        <f t="shared" si="388"/>
        <v>Carmel</v>
      </c>
      <c r="V2075" t="str">
        <f t="shared" si="389"/>
        <v>IN</v>
      </c>
      <c r="W2075">
        <f t="shared" si="390"/>
        <v>1</v>
      </c>
      <c r="X2075">
        <f t="shared" si="391"/>
        <v>1</v>
      </c>
      <c r="Y2075">
        <f t="shared" si="392"/>
        <v>1</v>
      </c>
      <c r="Z2075">
        <f t="shared" si="393"/>
        <v>1</v>
      </c>
      <c r="AA2075">
        <f t="shared" si="394"/>
        <v>0</v>
      </c>
      <c r="AB2075">
        <f t="shared" si="395"/>
        <v>1</v>
      </c>
    </row>
    <row r="2076" spans="1:28" ht="409.6" x14ac:dyDescent="0.2">
      <c r="A2076">
        <v>2074</v>
      </c>
      <c r="B2076" t="s">
        <v>268</v>
      </c>
      <c r="C2076" t="s">
        <v>4833</v>
      </c>
      <c r="D2076" s="1" t="s">
        <v>5777</v>
      </c>
      <c r="E2076">
        <v>3.3</v>
      </c>
      <c r="F2076" s="1" t="s">
        <v>3075</v>
      </c>
      <c r="G2076" t="s">
        <v>3076</v>
      </c>
      <c r="H2076" t="s">
        <v>1829</v>
      </c>
      <c r="I2076" t="s">
        <v>55</v>
      </c>
      <c r="J2076">
        <v>2014</v>
      </c>
      <c r="K2076" t="s">
        <v>56</v>
      </c>
      <c r="L2076" t="s">
        <v>1052</v>
      </c>
      <c r="M2076" t="s">
        <v>46</v>
      </c>
      <c r="N2076" t="s">
        <v>3304</v>
      </c>
      <c r="O2076">
        <v>-1</v>
      </c>
      <c r="P2076">
        <v>-1</v>
      </c>
      <c r="Q2076">
        <f t="shared" si="384"/>
        <v>34000</v>
      </c>
      <c r="R2076">
        <f t="shared" si="385"/>
        <v>61000</v>
      </c>
      <c r="S2076">
        <f t="shared" si="386"/>
        <v>47500</v>
      </c>
      <c r="T2076" t="str">
        <f t="shared" si="387"/>
        <v>Navient</v>
      </c>
      <c r="U2076" t="str">
        <f t="shared" si="388"/>
        <v>Indianapolis</v>
      </c>
      <c r="V2076" t="str">
        <f t="shared" si="389"/>
        <v>IN</v>
      </c>
      <c r="W2076">
        <f t="shared" si="390"/>
        <v>0</v>
      </c>
      <c r="X2076">
        <f t="shared" si="391"/>
        <v>1</v>
      </c>
      <c r="Y2076">
        <f t="shared" si="392"/>
        <v>1</v>
      </c>
      <c r="Z2076">
        <f t="shared" si="393"/>
        <v>0</v>
      </c>
      <c r="AA2076">
        <f t="shared" si="394"/>
        <v>0</v>
      </c>
      <c r="AB2076">
        <f t="shared" si="395"/>
        <v>1</v>
      </c>
    </row>
    <row r="2077" spans="1:28" ht="34" x14ac:dyDescent="0.2">
      <c r="A2077">
        <v>2075</v>
      </c>
      <c r="B2077" t="s">
        <v>34</v>
      </c>
      <c r="C2077" t="s">
        <v>4833</v>
      </c>
      <c r="D2077" t="s">
        <v>5778</v>
      </c>
      <c r="E2077">
        <v>3.5</v>
      </c>
      <c r="F2077" s="1" t="s">
        <v>3077</v>
      </c>
      <c r="G2077" t="s">
        <v>3076</v>
      </c>
      <c r="H2077" t="s">
        <v>1306</v>
      </c>
      <c r="I2077" t="s">
        <v>84</v>
      </c>
      <c r="J2077">
        <v>1998</v>
      </c>
      <c r="K2077" t="s">
        <v>30</v>
      </c>
      <c r="L2077" t="s">
        <v>85</v>
      </c>
      <c r="M2077" t="s">
        <v>61</v>
      </c>
      <c r="N2077" t="s">
        <v>3312</v>
      </c>
      <c r="O2077">
        <v>-1</v>
      </c>
      <c r="P2077">
        <v>-1</v>
      </c>
      <c r="Q2077">
        <f t="shared" si="384"/>
        <v>34000</v>
      </c>
      <c r="R2077">
        <f t="shared" si="385"/>
        <v>61000</v>
      </c>
      <c r="S2077">
        <f t="shared" si="386"/>
        <v>47500</v>
      </c>
      <c r="T2077" t="str">
        <f t="shared" si="387"/>
        <v>Briljent</v>
      </c>
      <c r="U2077" t="str">
        <f t="shared" si="388"/>
        <v>Indianapolis</v>
      </c>
      <c r="V2077" t="str">
        <f t="shared" si="389"/>
        <v>IN</v>
      </c>
      <c r="W2077">
        <f t="shared" si="390"/>
        <v>0</v>
      </c>
      <c r="X2077">
        <f t="shared" si="391"/>
        <v>0</v>
      </c>
      <c r="Y2077">
        <f t="shared" si="392"/>
        <v>1</v>
      </c>
      <c r="Z2077">
        <f t="shared" si="393"/>
        <v>0</v>
      </c>
      <c r="AA2077">
        <f t="shared" si="394"/>
        <v>0</v>
      </c>
      <c r="AB2077">
        <f t="shared" si="395"/>
        <v>1</v>
      </c>
    </row>
    <row r="2078" spans="1:28" ht="409.6" x14ac:dyDescent="0.2">
      <c r="A2078">
        <v>2076</v>
      </c>
      <c r="B2078" t="s">
        <v>1085</v>
      </c>
      <c r="C2078" t="s">
        <v>4833</v>
      </c>
      <c r="D2078" s="1" t="s">
        <v>5779</v>
      </c>
      <c r="E2078">
        <v>4.2</v>
      </c>
      <c r="F2078" s="1" t="s">
        <v>3078</v>
      </c>
      <c r="G2078" t="s">
        <v>3076</v>
      </c>
      <c r="H2078" t="s">
        <v>3076</v>
      </c>
      <c r="I2078" t="s">
        <v>68</v>
      </c>
      <c r="J2078">
        <v>2012</v>
      </c>
      <c r="K2078" t="s">
        <v>30</v>
      </c>
      <c r="L2078" t="s">
        <v>3350</v>
      </c>
      <c r="M2078" t="s">
        <v>32</v>
      </c>
      <c r="N2078" t="s">
        <v>3308</v>
      </c>
      <c r="O2078">
        <v>-1</v>
      </c>
      <c r="P2078">
        <v>-1</v>
      </c>
      <c r="Q2078">
        <f t="shared" si="384"/>
        <v>34000</v>
      </c>
      <c r="R2078">
        <f t="shared" si="385"/>
        <v>61000</v>
      </c>
      <c r="S2078">
        <f t="shared" si="386"/>
        <v>47500</v>
      </c>
      <c r="T2078" t="str">
        <f t="shared" si="387"/>
        <v>Upper Hand</v>
      </c>
      <c r="U2078" t="str">
        <f t="shared" si="388"/>
        <v>Indianapolis</v>
      </c>
      <c r="V2078" t="str">
        <f t="shared" si="389"/>
        <v>IN</v>
      </c>
      <c r="W2078">
        <f t="shared" si="390"/>
        <v>0</v>
      </c>
      <c r="X2078">
        <f t="shared" si="391"/>
        <v>1</v>
      </c>
      <c r="Y2078">
        <f t="shared" si="392"/>
        <v>1</v>
      </c>
      <c r="Z2078">
        <f t="shared" si="393"/>
        <v>0</v>
      </c>
      <c r="AA2078">
        <f t="shared" si="394"/>
        <v>0</v>
      </c>
      <c r="AB2078">
        <f t="shared" si="395"/>
        <v>1</v>
      </c>
    </row>
    <row r="2079" spans="1:28" ht="409.6" x14ac:dyDescent="0.2">
      <c r="A2079">
        <v>2077</v>
      </c>
      <c r="B2079" t="s">
        <v>268</v>
      </c>
      <c r="C2079" t="s">
        <v>4833</v>
      </c>
      <c r="D2079" s="1" t="s">
        <v>5780</v>
      </c>
      <c r="E2079">
        <v>2.8</v>
      </c>
      <c r="F2079" s="1" t="s">
        <v>3079</v>
      </c>
      <c r="G2079" t="s">
        <v>3076</v>
      </c>
      <c r="H2079" t="s">
        <v>586</v>
      </c>
      <c r="I2079" t="s">
        <v>68</v>
      </c>
      <c r="J2079">
        <v>-1</v>
      </c>
      <c r="K2079" t="s">
        <v>30</v>
      </c>
      <c r="L2079" t="s">
        <v>100</v>
      </c>
      <c r="M2079" t="s">
        <v>101</v>
      </c>
      <c r="N2079" t="s">
        <v>3311</v>
      </c>
      <c r="O2079">
        <v>-1</v>
      </c>
      <c r="P2079">
        <v>-1</v>
      </c>
      <c r="Q2079">
        <f t="shared" si="384"/>
        <v>34000</v>
      </c>
      <c r="R2079">
        <f t="shared" si="385"/>
        <v>61000</v>
      </c>
      <c r="S2079">
        <f t="shared" si="386"/>
        <v>47500</v>
      </c>
      <c r="T2079" t="str">
        <f t="shared" si="387"/>
        <v>Vespa Group LLC</v>
      </c>
      <c r="U2079" t="str">
        <f t="shared" si="388"/>
        <v>Indianapolis</v>
      </c>
      <c r="V2079" t="str">
        <f t="shared" si="389"/>
        <v>IN</v>
      </c>
      <c r="W2079">
        <f t="shared" si="390"/>
        <v>0</v>
      </c>
      <c r="X2079">
        <f t="shared" si="391"/>
        <v>1</v>
      </c>
      <c r="Y2079">
        <f t="shared" si="392"/>
        <v>1</v>
      </c>
      <c r="Z2079">
        <f t="shared" si="393"/>
        <v>0</v>
      </c>
      <c r="AA2079">
        <f t="shared" si="394"/>
        <v>0</v>
      </c>
      <c r="AB2079">
        <f t="shared" si="395"/>
        <v>1</v>
      </c>
    </row>
    <row r="2080" spans="1:28" ht="34" x14ac:dyDescent="0.2">
      <c r="A2080">
        <v>2078</v>
      </c>
      <c r="B2080" t="s">
        <v>34</v>
      </c>
      <c r="C2080" t="s">
        <v>4833</v>
      </c>
      <c r="D2080" t="s">
        <v>5781</v>
      </c>
      <c r="E2080">
        <v>3.8</v>
      </c>
      <c r="F2080" s="1" t="s">
        <v>3080</v>
      </c>
      <c r="G2080" t="s">
        <v>3076</v>
      </c>
      <c r="H2080" t="s">
        <v>106</v>
      </c>
      <c r="I2080" t="s">
        <v>84</v>
      </c>
      <c r="J2080">
        <v>2015</v>
      </c>
      <c r="K2080" t="s">
        <v>30</v>
      </c>
      <c r="L2080" t="s">
        <v>31</v>
      </c>
      <c r="M2080" t="s">
        <v>32</v>
      </c>
      <c r="N2080" t="s">
        <v>3319</v>
      </c>
      <c r="O2080">
        <v>-1</v>
      </c>
      <c r="P2080">
        <v>-1</v>
      </c>
      <c r="Q2080">
        <f t="shared" si="384"/>
        <v>34000</v>
      </c>
      <c r="R2080">
        <f t="shared" si="385"/>
        <v>61000</v>
      </c>
      <c r="S2080">
        <f t="shared" si="386"/>
        <v>47500</v>
      </c>
      <c r="T2080" t="str">
        <f t="shared" si="387"/>
        <v>Lilt</v>
      </c>
      <c r="U2080" t="str">
        <f t="shared" si="388"/>
        <v>Indianapolis</v>
      </c>
      <c r="V2080" t="str">
        <f t="shared" si="389"/>
        <v>IN</v>
      </c>
      <c r="W2080">
        <f t="shared" si="390"/>
        <v>1</v>
      </c>
      <c r="X2080">
        <f t="shared" si="391"/>
        <v>1</v>
      </c>
      <c r="Y2080">
        <f t="shared" si="392"/>
        <v>0</v>
      </c>
      <c r="Z2080">
        <f t="shared" si="393"/>
        <v>1</v>
      </c>
      <c r="AA2080">
        <f t="shared" si="394"/>
        <v>0</v>
      </c>
      <c r="AB2080">
        <f t="shared" si="395"/>
        <v>1</v>
      </c>
    </row>
    <row r="2081" spans="1:28" ht="409.6" x14ac:dyDescent="0.2">
      <c r="A2081">
        <v>2079</v>
      </c>
      <c r="B2081" t="s">
        <v>34</v>
      </c>
      <c r="C2081" t="s">
        <v>4833</v>
      </c>
      <c r="D2081" s="1" t="s">
        <v>5782</v>
      </c>
      <c r="E2081">
        <v>2.8</v>
      </c>
      <c r="F2081" s="1" t="s">
        <v>3081</v>
      </c>
      <c r="G2081" t="s">
        <v>3076</v>
      </c>
      <c r="H2081" t="s">
        <v>3076</v>
      </c>
      <c r="I2081" t="s">
        <v>29</v>
      </c>
      <c r="J2081">
        <v>1998</v>
      </c>
      <c r="K2081" t="s">
        <v>30</v>
      </c>
      <c r="L2081" t="s">
        <v>38</v>
      </c>
      <c r="M2081" t="s">
        <v>32</v>
      </c>
      <c r="N2081" t="s">
        <v>3311</v>
      </c>
      <c r="O2081">
        <v>-1</v>
      </c>
      <c r="P2081">
        <v>-1</v>
      </c>
      <c r="Q2081">
        <f t="shared" si="384"/>
        <v>34000</v>
      </c>
      <c r="R2081">
        <f t="shared" si="385"/>
        <v>61000</v>
      </c>
      <c r="S2081">
        <f t="shared" si="386"/>
        <v>47500</v>
      </c>
      <c r="T2081" t="str">
        <f t="shared" si="387"/>
        <v>BCforward</v>
      </c>
      <c r="U2081" t="str">
        <f t="shared" si="388"/>
        <v>Indianapolis</v>
      </c>
      <c r="V2081" t="str">
        <f t="shared" si="389"/>
        <v>IN</v>
      </c>
      <c r="W2081">
        <f t="shared" si="390"/>
        <v>1</v>
      </c>
      <c r="X2081">
        <f t="shared" si="391"/>
        <v>1</v>
      </c>
      <c r="Y2081">
        <f t="shared" si="392"/>
        <v>0</v>
      </c>
      <c r="Z2081">
        <f t="shared" si="393"/>
        <v>0</v>
      </c>
      <c r="AA2081">
        <f t="shared" si="394"/>
        <v>0</v>
      </c>
      <c r="AB2081">
        <f t="shared" si="395"/>
        <v>1</v>
      </c>
    </row>
    <row r="2082" spans="1:28" ht="340" x14ac:dyDescent="0.2">
      <c r="A2082">
        <v>2080</v>
      </c>
      <c r="B2082" t="s">
        <v>193</v>
      </c>
      <c r="C2082" t="s">
        <v>4833</v>
      </c>
      <c r="D2082" s="1" t="s">
        <v>5783</v>
      </c>
      <c r="E2082">
        <v>5</v>
      </c>
      <c r="F2082" s="1" t="s">
        <v>315</v>
      </c>
      <c r="G2082" t="s">
        <v>3076</v>
      </c>
      <c r="H2082" t="s">
        <v>316</v>
      </c>
      <c r="I2082" t="s">
        <v>84</v>
      </c>
      <c r="J2082">
        <v>2008</v>
      </c>
      <c r="K2082" t="s">
        <v>30</v>
      </c>
      <c r="L2082" t="s">
        <v>38</v>
      </c>
      <c r="M2082" t="s">
        <v>32</v>
      </c>
      <c r="N2082" t="s">
        <v>3305</v>
      </c>
      <c r="O2082">
        <v>-1</v>
      </c>
      <c r="P2082">
        <v>-1</v>
      </c>
      <c r="Q2082">
        <f t="shared" si="384"/>
        <v>34000</v>
      </c>
      <c r="R2082">
        <f t="shared" si="385"/>
        <v>61000</v>
      </c>
      <c r="S2082">
        <f t="shared" si="386"/>
        <v>47500</v>
      </c>
      <c r="T2082" t="str">
        <f t="shared" si="387"/>
        <v>Staffigo Technical Services, LLC</v>
      </c>
      <c r="U2082" t="str">
        <f t="shared" si="388"/>
        <v>Indianapolis</v>
      </c>
      <c r="V2082" t="str">
        <f t="shared" si="389"/>
        <v>IN</v>
      </c>
      <c r="W2082">
        <f t="shared" si="390"/>
        <v>0</v>
      </c>
      <c r="X2082">
        <f t="shared" si="391"/>
        <v>1</v>
      </c>
      <c r="Y2082">
        <f t="shared" si="392"/>
        <v>1</v>
      </c>
      <c r="Z2082">
        <f t="shared" si="393"/>
        <v>0</v>
      </c>
      <c r="AA2082">
        <f t="shared" si="394"/>
        <v>0</v>
      </c>
      <c r="AB2082">
        <f t="shared" si="395"/>
        <v>1</v>
      </c>
    </row>
    <row r="2083" spans="1:28" ht="409.6" x14ac:dyDescent="0.2">
      <c r="A2083">
        <v>2081</v>
      </c>
      <c r="B2083" t="s">
        <v>3082</v>
      </c>
      <c r="C2083" t="s">
        <v>4833</v>
      </c>
      <c r="D2083" s="1" t="s">
        <v>5784</v>
      </c>
      <c r="E2083">
        <v>3.6</v>
      </c>
      <c r="F2083" s="1" t="s">
        <v>3083</v>
      </c>
      <c r="G2083" t="s">
        <v>3076</v>
      </c>
      <c r="H2083" t="s">
        <v>1306</v>
      </c>
      <c r="I2083" t="s">
        <v>29</v>
      </c>
      <c r="J2083">
        <v>-1</v>
      </c>
      <c r="K2083" t="s">
        <v>30</v>
      </c>
      <c r="L2083" t="s">
        <v>147</v>
      </c>
      <c r="M2083" t="s">
        <v>61</v>
      </c>
      <c r="N2083" t="s">
        <v>3309</v>
      </c>
      <c r="O2083">
        <v>-1</v>
      </c>
      <c r="P2083">
        <v>-1</v>
      </c>
      <c r="Q2083">
        <f t="shared" si="384"/>
        <v>34000</v>
      </c>
      <c r="R2083">
        <f t="shared" si="385"/>
        <v>61000</v>
      </c>
      <c r="S2083">
        <f t="shared" si="386"/>
        <v>47500</v>
      </c>
      <c r="T2083" t="str">
        <f t="shared" si="387"/>
        <v>Alpha Rae Personnel, Inc.</v>
      </c>
      <c r="U2083" t="str">
        <f t="shared" si="388"/>
        <v>Indianapolis</v>
      </c>
      <c r="V2083" t="str">
        <f t="shared" si="389"/>
        <v>IN</v>
      </c>
      <c r="W2083">
        <f t="shared" si="390"/>
        <v>1</v>
      </c>
      <c r="X2083">
        <f t="shared" si="391"/>
        <v>1</v>
      </c>
      <c r="Y2083">
        <f t="shared" si="392"/>
        <v>0</v>
      </c>
      <c r="Z2083">
        <f t="shared" si="393"/>
        <v>0</v>
      </c>
      <c r="AA2083">
        <f t="shared" si="394"/>
        <v>0</v>
      </c>
      <c r="AB2083">
        <f t="shared" si="395"/>
        <v>1</v>
      </c>
    </row>
    <row r="2084" spans="1:28" ht="409.6" x14ac:dyDescent="0.2">
      <c r="A2084">
        <v>2082</v>
      </c>
      <c r="B2084" t="s">
        <v>167</v>
      </c>
      <c r="C2084" t="s">
        <v>4833</v>
      </c>
      <c r="D2084" s="1" t="s">
        <v>5785</v>
      </c>
      <c r="E2084">
        <v>3.6</v>
      </c>
      <c r="F2084" s="1" t="s">
        <v>3084</v>
      </c>
      <c r="G2084" t="s">
        <v>3076</v>
      </c>
      <c r="H2084" t="s">
        <v>194</v>
      </c>
      <c r="I2084" t="s">
        <v>29</v>
      </c>
      <c r="J2084">
        <v>2001</v>
      </c>
      <c r="K2084" t="s">
        <v>30</v>
      </c>
      <c r="L2084" t="s">
        <v>147</v>
      </c>
      <c r="M2084" t="s">
        <v>61</v>
      </c>
      <c r="N2084" t="s">
        <v>3305</v>
      </c>
      <c r="O2084" t="s">
        <v>5786</v>
      </c>
      <c r="P2084">
        <v>-1</v>
      </c>
      <c r="Q2084">
        <f t="shared" si="384"/>
        <v>34000</v>
      </c>
      <c r="R2084">
        <f t="shared" si="385"/>
        <v>61000</v>
      </c>
      <c r="S2084">
        <f t="shared" si="386"/>
        <v>47500</v>
      </c>
      <c r="T2084" t="str">
        <f t="shared" si="387"/>
        <v>The Fountain Group</v>
      </c>
      <c r="U2084" t="str">
        <f t="shared" si="388"/>
        <v>Indianapolis</v>
      </c>
      <c r="V2084" t="str">
        <f t="shared" si="389"/>
        <v>IN</v>
      </c>
      <c r="W2084">
        <f t="shared" si="390"/>
        <v>0</v>
      </c>
      <c r="X2084">
        <f t="shared" si="391"/>
        <v>1</v>
      </c>
      <c r="Y2084">
        <f t="shared" si="392"/>
        <v>1</v>
      </c>
      <c r="Z2084">
        <f t="shared" si="393"/>
        <v>0</v>
      </c>
      <c r="AA2084">
        <f t="shared" si="394"/>
        <v>0</v>
      </c>
      <c r="AB2084">
        <f t="shared" si="395"/>
        <v>1</v>
      </c>
    </row>
    <row r="2085" spans="1:28" ht="340" x14ac:dyDescent="0.2">
      <c r="A2085">
        <v>2083</v>
      </c>
      <c r="B2085" t="s">
        <v>3085</v>
      </c>
      <c r="C2085" t="s">
        <v>4833</v>
      </c>
      <c r="D2085" s="1" t="s">
        <v>5787</v>
      </c>
      <c r="E2085">
        <v>4.2</v>
      </c>
      <c r="F2085" s="1" t="s">
        <v>3086</v>
      </c>
      <c r="G2085" t="s">
        <v>3076</v>
      </c>
      <c r="H2085" t="s">
        <v>651</v>
      </c>
      <c r="I2085" t="s">
        <v>68</v>
      </c>
      <c r="J2085">
        <v>-1</v>
      </c>
      <c r="K2085" t="s">
        <v>30</v>
      </c>
      <c r="L2085">
        <v>-1</v>
      </c>
      <c r="M2085">
        <v>-1</v>
      </c>
      <c r="N2085" t="s">
        <v>3311</v>
      </c>
      <c r="O2085">
        <v>-1</v>
      </c>
      <c r="P2085">
        <v>-1</v>
      </c>
      <c r="Q2085">
        <f t="shared" si="384"/>
        <v>34000</v>
      </c>
      <c r="R2085">
        <f t="shared" si="385"/>
        <v>61000</v>
      </c>
      <c r="S2085">
        <f t="shared" si="386"/>
        <v>47500</v>
      </c>
      <c r="T2085" t="str">
        <f t="shared" si="387"/>
        <v>Gallega Software Solutions Inc</v>
      </c>
      <c r="U2085" t="str">
        <f t="shared" si="388"/>
        <v>Indianapolis</v>
      </c>
      <c r="V2085" t="str">
        <f t="shared" si="389"/>
        <v>IN</v>
      </c>
      <c r="W2085">
        <f t="shared" si="390"/>
        <v>1</v>
      </c>
      <c r="X2085">
        <f t="shared" si="391"/>
        <v>1</v>
      </c>
      <c r="Y2085">
        <f t="shared" si="392"/>
        <v>0</v>
      </c>
      <c r="Z2085">
        <f t="shared" si="393"/>
        <v>0</v>
      </c>
      <c r="AA2085">
        <f t="shared" si="394"/>
        <v>0</v>
      </c>
      <c r="AB2085">
        <f t="shared" si="395"/>
        <v>1</v>
      </c>
    </row>
    <row r="2086" spans="1:28" ht="409.6" x14ac:dyDescent="0.2">
      <c r="A2086">
        <v>2084</v>
      </c>
      <c r="B2086" t="s">
        <v>3087</v>
      </c>
      <c r="C2086" t="s">
        <v>4833</v>
      </c>
      <c r="D2086" s="1" t="s">
        <v>5788</v>
      </c>
      <c r="E2086">
        <v>4.5999999999999996</v>
      </c>
      <c r="F2086" s="1" t="s">
        <v>1315</v>
      </c>
      <c r="G2086" t="s">
        <v>3076</v>
      </c>
      <c r="H2086" t="s">
        <v>165</v>
      </c>
      <c r="I2086" t="s">
        <v>18</v>
      </c>
      <c r="J2086">
        <v>2010</v>
      </c>
      <c r="K2086" t="s">
        <v>30</v>
      </c>
      <c r="L2086" t="s">
        <v>147</v>
      </c>
      <c r="M2086" t="s">
        <v>61</v>
      </c>
      <c r="N2086" t="s">
        <v>3305</v>
      </c>
      <c r="O2086">
        <v>-1</v>
      </c>
      <c r="P2086">
        <v>-1</v>
      </c>
      <c r="Q2086">
        <f t="shared" si="384"/>
        <v>34000</v>
      </c>
      <c r="R2086">
        <f t="shared" si="385"/>
        <v>61000</v>
      </c>
      <c r="S2086">
        <f t="shared" si="386"/>
        <v>47500</v>
      </c>
      <c r="T2086" t="str">
        <f t="shared" si="387"/>
        <v>Swoon</v>
      </c>
      <c r="U2086" t="str">
        <f t="shared" si="388"/>
        <v>Indianapolis</v>
      </c>
      <c r="V2086" t="str">
        <f t="shared" si="389"/>
        <v>IN</v>
      </c>
      <c r="W2086">
        <f t="shared" si="390"/>
        <v>0</v>
      </c>
      <c r="X2086">
        <f t="shared" si="391"/>
        <v>1</v>
      </c>
      <c r="Y2086">
        <f t="shared" si="392"/>
        <v>1</v>
      </c>
      <c r="Z2086">
        <f t="shared" si="393"/>
        <v>0</v>
      </c>
      <c r="AA2086">
        <f t="shared" si="394"/>
        <v>0</v>
      </c>
      <c r="AB2086">
        <f t="shared" si="395"/>
        <v>1</v>
      </c>
    </row>
    <row r="2087" spans="1:28" ht="409.6" x14ac:dyDescent="0.2">
      <c r="A2087">
        <v>2085</v>
      </c>
      <c r="B2087" t="s">
        <v>34</v>
      </c>
      <c r="C2087" t="s">
        <v>4833</v>
      </c>
      <c r="D2087" s="1" t="s">
        <v>5789</v>
      </c>
      <c r="E2087">
        <v>5</v>
      </c>
      <c r="F2087" s="1" t="s">
        <v>315</v>
      </c>
      <c r="G2087" t="s">
        <v>3076</v>
      </c>
      <c r="H2087" t="s">
        <v>316</v>
      </c>
      <c r="I2087" t="s">
        <v>84</v>
      </c>
      <c r="J2087">
        <v>2008</v>
      </c>
      <c r="K2087" t="s">
        <v>30</v>
      </c>
      <c r="L2087" t="s">
        <v>38</v>
      </c>
      <c r="M2087" t="s">
        <v>32</v>
      </c>
      <c r="N2087" t="s">
        <v>3305</v>
      </c>
      <c r="O2087">
        <v>-1</v>
      </c>
      <c r="P2087">
        <v>-1</v>
      </c>
      <c r="Q2087">
        <f t="shared" si="384"/>
        <v>34000</v>
      </c>
      <c r="R2087">
        <f t="shared" si="385"/>
        <v>61000</v>
      </c>
      <c r="S2087">
        <f t="shared" si="386"/>
        <v>47500</v>
      </c>
      <c r="T2087" t="str">
        <f t="shared" si="387"/>
        <v>Staffigo Technical Services, LLC</v>
      </c>
      <c r="U2087" t="str">
        <f t="shared" si="388"/>
        <v>Indianapolis</v>
      </c>
      <c r="V2087" t="str">
        <f t="shared" si="389"/>
        <v>IN</v>
      </c>
      <c r="W2087">
        <f t="shared" si="390"/>
        <v>0</v>
      </c>
      <c r="X2087">
        <f t="shared" si="391"/>
        <v>1</v>
      </c>
      <c r="Y2087">
        <f t="shared" si="392"/>
        <v>1</v>
      </c>
      <c r="Z2087">
        <f t="shared" si="393"/>
        <v>0</v>
      </c>
      <c r="AA2087">
        <f t="shared" si="394"/>
        <v>0</v>
      </c>
      <c r="AB2087">
        <f t="shared" si="395"/>
        <v>1</v>
      </c>
    </row>
    <row r="2088" spans="1:28" ht="34" x14ac:dyDescent="0.2">
      <c r="A2088">
        <v>2086</v>
      </c>
      <c r="B2088" t="s">
        <v>3088</v>
      </c>
      <c r="C2088" t="s">
        <v>4833</v>
      </c>
      <c r="D2088" t="s">
        <v>5790</v>
      </c>
      <c r="E2088">
        <v>3.1</v>
      </c>
      <c r="F2088" s="1" t="s">
        <v>5791</v>
      </c>
      <c r="G2088" t="s">
        <v>3076</v>
      </c>
      <c r="H2088" t="s">
        <v>242</v>
      </c>
      <c r="I2088" t="s">
        <v>55</v>
      </c>
      <c r="J2088">
        <v>1998</v>
      </c>
      <c r="K2088" t="s">
        <v>56</v>
      </c>
      <c r="L2088" t="s">
        <v>38</v>
      </c>
      <c r="M2088" t="s">
        <v>32</v>
      </c>
      <c r="N2088" t="s">
        <v>3305</v>
      </c>
      <c r="O2088" t="s">
        <v>3089</v>
      </c>
      <c r="P2088">
        <v>-1</v>
      </c>
      <c r="Q2088">
        <f t="shared" si="384"/>
        <v>34000</v>
      </c>
      <c r="R2088">
        <f t="shared" si="385"/>
        <v>61000</v>
      </c>
      <c r="S2088">
        <f t="shared" si="386"/>
        <v>47500</v>
      </c>
      <c r="T2088" t="str">
        <f t="shared" si="387"/>
        <v>eywords Studios</v>
      </c>
      <c r="U2088" t="str">
        <f t="shared" si="388"/>
        <v>Indianapolis</v>
      </c>
      <c r="V2088" t="str">
        <f t="shared" si="389"/>
        <v>IN</v>
      </c>
      <c r="W2088">
        <f t="shared" si="390"/>
        <v>0</v>
      </c>
      <c r="X2088">
        <f t="shared" si="391"/>
        <v>0</v>
      </c>
      <c r="Y2088">
        <f t="shared" si="392"/>
        <v>1</v>
      </c>
      <c r="Z2088">
        <f t="shared" si="393"/>
        <v>0</v>
      </c>
      <c r="AA2088">
        <f t="shared" si="394"/>
        <v>0</v>
      </c>
      <c r="AB2088">
        <f t="shared" si="395"/>
        <v>1</v>
      </c>
    </row>
    <row r="2089" spans="1:28" ht="409.6" x14ac:dyDescent="0.2">
      <c r="A2089">
        <v>2087</v>
      </c>
      <c r="B2089" t="s">
        <v>22</v>
      </c>
      <c r="C2089" t="s">
        <v>4833</v>
      </c>
      <c r="D2089" s="1" t="s">
        <v>5792</v>
      </c>
      <c r="E2089">
        <v>3.5</v>
      </c>
      <c r="F2089" s="1" t="s">
        <v>5793</v>
      </c>
      <c r="G2089" t="s">
        <v>3090</v>
      </c>
      <c r="H2089" t="s">
        <v>3091</v>
      </c>
      <c r="I2089" t="s">
        <v>24</v>
      </c>
      <c r="J2089">
        <v>1890</v>
      </c>
      <c r="K2089" t="s">
        <v>30</v>
      </c>
      <c r="L2089" t="s">
        <v>1355</v>
      </c>
      <c r="M2089" t="s">
        <v>1308</v>
      </c>
      <c r="N2089" t="s">
        <v>3310</v>
      </c>
      <c r="O2089" t="s">
        <v>5794</v>
      </c>
      <c r="P2089">
        <v>-1</v>
      </c>
      <c r="Q2089">
        <f t="shared" si="384"/>
        <v>34000</v>
      </c>
      <c r="R2089">
        <f t="shared" si="385"/>
        <v>61000</v>
      </c>
      <c r="S2089">
        <f t="shared" si="386"/>
        <v>47500</v>
      </c>
      <c r="T2089" t="str">
        <f t="shared" si="387"/>
        <v>uehne + Nagel</v>
      </c>
      <c r="U2089" t="str">
        <f t="shared" si="388"/>
        <v>Whitestown</v>
      </c>
      <c r="V2089" t="str">
        <f t="shared" si="389"/>
        <v>IN</v>
      </c>
      <c r="W2089">
        <f t="shared" si="390"/>
        <v>0</v>
      </c>
      <c r="X2089">
        <f t="shared" si="391"/>
        <v>0</v>
      </c>
      <c r="Y2089">
        <f t="shared" si="392"/>
        <v>1</v>
      </c>
      <c r="Z2089">
        <f t="shared" si="393"/>
        <v>0</v>
      </c>
      <c r="AA2089">
        <f t="shared" si="394"/>
        <v>0</v>
      </c>
      <c r="AB2089">
        <f t="shared" si="395"/>
        <v>1</v>
      </c>
    </row>
    <row r="2090" spans="1:28" ht="136" x14ac:dyDescent="0.2">
      <c r="A2090">
        <v>2088</v>
      </c>
      <c r="B2090" t="s">
        <v>72</v>
      </c>
      <c r="C2090" t="s">
        <v>4833</v>
      </c>
      <c r="D2090" s="1" t="s">
        <v>5795</v>
      </c>
      <c r="E2090">
        <v>4</v>
      </c>
      <c r="F2090" s="1" t="s">
        <v>2016</v>
      </c>
      <c r="G2090" t="s">
        <v>3076</v>
      </c>
      <c r="H2090" t="s">
        <v>1987</v>
      </c>
      <c r="I2090" t="s">
        <v>41</v>
      </c>
      <c r="J2090">
        <v>2010</v>
      </c>
      <c r="K2090" t="s">
        <v>30</v>
      </c>
      <c r="L2090" t="s">
        <v>38</v>
      </c>
      <c r="M2090" t="s">
        <v>32</v>
      </c>
      <c r="N2090" t="s">
        <v>3305</v>
      </c>
      <c r="O2090">
        <v>-1</v>
      </c>
      <c r="P2090">
        <v>-1</v>
      </c>
      <c r="Q2090">
        <f t="shared" si="384"/>
        <v>34000</v>
      </c>
      <c r="R2090">
        <f t="shared" si="385"/>
        <v>61000</v>
      </c>
      <c r="S2090">
        <f t="shared" si="386"/>
        <v>47500</v>
      </c>
      <c r="T2090" t="str">
        <f t="shared" si="387"/>
        <v>CYNET SYSTEMS</v>
      </c>
      <c r="U2090" t="str">
        <f t="shared" si="388"/>
        <v>Indianapolis</v>
      </c>
      <c r="V2090" t="str">
        <f t="shared" si="389"/>
        <v>IN</v>
      </c>
      <c r="W2090">
        <f t="shared" si="390"/>
        <v>0</v>
      </c>
      <c r="X2090">
        <f t="shared" si="391"/>
        <v>1</v>
      </c>
      <c r="Y2090">
        <f t="shared" si="392"/>
        <v>0</v>
      </c>
      <c r="Z2090">
        <f t="shared" si="393"/>
        <v>0</v>
      </c>
      <c r="AA2090">
        <f t="shared" si="394"/>
        <v>0</v>
      </c>
      <c r="AB2090">
        <f t="shared" si="395"/>
        <v>1</v>
      </c>
    </row>
    <row r="2091" spans="1:28" ht="340" x14ac:dyDescent="0.2">
      <c r="A2091">
        <v>2089</v>
      </c>
      <c r="B2091" t="s">
        <v>3092</v>
      </c>
      <c r="C2091" t="s">
        <v>4833</v>
      </c>
      <c r="D2091" s="1" t="s">
        <v>5796</v>
      </c>
      <c r="E2091">
        <v>3.4</v>
      </c>
      <c r="F2091" s="1" t="s">
        <v>3093</v>
      </c>
      <c r="G2091" t="s">
        <v>3076</v>
      </c>
      <c r="H2091" t="s">
        <v>3076</v>
      </c>
      <c r="I2091" t="s">
        <v>29</v>
      </c>
      <c r="J2091">
        <v>1951</v>
      </c>
      <c r="K2091" t="s">
        <v>30</v>
      </c>
      <c r="L2091" t="s">
        <v>25</v>
      </c>
      <c r="M2091" t="s">
        <v>26</v>
      </c>
      <c r="N2091" t="s">
        <v>3303</v>
      </c>
      <c r="O2091">
        <v>-1</v>
      </c>
      <c r="P2091">
        <v>-1</v>
      </c>
      <c r="Q2091">
        <f t="shared" si="384"/>
        <v>34000</v>
      </c>
      <c r="R2091">
        <f t="shared" si="385"/>
        <v>61000</v>
      </c>
      <c r="S2091">
        <f t="shared" si="386"/>
        <v>47500</v>
      </c>
      <c r="T2091" t="str">
        <f t="shared" si="387"/>
        <v>Health &amp; Hospital Corporation</v>
      </c>
      <c r="U2091" t="str">
        <f t="shared" si="388"/>
        <v>Indianapolis</v>
      </c>
      <c r="V2091" t="str">
        <f t="shared" si="389"/>
        <v>IN</v>
      </c>
      <c r="W2091">
        <f t="shared" si="390"/>
        <v>0</v>
      </c>
      <c r="X2091">
        <f t="shared" si="391"/>
        <v>0</v>
      </c>
      <c r="Y2091">
        <f t="shared" si="392"/>
        <v>0</v>
      </c>
      <c r="Z2091">
        <f t="shared" si="393"/>
        <v>0</v>
      </c>
      <c r="AA2091">
        <f t="shared" si="394"/>
        <v>0</v>
      </c>
      <c r="AB2091">
        <f t="shared" si="395"/>
        <v>1</v>
      </c>
    </row>
    <row r="2092" spans="1:28" ht="409.6" x14ac:dyDescent="0.2">
      <c r="A2092">
        <v>2090</v>
      </c>
      <c r="B2092" t="s">
        <v>72</v>
      </c>
      <c r="C2092" t="s">
        <v>4833</v>
      </c>
      <c r="D2092" s="1" t="s">
        <v>5797</v>
      </c>
      <c r="E2092">
        <v>2.9</v>
      </c>
      <c r="F2092" s="1" t="s">
        <v>3094</v>
      </c>
      <c r="G2092" t="s">
        <v>3095</v>
      </c>
      <c r="H2092" t="s">
        <v>5798</v>
      </c>
      <c r="I2092" t="s">
        <v>29</v>
      </c>
      <c r="J2092">
        <v>1997</v>
      </c>
      <c r="K2092" t="s">
        <v>37</v>
      </c>
      <c r="L2092" t="s">
        <v>1052</v>
      </c>
      <c r="M2092" t="s">
        <v>46</v>
      </c>
      <c r="N2092" t="s">
        <v>3304</v>
      </c>
      <c r="O2092">
        <v>-1</v>
      </c>
      <c r="P2092">
        <v>-1</v>
      </c>
      <c r="Q2092">
        <f t="shared" si="384"/>
        <v>34000</v>
      </c>
      <c r="R2092">
        <f t="shared" si="385"/>
        <v>61000</v>
      </c>
      <c r="S2092">
        <f t="shared" si="386"/>
        <v>47500</v>
      </c>
      <c r="T2092" t="str">
        <f t="shared" si="387"/>
        <v>Heartland Payment Systems</v>
      </c>
      <c r="U2092" t="str">
        <f t="shared" si="388"/>
        <v>Jeffersonville</v>
      </c>
      <c r="V2092" t="str">
        <f t="shared" si="389"/>
        <v>IN</v>
      </c>
      <c r="W2092">
        <f t="shared" si="390"/>
        <v>0</v>
      </c>
      <c r="X2092">
        <f t="shared" si="391"/>
        <v>1</v>
      </c>
      <c r="Y2092">
        <f t="shared" si="392"/>
        <v>1</v>
      </c>
      <c r="Z2092">
        <f t="shared" si="393"/>
        <v>1</v>
      </c>
      <c r="AA2092">
        <f t="shared" si="394"/>
        <v>0</v>
      </c>
      <c r="AB2092">
        <f t="shared" si="395"/>
        <v>1</v>
      </c>
    </row>
    <row r="2093" spans="1:28" ht="340" x14ac:dyDescent="0.2">
      <c r="A2093">
        <v>2091</v>
      </c>
      <c r="B2093" t="s">
        <v>678</v>
      </c>
      <c r="C2093" t="s">
        <v>4833</v>
      </c>
      <c r="D2093" s="1" t="s">
        <v>5799</v>
      </c>
      <c r="E2093">
        <v>5</v>
      </c>
      <c r="F2093" s="1" t="s">
        <v>315</v>
      </c>
      <c r="G2093" t="s">
        <v>3076</v>
      </c>
      <c r="H2093" t="s">
        <v>316</v>
      </c>
      <c r="I2093" t="s">
        <v>84</v>
      </c>
      <c r="J2093">
        <v>2008</v>
      </c>
      <c r="K2093" t="s">
        <v>30</v>
      </c>
      <c r="L2093" t="s">
        <v>38</v>
      </c>
      <c r="M2093" t="s">
        <v>32</v>
      </c>
      <c r="N2093" t="s">
        <v>3305</v>
      </c>
      <c r="O2093">
        <v>-1</v>
      </c>
      <c r="P2093">
        <v>-1</v>
      </c>
      <c r="Q2093">
        <f t="shared" si="384"/>
        <v>34000</v>
      </c>
      <c r="R2093">
        <f t="shared" si="385"/>
        <v>61000</v>
      </c>
      <c r="S2093">
        <f t="shared" si="386"/>
        <v>47500</v>
      </c>
      <c r="T2093" t="str">
        <f t="shared" si="387"/>
        <v>Staffigo Technical Services, LLC</v>
      </c>
      <c r="U2093" t="str">
        <f t="shared" si="388"/>
        <v>Indianapolis</v>
      </c>
      <c r="V2093" t="str">
        <f t="shared" si="389"/>
        <v>IN</v>
      </c>
      <c r="W2093">
        <f t="shared" si="390"/>
        <v>0</v>
      </c>
      <c r="X2093">
        <f t="shared" si="391"/>
        <v>1</v>
      </c>
      <c r="Y2093">
        <f t="shared" si="392"/>
        <v>1</v>
      </c>
      <c r="Z2093">
        <f t="shared" si="393"/>
        <v>0</v>
      </c>
      <c r="AA2093">
        <f t="shared" si="394"/>
        <v>0</v>
      </c>
      <c r="AB2093">
        <f t="shared" si="395"/>
        <v>1</v>
      </c>
    </row>
    <row r="2094" spans="1:28" ht="409.6" x14ac:dyDescent="0.2">
      <c r="A2094">
        <v>2092</v>
      </c>
      <c r="B2094" t="s">
        <v>3096</v>
      </c>
      <c r="C2094" t="s">
        <v>4833</v>
      </c>
      <c r="D2094" s="1" t="s">
        <v>5800</v>
      </c>
      <c r="E2094">
        <v>3.5</v>
      </c>
      <c r="F2094" s="1" t="s">
        <v>3097</v>
      </c>
      <c r="G2094" t="s">
        <v>3098</v>
      </c>
      <c r="H2094" t="s">
        <v>5801</v>
      </c>
      <c r="I2094" t="s">
        <v>24</v>
      </c>
      <c r="J2094">
        <v>1875</v>
      </c>
      <c r="K2094" t="s">
        <v>19</v>
      </c>
      <c r="L2094" t="s">
        <v>25</v>
      </c>
      <c r="M2094" t="s">
        <v>26</v>
      </c>
      <c r="N2094" t="s">
        <v>3304</v>
      </c>
      <c r="O2094">
        <v>-1</v>
      </c>
      <c r="P2094">
        <v>-1</v>
      </c>
      <c r="Q2094">
        <f t="shared" si="384"/>
        <v>34000</v>
      </c>
      <c r="R2094">
        <f t="shared" si="385"/>
        <v>61000</v>
      </c>
      <c r="S2094">
        <f t="shared" si="386"/>
        <v>47500</v>
      </c>
      <c r="T2094" t="str">
        <f t="shared" si="387"/>
        <v>Franciscan Health</v>
      </c>
      <c r="U2094" t="str">
        <f t="shared" si="388"/>
        <v>Beech Grove</v>
      </c>
      <c r="V2094" t="str">
        <f t="shared" si="389"/>
        <v>IN</v>
      </c>
      <c r="W2094">
        <f t="shared" si="390"/>
        <v>0</v>
      </c>
      <c r="X2094">
        <f t="shared" si="391"/>
        <v>1</v>
      </c>
      <c r="Y2094">
        <f t="shared" si="392"/>
        <v>0</v>
      </c>
      <c r="Z2094">
        <f t="shared" si="393"/>
        <v>1</v>
      </c>
      <c r="AA2094">
        <f t="shared" si="394"/>
        <v>0</v>
      </c>
      <c r="AB2094">
        <f t="shared" si="395"/>
        <v>1</v>
      </c>
    </row>
    <row r="2095" spans="1:28" ht="409.6" x14ac:dyDescent="0.2">
      <c r="A2095">
        <v>2093</v>
      </c>
      <c r="B2095" t="s">
        <v>3099</v>
      </c>
      <c r="C2095" t="s">
        <v>4833</v>
      </c>
      <c r="D2095" s="1" t="s">
        <v>5802</v>
      </c>
      <c r="E2095">
        <v>2.8</v>
      </c>
      <c r="F2095" s="1" t="s">
        <v>3079</v>
      </c>
      <c r="G2095" t="s">
        <v>3076</v>
      </c>
      <c r="H2095" t="s">
        <v>586</v>
      </c>
      <c r="I2095" t="s">
        <v>68</v>
      </c>
      <c r="J2095">
        <v>-1</v>
      </c>
      <c r="K2095" t="s">
        <v>30</v>
      </c>
      <c r="L2095" t="s">
        <v>100</v>
      </c>
      <c r="M2095" t="s">
        <v>101</v>
      </c>
      <c r="N2095" t="s">
        <v>3311</v>
      </c>
      <c r="O2095">
        <v>-1</v>
      </c>
      <c r="P2095">
        <v>-1</v>
      </c>
      <c r="Q2095">
        <f t="shared" si="384"/>
        <v>34000</v>
      </c>
      <c r="R2095">
        <f t="shared" si="385"/>
        <v>61000</v>
      </c>
      <c r="S2095">
        <f t="shared" si="386"/>
        <v>47500</v>
      </c>
      <c r="T2095" t="str">
        <f t="shared" si="387"/>
        <v>Vespa Group LLC</v>
      </c>
      <c r="U2095" t="str">
        <f t="shared" si="388"/>
        <v>Indianapolis</v>
      </c>
      <c r="V2095" t="str">
        <f t="shared" si="389"/>
        <v>IN</v>
      </c>
      <c r="W2095">
        <f t="shared" si="390"/>
        <v>0</v>
      </c>
      <c r="X2095">
        <f t="shared" si="391"/>
        <v>1</v>
      </c>
      <c r="Y2095">
        <f t="shared" si="392"/>
        <v>1</v>
      </c>
      <c r="Z2095">
        <f t="shared" si="393"/>
        <v>0</v>
      </c>
      <c r="AA2095">
        <f t="shared" si="394"/>
        <v>0</v>
      </c>
      <c r="AB2095">
        <f t="shared" si="395"/>
        <v>1</v>
      </c>
    </row>
    <row r="2096" spans="1:28" ht="409.6" x14ac:dyDescent="0.2">
      <c r="A2096">
        <v>2094</v>
      </c>
      <c r="B2096" t="s">
        <v>3100</v>
      </c>
      <c r="C2096" t="s">
        <v>4833</v>
      </c>
      <c r="D2096" s="1" t="s">
        <v>5803</v>
      </c>
      <c r="E2096">
        <v>4</v>
      </c>
      <c r="F2096" s="1" t="s">
        <v>3101</v>
      </c>
      <c r="G2096" t="s">
        <v>3102</v>
      </c>
      <c r="H2096" t="s">
        <v>3103</v>
      </c>
      <c r="I2096" t="s">
        <v>84</v>
      </c>
      <c r="J2096">
        <v>-1</v>
      </c>
      <c r="K2096" t="s">
        <v>1399</v>
      </c>
      <c r="L2096" t="s">
        <v>1226</v>
      </c>
      <c r="M2096" t="s">
        <v>265</v>
      </c>
      <c r="N2096" t="s">
        <v>3319</v>
      </c>
      <c r="O2096">
        <v>-1</v>
      </c>
      <c r="P2096">
        <v>-1</v>
      </c>
      <c r="Q2096">
        <f t="shared" si="384"/>
        <v>34000</v>
      </c>
      <c r="R2096">
        <f t="shared" si="385"/>
        <v>61000</v>
      </c>
      <c r="S2096">
        <f t="shared" si="386"/>
        <v>47500</v>
      </c>
      <c r="T2096" t="str">
        <f t="shared" si="387"/>
        <v>Little Raymond's Print Shop</v>
      </c>
      <c r="U2096" t="str">
        <f t="shared" si="388"/>
        <v>Lawrence</v>
      </c>
      <c r="V2096" t="str">
        <f t="shared" si="389"/>
        <v>IN</v>
      </c>
      <c r="W2096">
        <f t="shared" si="390"/>
        <v>1</v>
      </c>
      <c r="X2096">
        <f t="shared" si="391"/>
        <v>1</v>
      </c>
      <c r="Y2096">
        <f t="shared" si="392"/>
        <v>0</v>
      </c>
      <c r="Z2096">
        <f t="shared" si="393"/>
        <v>0</v>
      </c>
      <c r="AA2096">
        <f t="shared" si="394"/>
        <v>0</v>
      </c>
      <c r="AB2096">
        <f t="shared" si="395"/>
        <v>1</v>
      </c>
    </row>
    <row r="2097" spans="1:28" ht="34" x14ac:dyDescent="0.2">
      <c r="A2097">
        <v>2095</v>
      </c>
      <c r="B2097" t="s">
        <v>3104</v>
      </c>
      <c r="C2097" t="s">
        <v>4833</v>
      </c>
      <c r="D2097" t="s">
        <v>5804</v>
      </c>
      <c r="E2097">
        <v>2.7</v>
      </c>
      <c r="F2097" s="1" t="s">
        <v>3105</v>
      </c>
      <c r="G2097" t="s">
        <v>3073</v>
      </c>
      <c r="H2097" t="s">
        <v>3073</v>
      </c>
      <c r="I2097" t="s">
        <v>29</v>
      </c>
      <c r="J2097">
        <v>1979</v>
      </c>
      <c r="K2097" t="s">
        <v>56</v>
      </c>
      <c r="L2097" t="s">
        <v>51</v>
      </c>
      <c r="M2097" t="s">
        <v>52</v>
      </c>
      <c r="N2097" t="s">
        <v>3304</v>
      </c>
      <c r="O2097">
        <v>-1</v>
      </c>
      <c r="P2097">
        <v>-1</v>
      </c>
      <c r="Q2097">
        <f t="shared" si="384"/>
        <v>34000</v>
      </c>
      <c r="R2097">
        <f t="shared" si="385"/>
        <v>61000</v>
      </c>
      <c r="S2097">
        <f t="shared" si="386"/>
        <v>47500</v>
      </c>
      <c r="T2097" t="str">
        <f t="shared" si="387"/>
        <v>CNO Financial Group</v>
      </c>
      <c r="U2097" t="str">
        <f t="shared" si="388"/>
        <v>Carmel</v>
      </c>
      <c r="V2097" t="str">
        <f t="shared" si="389"/>
        <v>IN</v>
      </c>
      <c r="W2097">
        <f t="shared" si="390"/>
        <v>0</v>
      </c>
      <c r="X2097">
        <f t="shared" si="391"/>
        <v>1</v>
      </c>
      <c r="Y2097">
        <f t="shared" si="392"/>
        <v>0</v>
      </c>
      <c r="Z2097">
        <f t="shared" si="393"/>
        <v>0</v>
      </c>
      <c r="AA2097">
        <f t="shared" si="394"/>
        <v>0</v>
      </c>
      <c r="AB2097">
        <f t="shared" si="395"/>
        <v>1</v>
      </c>
    </row>
    <row r="2098" spans="1:28" ht="409.6" x14ac:dyDescent="0.2">
      <c r="A2098">
        <v>2096</v>
      </c>
      <c r="B2098" t="s">
        <v>607</v>
      </c>
      <c r="C2098" t="s">
        <v>5378</v>
      </c>
      <c r="D2098" s="1" t="s">
        <v>5805</v>
      </c>
      <c r="E2098">
        <v>3.3</v>
      </c>
      <c r="F2098" s="1" t="s">
        <v>3106</v>
      </c>
      <c r="G2098" t="s">
        <v>3107</v>
      </c>
      <c r="H2098" t="s">
        <v>88</v>
      </c>
      <c r="I2098" t="s">
        <v>55</v>
      </c>
      <c r="J2098">
        <v>1996</v>
      </c>
      <c r="K2098" t="s">
        <v>30</v>
      </c>
      <c r="L2098" t="s">
        <v>38</v>
      </c>
      <c r="M2098" t="s">
        <v>32</v>
      </c>
      <c r="N2098" t="s">
        <v>3313</v>
      </c>
      <c r="O2098" t="s">
        <v>5806</v>
      </c>
      <c r="P2098">
        <v>-1</v>
      </c>
      <c r="Q2098">
        <f t="shared" si="384"/>
        <v>35000</v>
      </c>
      <c r="R2098">
        <f t="shared" si="385"/>
        <v>67000</v>
      </c>
      <c r="S2098">
        <f t="shared" si="386"/>
        <v>51000</v>
      </c>
      <c r="T2098" t="str">
        <f t="shared" si="387"/>
        <v>Lionbridge</v>
      </c>
      <c r="U2098" t="str">
        <f t="shared" si="388"/>
        <v>Redmond</v>
      </c>
      <c r="V2098" t="str">
        <f t="shared" si="389"/>
        <v>WA</v>
      </c>
      <c r="W2098">
        <f t="shared" si="390"/>
        <v>0</v>
      </c>
      <c r="X2098">
        <f t="shared" si="391"/>
        <v>1</v>
      </c>
      <c r="Y2098">
        <f t="shared" si="392"/>
        <v>1</v>
      </c>
      <c r="Z2098">
        <f t="shared" si="393"/>
        <v>1</v>
      </c>
      <c r="AA2098">
        <f t="shared" si="394"/>
        <v>1</v>
      </c>
      <c r="AB2098">
        <f t="shared" si="395"/>
        <v>1</v>
      </c>
    </row>
    <row r="2099" spans="1:28" ht="409.6" x14ac:dyDescent="0.2">
      <c r="A2099">
        <v>2097</v>
      </c>
      <c r="B2099" t="s">
        <v>3029</v>
      </c>
      <c r="C2099" t="s">
        <v>5378</v>
      </c>
      <c r="D2099" s="1" t="s">
        <v>5807</v>
      </c>
      <c r="E2099">
        <v>4.3</v>
      </c>
      <c r="F2099" s="1" t="s">
        <v>3108</v>
      </c>
      <c r="G2099" t="s">
        <v>117</v>
      </c>
      <c r="H2099" t="s">
        <v>117</v>
      </c>
      <c r="I2099" t="s">
        <v>29</v>
      </c>
      <c r="J2099">
        <v>2011</v>
      </c>
      <c r="K2099" t="s">
        <v>30</v>
      </c>
      <c r="L2099" t="s">
        <v>3358</v>
      </c>
      <c r="M2099" t="s">
        <v>46</v>
      </c>
      <c r="N2099" t="s">
        <v>3319</v>
      </c>
      <c r="O2099">
        <v>-1</v>
      </c>
      <c r="P2099" t="b">
        <v>1</v>
      </c>
      <c r="Q2099">
        <f t="shared" si="384"/>
        <v>35000</v>
      </c>
      <c r="R2099">
        <f t="shared" si="385"/>
        <v>67000</v>
      </c>
      <c r="S2099">
        <f t="shared" si="386"/>
        <v>51000</v>
      </c>
      <c r="T2099" t="str">
        <f t="shared" si="387"/>
        <v>Remitly</v>
      </c>
      <c r="U2099" t="str">
        <f t="shared" si="388"/>
        <v>Seattle</v>
      </c>
      <c r="V2099" t="str">
        <f t="shared" si="389"/>
        <v>WA</v>
      </c>
      <c r="W2099">
        <f t="shared" si="390"/>
        <v>1</v>
      </c>
      <c r="X2099">
        <f t="shared" si="391"/>
        <v>1</v>
      </c>
      <c r="Y2099">
        <f t="shared" si="392"/>
        <v>0</v>
      </c>
      <c r="Z2099">
        <f t="shared" si="393"/>
        <v>1</v>
      </c>
      <c r="AA2099">
        <f t="shared" si="394"/>
        <v>0</v>
      </c>
      <c r="AB2099">
        <f t="shared" si="395"/>
        <v>1</v>
      </c>
    </row>
    <row r="2100" spans="1:28" ht="409.6" x14ac:dyDescent="0.2">
      <c r="A2100">
        <v>2098</v>
      </c>
      <c r="B2100" t="s">
        <v>167</v>
      </c>
      <c r="C2100" t="s">
        <v>5378</v>
      </c>
      <c r="D2100" s="1" t="s">
        <v>5808</v>
      </c>
      <c r="E2100">
        <v>3.3</v>
      </c>
      <c r="F2100" s="1" t="s">
        <v>3109</v>
      </c>
      <c r="G2100" t="s">
        <v>117</v>
      </c>
      <c r="H2100" t="s">
        <v>723</v>
      </c>
      <c r="I2100" t="s">
        <v>29</v>
      </c>
      <c r="J2100">
        <v>1997</v>
      </c>
      <c r="K2100" t="s">
        <v>30</v>
      </c>
      <c r="L2100" t="s">
        <v>51</v>
      </c>
      <c r="M2100" t="s">
        <v>52</v>
      </c>
      <c r="N2100" t="s">
        <v>3319</v>
      </c>
      <c r="O2100">
        <v>-1</v>
      </c>
      <c r="P2100">
        <v>-1</v>
      </c>
      <c r="Q2100">
        <f t="shared" si="384"/>
        <v>35000</v>
      </c>
      <c r="R2100">
        <f t="shared" si="385"/>
        <v>67000</v>
      </c>
      <c r="S2100">
        <f t="shared" si="386"/>
        <v>51000</v>
      </c>
      <c r="T2100" t="str">
        <f t="shared" si="387"/>
        <v>Homesite Group</v>
      </c>
      <c r="U2100" t="str">
        <f t="shared" si="388"/>
        <v>Seattle</v>
      </c>
      <c r="V2100" t="str">
        <f t="shared" si="389"/>
        <v>WA</v>
      </c>
      <c r="W2100">
        <f t="shared" si="390"/>
        <v>1</v>
      </c>
      <c r="X2100">
        <f t="shared" si="391"/>
        <v>1</v>
      </c>
      <c r="Y2100">
        <f t="shared" si="392"/>
        <v>1</v>
      </c>
      <c r="Z2100">
        <f t="shared" si="393"/>
        <v>1</v>
      </c>
      <c r="AA2100">
        <f t="shared" si="394"/>
        <v>0</v>
      </c>
      <c r="AB2100">
        <f t="shared" si="395"/>
        <v>1</v>
      </c>
    </row>
    <row r="2101" spans="1:28" ht="34" x14ac:dyDescent="0.2">
      <c r="A2101">
        <v>2099</v>
      </c>
      <c r="B2101" t="s">
        <v>34</v>
      </c>
      <c r="C2101" t="s">
        <v>5378</v>
      </c>
      <c r="D2101" t="s">
        <v>5809</v>
      </c>
      <c r="E2101">
        <v>4.3</v>
      </c>
      <c r="F2101" s="1" t="s">
        <v>3110</v>
      </c>
      <c r="G2101" t="s">
        <v>3107</v>
      </c>
      <c r="H2101" t="s">
        <v>3107</v>
      </c>
      <c r="I2101" t="s">
        <v>24</v>
      </c>
      <c r="J2101">
        <v>1975</v>
      </c>
      <c r="K2101" t="s">
        <v>56</v>
      </c>
      <c r="L2101" t="s">
        <v>134</v>
      </c>
      <c r="M2101" t="s">
        <v>32</v>
      </c>
      <c r="N2101" t="s">
        <v>3310</v>
      </c>
      <c r="O2101" t="s">
        <v>3111</v>
      </c>
      <c r="P2101">
        <v>-1</v>
      </c>
      <c r="Q2101">
        <f t="shared" si="384"/>
        <v>35000</v>
      </c>
      <c r="R2101">
        <f t="shared" si="385"/>
        <v>67000</v>
      </c>
      <c r="S2101">
        <f t="shared" si="386"/>
        <v>51000</v>
      </c>
      <c r="T2101" t="str">
        <f t="shared" si="387"/>
        <v>Microsoft Corporation</v>
      </c>
      <c r="U2101" t="str">
        <f t="shared" si="388"/>
        <v>Redmond</v>
      </c>
      <c r="V2101" t="str">
        <f t="shared" si="389"/>
        <v>WA</v>
      </c>
      <c r="W2101">
        <f t="shared" si="390"/>
        <v>0</v>
      </c>
      <c r="X2101">
        <f t="shared" si="391"/>
        <v>1</v>
      </c>
      <c r="Y2101">
        <f t="shared" si="392"/>
        <v>1</v>
      </c>
      <c r="Z2101">
        <f t="shared" si="393"/>
        <v>0</v>
      </c>
      <c r="AA2101">
        <f t="shared" si="394"/>
        <v>0</v>
      </c>
      <c r="AB2101">
        <f t="shared" si="395"/>
        <v>1</v>
      </c>
    </row>
    <row r="2102" spans="1:28" ht="409.6" x14ac:dyDescent="0.2">
      <c r="A2102">
        <v>2100</v>
      </c>
      <c r="B2102" t="s">
        <v>34</v>
      </c>
      <c r="C2102" t="s">
        <v>5378</v>
      </c>
      <c r="D2102" s="1" t="s">
        <v>5810</v>
      </c>
      <c r="E2102">
        <v>4.5999999999999996</v>
      </c>
      <c r="F2102" s="1" t="s">
        <v>3758</v>
      </c>
      <c r="G2102" t="s">
        <v>117</v>
      </c>
      <c r="H2102" t="s">
        <v>586</v>
      </c>
      <c r="I2102" t="s">
        <v>84</v>
      </c>
      <c r="J2102">
        <v>2001</v>
      </c>
      <c r="K2102" t="s">
        <v>30</v>
      </c>
      <c r="L2102" t="s">
        <v>147</v>
      </c>
      <c r="M2102" t="s">
        <v>61</v>
      </c>
      <c r="N2102" t="s">
        <v>3309</v>
      </c>
      <c r="O2102" t="s">
        <v>3759</v>
      </c>
      <c r="P2102">
        <v>-1</v>
      </c>
      <c r="Q2102">
        <f t="shared" si="384"/>
        <v>35000</v>
      </c>
      <c r="R2102">
        <f t="shared" si="385"/>
        <v>67000</v>
      </c>
      <c r="S2102">
        <f t="shared" si="386"/>
        <v>51000</v>
      </c>
      <c r="T2102" t="str">
        <f t="shared" si="387"/>
        <v>Araya Inc.</v>
      </c>
      <c r="U2102" t="str">
        <f t="shared" si="388"/>
        <v>Seattle</v>
      </c>
      <c r="V2102" t="str">
        <f t="shared" si="389"/>
        <v>WA</v>
      </c>
      <c r="W2102">
        <f t="shared" si="390"/>
        <v>1</v>
      </c>
      <c r="X2102">
        <f t="shared" si="391"/>
        <v>1</v>
      </c>
      <c r="Y2102">
        <f t="shared" si="392"/>
        <v>1</v>
      </c>
      <c r="Z2102">
        <f t="shared" si="393"/>
        <v>1</v>
      </c>
      <c r="AA2102">
        <f t="shared" si="394"/>
        <v>0</v>
      </c>
      <c r="AB2102">
        <f t="shared" si="395"/>
        <v>1</v>
      </c>
    </row>
    <row r="2103" spans="1:28" ht="34" x14ac:dyDescent="0.2">
      <c r="A2103">
        <v>2101</v>
      </c>
      <c r="B2103" t="s">
        <v>3112</v>
      </c>
      <c r="C2103" t="s">
        <v>5378</v>
      </c>
      <c r="D2103" t="s">
        <v>5811</v>
      </c>
      <c r="E2103">
        <v>3.6</v>
      </c>
      <c r="F2103" s="1" t="s">
        <v>3113</v>
      </c>
      <c r="G2103" t="s">
        <v>117</v>
      </c>
      <c r="H2103" t="s">
        <v>117</v>
      </c>
      <c r="I2103" t="s">
        <v>29</v>
      </c>
      <c r="J2103">
        <v>1917</v>
      </c>
      <c r="K2103" t="s">
        <v>56</v>
      </c>
      <c r="L2103" t="s">
        <v>3358</v>
      </c>
      <c r="M2103" t="s">
        <v>46</v>
      </c>
      <c r="N2103" t="s">
        <v>3313</v>
      </c>
      <c r="O2103">
        <v>-1</v>
      </c>
      <c r="P2103">
        <v>-1</v>
      </c>
      <c r="Q2103">
        <f t="shared" si="384"/>
        <v>35000</v>
      </c>
      <c r="R2103">
        <f t="shared" si="385"/>
        <v>67000</v>
      </c>
      <c r="S2103">
        <f t="shared" si="386"/>
        <v>51000</v>
      </c>
      <c r="T2103" t="str">
        <f t="shared" si="387"/>
        <v>Washington Federal</v>
      </c>
      <c r="U2103" t="str">
        <f t="shared" si="388"/>
        <v>Seattle</v>
      </c>
      <c r="V2103" t="str">
        <f t="shared" si="389"/>
        <v>WA</v>
      </c>
      <c r="W2103">
        <f t="shared" si="390"/>
        <v>1</v>
      </c>
      <c r="X2103">
        <f t="shared" si="391"/>
        <v>0</v>
      </c>
      <c r="Y2103">
        <f t="shared" si="392"/>
        <v>0</v>
      </c>
      <c r="Z2103">
        <f t="shared" si="393"/>
        <v>0</v>
      </c>
      <c r="AA2103">
        <f t="shared" si="394"/>
        <v>0</v>
      </c>
      <c r="AB2103">
        <f t="shared" si="395"/>
        <v>1</v>
      </c>
    </row>
    <row r="2104" spans="1:28" ht="409.6" x14ac:dyDescent="0.2">
      <c r="A2104">
        <v>2102</v>
      </c>
      <c r="B2104" t="s">
        <v>1067</v>
      </c>
      <c r="C2104" t="s">
        <v>5378</v>
      </c>
      <c r="D2104" s="1" t="s">
        <v>5812</v>
      </c>
      <c r="E2104">
        <v>3</v>
      </c>
      <c r="F2104" s="1" t="s">
        <v>3114</v>
      </c>
      <c r="G2104" t="s">
        <v>117</v>
      </c>
      <c r="H2104" t="s">
        <v>117</v>
      </c>
      <c r="I2104" t="s">
        <v>68</v>
      </c>
      <c r="J2104">
        <v>-1</v>
      </c>
      <c r="K2104" t="s">
        <v>30</v>
      </c>
      <c r="L2104" t="s">
        <v>60</v>
      </c>
      <c r="M2104" t="s">
        <v>61</v>
      </c>
      <c r="N2104" t="s">
        <v>3311</v>
      </c>
      <c r="O2104">
        <v>-1</v>
      </c>
      <c r="P2104">
        <v>-1</v>
      </c>
      <c r="Q2104">
        <f t="shared" si="384"/>
        <v>35000</v>
      </c>
      <c r="R2104">
        <f t="shared" si="385"/>
        <v>67000</v>
      </c>
      <c r="S2104">
        <f t="shared" si="386"/>
        <v>51000</v>
      </c>
      <c r="T2104" t="str">
        <f t="shared" si="387"/>
        <v>SureCritic</v>
      </c>
      <c r="U2104" t="str">
        <f t="shared" si="388"/>
        <v>Seattle</v>
      </c>
      <c r="V2104" t="str">
        <f t="shared" si="389"/>
        <v>WA</v>
      </c>
      <c r="W2104">
        <f t="shared" si="390"/>
        <v>0</v>
      </c>
      <c r="X2104">
        <f t="shared" si="391"/>
        <v>1</v>
      </c>
      <c r="Y2104">
        <f t="shared" si="392"/>
        <v>1</v>
      </c>
      <c r="Z2104">
        <f t="shared" si="393"/>
        <v>1</v>
      </c>
      <c r="AA2104">
        <f t="shared" si="394"/>
        <v>0</v>
      </c>
      <c r="AB2104">
        <f t="shared" si="395"/>
        <v>1</v>
      </c>
    </row>
    <row r="2105" spans="1:28" ht="409.6" x14ac:dyDescent="0.2">
      <c r="A2105">
        <v>2103</v>
      </c>
      <c r="B2105" t="s">
        <v>5813</v>
      </c>
      <c r="C2105" t="s">
        <v>5378</v>
      </c>
      <c r="D2105" s="1" t="s">
        <v>5814</v>
      </c>
      <c r="E2105">
        <v>4</v>
      </c>
      <c r="F2105" s="1" t="s">
        <v>3115</v>
      </c>
      <c r="G2105" t="s">
        <v>3116</v>
      </c>
      <c r="H2105" t="s">
        <v>3116</v>
      </c>
      <c r="I2105" t="s">
        <v>24</v>
      </c>
      <c r="J2105">
        <v>1976</v>
      </c>
      <c r="K2105" t="s">
        <v>56</v>
      </c>
      <c r="L2105" t="s">
        <v>3117</v>
      </c>
      <c r="M2105" t="s">
        <v>265</v>
      </c>
      <c r="N2105" t="s">
        <v>3310</v>
      </c>
      <c r="O2105" t="s">
        <v>3118</v>
      </c>
      <c r="P2105">
        <v>-1</v>
      </c>
      <c r="Q2105">
        <f t="shared" si="384"/>
        <v>35000</v>
      </c>
      <c r="R2105">
        <f t="shared" si="385"/>
        <v>67000</v>
      </c>
      <c r="S2105">
        <f t="shared" si="386"/>
        <v>51000</v>
      </c>
      <c r="T2105" t="str">
        <f t="shared" si="387"/>
        <v>Costco Wholesale Corporation</v>
      </c>
      <c r="U2105" t="str">
        <f t="shared" si="388"/>
        <v>Issaquah</v>
      </c>
      <c r="V2105" t="str">
        <f t="shared" si="389"/>
        <v>WA</v>
      </c>
      <c r="W2105">
        <f t="shared" si="390"/>
        <v>0</v>
      </c>
      <c r="X2105">
        <f t="shared" si="391"/>
        <v>1</v>
      </c>
      <c r="Y2105">
        <f t="shared" si="392"/>
        <v>1</v>
      </c>
      <c r="Z2105">
        <f t="shared" si="393"/>
        <v>1</v>
      </c>
      <c r="AA2105">
        <f t="shared" si="394"/>
        <v>0</v>
      </c>
      <c r="AB2105">
        <f t="shared" si="395"/>
        <v>1</v>
      </c>
    </row>
    <row r="2106" spans="1:28" ht="372" x14ac:dyDescent="0.2">
      <c r="A2106">
        <v>2104</v>
      </c>
      <c r="B2106" t="s">
        <v>1909</v>
      </c>
      <c r="C2106" t="s">
        <v>5378</v>
      </c>
      <c r="D2106" s="1" t="s">
        <v>5815</v>
      </c>
      <c r="E2106">
        <v>3.5</v>
      </c>
      <c r="F2106" s="1" t="s">
        <v>3119</v>
      </c>
      <c r="G2106" t="s">
        <v>117</v>
      </c>
      <c r="H2106" t="s">
        <v>3120</v>
      </c>
      <c r="I2106" t="s">
        <v>84</v>
      </c>
      <c r="J2106">
        <v>2008</v>
      </c>
      <c r="K2106" t="s">
        <v>30</v>
      </c>
      <c r="L2106" t="s">
        <v>134</v>
      </c>
      <c r="M2106" t="s">
        <v>32</v>
      </c>
      <c r="N2106" t="s">
        <v>3312</v>
      </c>
      <c r="O2106">
        <v>-1</v>
      </c>
      <c r="P2106">
        <v>-1</v>
      </c>
      <c r="Q2106">
        <f t="shared" si="384"/>
        <v>35000</v>
      </c>
      <c r="R2106">
        <f t="shared" si="385"/>
        <v>67000</v>
      </c>
      <c r="S2106">
        <f t="shared" si="386"/>
        <v>51000</v>
      </c>
      <c r="T2106" t="str">
        <f t="shared" si="387"/>
        <v>TechDigital Corporation</v>
      </c>
      <c r="U2106" t="str">
        <f t="shared" si="388"/>
        <v>Seattle</v>
      </c>
      <c r="V2106" t="str">
        <f t="shared" si="389"/>
        <v>WA</v>
      </c>
      <c r="W2106">
        <f t="shared" si="390"/>
        <v>0</v>
      </c>
      <c r="X2106">
        <f t="shared" si="391"/>
        <v>1</v>
      </c>
      <c r="Y2106">
        <f t="shared" si="392"/>
        <v>1</v>
      </c>
      <c r="Z2106">
        <f t="shared" si="393"/>
        <v>1</v>
      </c>
      <c r="AA2106">
        <f t="shared" si="394"/>
        <v>0</v>
      </c>
      <c r="AB2106">
        <f t="shared" si="395"/>
        <v>1</v>
      </c>
    </row>
    <row r="2107" spans="1:28" ht="34" x14ac:dyDescent="0.2">
      <c r="A2107">
        <v>2105</v>
      </c>
      <c r="B2107" t="s">
        <v>3121</v>
      </c>
      <c r="C2107" t="s">
        <v>5378</v>
      </c>
      <c r="D2107" t="s">
        <v>5816</v>
      </c>
      <c r="E2107">
        <v>4.3</v>
      </c>
      <c r="F2107" s="1" t="s">
        <v>3110</v>
      </c>
      <c r="G2107" t="s">
        <v>3107</v>
      </c>
      <c r="H2107" t="s">
        <v>3107</v>
      </c>
      <c r="I2107" t="s">
        <v>24</v>
      </c>
      <c r="J2107">
        <v>1975</v>
      </c>
      <c r="K2107" t="s">
        <v>56</v>
      </c>
      <c r="L2107" t="s">
        <v>134</v>
      </c>
      <c r="M2107" t="s">
        <v>32</v>
      </c>
      <c r="N2107" t="s">
        <v>3310</v>
      </c>
      <c r="O2107" t="s">
        <v>3111</v>
      </c>
      <c r="P2107">
        <v>-1</v>
      </c>
      <c r="Q2107">
        <f t="shared" si="384"/>
        <v>35000</v>
      </c>
      <c r="R2107">
        <f t="shared" si="385"/>
        <v>67000</v>
      </c>
      <c r="S2107">
        <f t="shared" si="386"/>
        <v>51000</v>
      </c>
      <c r="T2107" t="str">
        <f t="shared" si="387"/>
        <v>Microsoft Corporation</v>
      </c>
      <c r="U2107" t="str">
        <f t="shared" si="388"/>
        <v>Redmond</v>
      </c>
      <c r="V2107" t="str">
        <f t="shared" si="389"/>
        <v>WA</v>
      </c>
      <c r="W2107">
        <f t="shared" si="390"/>
        <v>0</v>
      </c>
      <c r="X2107">
        <f t="shared" si="391"/>
        <v>1</v>
      </c>
      <c r="Y2107">
        <f t="shared" si="392"/>
        <v>1</v>
      </c>
      <c r="Z2107">
        <f t="shared" si="393"/>
        <v>0</v>
      </c>
      <c r="AA2107">
        <f t="shared" si="394"/>
        <v>0</v>
      </c>
      <c r="AB2107">
        <f t="shared" si="395"/>
        <v>1</v>
      </c>
    </row>
    <row r="2108" spans="1:28" ht="409.6" x14ac:dyDescent="0.2">
      <c r="A2108">
        <v>2106</v>
      </c>
      <c r="B2108" t="s">
        <v>34</v>
      </c>
      <c r="C2108" t="s">
        <v>5378</v>
      </c>
      <c r="D2108" s="1" t="s">
        <v>5817</v>
      </c>
      <c r="E2108">
        <v>-1</v>
      </c>
      <c r="F2108" t="s">
        <v>3122</v>
      </c>
      <c r="G2108" t="s">
        <v>117</v>
      </c>
      <c r="H2108">
        <v>-1</v>
      </c>
      <c r="I2108">
        <v>-1</v>
      </c>
      <c r="J2108">
        <v>-1</v>
      </c>
      <c r="K2108">
        <v>-1</v>
      </c>
      <c r="L2108">
        <v>-1</v>
      </c>
      <c r="M2108">
        <v>-1</v>
      </c>
      <c r="N2108">
        <v>-1</v>
      </c>
      <c r="O2108">
        <v>-1</v>
      </c>
      <c r="P2108">
        <v>-1</v>
      </c>
      <c r="Q2108">
        <f t="shared" si="384"/>
        <v>35000</v>
      </c>
      <c r="R2108">
        <f t="shared" si="385"/>
        <v>67000</v>
      </c>
      <c r="S2108">
        <f t="shared" si="386"/>
        <v>51000</v>
      </c>
      <c r="T2108" t="str">
        <f t="shared" si="387"/>
        <v>Rainier Valley Leadership Academy</v>
      </c>
      <c r="U2108" t="str">
        <f t="shared" si="388"/>
        <v>Seattle</v>
      </c>
      <c r="V2108" t="str">
        <f t="shared" si="389"/>
        <v>WA</v>
      </c>
      <c r="W2108">
        <f t="shared" si="390"/>
        <v>0</v>
      </c>
      <c r="X2108">
        <f t="shared" si="391"/>
        <v>0</v>
      </c>
      <c r="Y2108">
        <f t="shared" si="392"/>
        <v>1</v>
      </c>
      <c r="Z2108">
        <f t="shared" si="393"/>
        <v>0</v>
      </c>
      <c r="AA2108">
        <f t="shared" si="394"/>
        <v>0</v>
      </c>
      <c r="AB2108">
        <f t="shared" si="395"/>
        <v>1</v>
      </c>
    </row>
    <row r="2109" spans="1:28" ht="51" x14ac:dyDescent="0.2">
      <c r="A2109">
        <v>2107</v>
      </c>
      <c r="B2109" t="s">
        <v>3123</v>
      </c>
      <c r="C2109" t="s">
        <v>5378</v>
      </c>
      <c r="D2109" t="s">
        <v>5818</v>
      </c>
      <c r="E2109">
        <v>4</v>
      </c>
      <c r="F2109" s="1" t="s">
        <v>3115</v>
      </c>
      <c r="G2109" t="s">
        <v>3116</v>
      </c>
      <c r="H2109" t="s">
        <v>3116</v>
      </c>
      <c r="I2109" t="s">
        <v>24</v>
      </c>
      <c r="J2109">
        <v>1976</v>
      </c>
      <c r="K2109" t="s">
        <v>56</v>
      </c>
      <c r="L2109" t="s">
        <v>3117</v>
      </c>
      <c r="M2109" t="s">
        <v>265</v>
      </c>
      <c r="N2109" t="s">
        <v>3310</v>
      </c>
      <c r="O2109" t="s">
        <v>3118</v>
      </c>
      <c r="P2109">
        <v>-1</v>
      </c>
      <c r="Q2109">
        <f t="shared" si="384"/>
        <v>35000</v>
      </c>
      <c r="R2109">
        <f t="shared" si="385"/>
        <v>67000</v>
      </c>
      <c r="S2109">
        <f t="shared" si="386"/>
        <v>51000</v>
      </c>
      <c r="T2109" t="str">
        <f t="shared" si="387"/>
        <v>Costco Wholesale Corporation</v>
      </c>
      <c r="U2109" t="str">
        <f t="shared" si="388"/>
        <v>Issaquah</v>
      </c>
      <c r="V2109" t="str">
        <f t="shared" si="389"/>
        <v>WA</v>
      </c>
      <c r="W2109">
        <f t="shared" si="390"/>
        <v>0</v>
      </c>
      <c r="X2109">
        <f t="shared" si="391"/>
        <v>1</v>
      </c>
      <c r="Y2109">
        <f t="shared" si="392"/>
        <v>1</v>
      </c>
      <c r="Z2109">
        <f t="shared" si="393"/>
        <v>1</v>
      </c>
      <c r="AA2109">
        <f t="shared" si="394"/>
        <v>0</v>
      </c>
      <c r="AB2109">
        <f t="shared" si="395"/>
        <v>1</v>
      </c>
    </row>
    <row r="2110" spans="1:28" ht="409.6" x14ac:dyDescent="0.2">
      <c r="A2110">
        <v>2108</v>
      </c>
      <c r="B2110" t="s">
        <v>34</v>
      </c>
      <c r="C2110" t="s">
        <v>5378</v>
      </c>
      <c r="D2110" s="1" t="s">
        <v>5819</v>
      </c>
      <c r="E2110">
        <v>3.7</v>
      </c>
      <c r="F2110" s="1" t="s">
        <v>3124</v>
      </c>
      <c r="G2110" t="s">
        <v>117</v>
      </c>
      <c r="H2110" t="s">
        <v>128</v>
      </c>
      <c r="I2110" t="s">
        <v>29</v>
      </c>
      <c r="J2110">
        <v>1996</v>
      </c>
      <c r="K2110" t="s">
        <v>56</v>
      </c>
      <c r="L2110" t="s">
        <v>125</v>
      </c>
      <c r="M2110" t="s">
        <v>46</v>
      </c>
      <c r="N2110" t="s">
        <v>3313</v>
      </c>
      <c r="O2110" t="s">
        <v>3125</v>
      </c>
      <c r="P2110">
        <v>-1</v>
      </c>
      <c r="Q2110">
        <f t="shared" si="384"/>
        <v>35000</v>
      </c>
      <c r="R2110">
        <f t="shared" si="385"/>
        <v>67000</v>
      </c>
      <c r="S2110">
        <f t="shared" si="386"/>
        <v>51000</v>
      </c>
      <c r="T2110" t="str">
        <f t="shared" si="387"/>
        <v>LendingTree, LLC.</v>
      </c>
      <c r="U2110" t="str">
        <f t="shared" si="388"/>
        <v>Seattle</v>
      </c>
      <c r="V2110" t="str">
        <f t="shared" si="389"/>
        <v>WA</v>
      </c>
      <c r="W2110">
        <f t="shared" si="390"/>
        <v>0</v>
      </c>
      <c r="X2110">
        <f t="shared" si="391"/>
        <v>1</v>
      </c>
      <c r="Y2110">
        <f t="shared" si="392"/>
        <v>1</v>
      </c>
      <c r="Z2110">
        <f t="shared" si="393"/>
        <v>1</v>
      </c>
      <c r="AA2110">
        <f t="shared" si="394"/>
        <v>1</v>
      </c>
      <c r="AB2110">
        <f t="shared" si="395"/>
        <v>1</v>
      </c>
    </row>
    <row r="2111" spans="1:28" ht="34" x14ac:dyDescent="0.2">
      <c r="A2111">
        <v>2109</v>
      </c>
      <c r="B2111" t="s">
        <v>178</v>
      </c>
      <c r="C2111" t="s">
        <v>5378</v>
      </c>
      <c r="D2111" t="s">
        <v>5820</v>
      </c>
      <c r="E2111">
        <v>2.9</v>
      </c>
      <c r="F2111" s="1" t="s">
        <v>3126</v>
      </c>
      <c r="G2111" t="s">
        <v>5821</v>
      </c>
      <c r="H2111" t="s">
        <v>5821</v>
      </c>
      <c r="I2111" t="s">
        <v>29</v>
      </c>
      <c r="J2111">
        <v>2000</v>
      </c>
      <c r="K2111" t="s">
        <v>30</v>
      </c>
      <c r="L2111" t="s">
        <v>862</v>
      </c>
      <c r="M2111" t="s">
        <v>862</v>
      </c>
      <c r="N2111" t="s">
        <v>3312</v>
      </c>
      <c r="O2111">
        <v>-1</v>
      </c>
      <c r="P2111">
        <v>-1</v>
      </c>
      <c r="Q2111">
        <f t="shared" si="384"/>
        <v>35000</v>
      </c>
      <c r="R2111">
        <f t="shared" si="385"/>
        <v>67000</v>
      </c>
      <c r="S2111">
        <f t="shared" si="386"/>
        <v>51000</v>
      </c>
      <c r="T2111" t="str">
        <f t="shared" si="387"/>
        <v>Blue Origin</v>
      </c>
      <c r="U2111" t="str">
        <f t="shared" si="388"/>
        <v>ent</v>
      </c>
      <c r="V2111" t="str">
        <f t="shared" si="389"/>
        <v>WA</v>
      </c>
      <c r="W2111">
        <f t="shared" si="390"/>
        <v>1</v>
      </c>
      <c r="X2111">
        <f t="shared" si="391"/>
        <v>1</v>
      </c>
      <c r="Y2111">
        <f t="shared" si="392"/>
        <v>1</v>
      </c>
      <c r="Z2111">
        <f t="shared" si="393"/>
        <v>1</v>
      </c>
      <c r="AA2111">
        <f t="shared" si="394"/>
        <v>0</v>
      </c>
      <c r="AB2111">
        <f t="shared" si="395"/>
        <v>1</v>
      </c>
    </row>
    <row r="2112" spans="1:28" ht="340" x14ac:dyDescent="0.2">
      <c r="A2112">
        <v>2110</v>
      </c>
      <c r="B2112" t="s">
        <v>193</v>
      </c>
      <c r="C2112" t="s">
        <v>5378</v>
      </c>
      <c r="D2112" s="1" t="s">
        <v>5822</v>
      </c>
      <c r="E2112">
        <v>5</v>
      </c>
      <c r="F2112" s="1" t="s">
        <v>315</v>
      </c>
      <c r="G2112" t="s">
        <v>117</v>
      </c>
      <c r="H2112" t="s">
        <v>316</v>
      </c>
      <c r="I2112" t="s">
        <v>84</v>
      </c>
      <c r="J2112">
        <v>2008</v>
      </c>
      <c r="K2112" t="s">
        <v>30</v>
      </c>
      <c r="L2112" t="s">
        <v>38</v>
      </c>
      <c r="M2112" t="s">
        <v>32</v>
      </c>
      <c r="N2112" t="s">
        <v>3305</v>
      </c>
      <c r="O2112">
        <v>-1</v>
      </c>
      <c r="P2112">
        <v>-1</v>
      </c>
      <c r="Q2112">
        <f t="shared" si="384"/>
        <v>35000</v>
      </c>
      <c r="R2112">
        <f t="shared" si="385"/>
        <v>67000</v>
      </c>
      <c r="S2112">
        <f t="shared" si="386"/>
        <v>51000</v>
      </c>
      <c r="T2112" t="str">
        <f t="shared" si="387"/>
        <v>Staffigo Technical Services, LLC</v>
      </c>
      <c r="U2112" t="str">
        <f t="shared" si="388"/>
        <v>Seattle</v>
      </c>
      <c r="V2112" t="str">
        <f t="shared" si="389"/>
        <v>WA</v>
      </c>
      <c r="W2112">
        <f t="shared" si="390"/>
        <v>0</v>
      </c>
      <c r="X2112">
        <f t="shared" si="391"/>
        <v>1</v>
      </c>
      <c r="Y2112">
        <f t="shared" si="392"/>
        <v>1</v>
      </c>
      <c r="Z2112">
        <f t="shared" si="393"/>
        <v>0</v>
      </c>
      <c r="AA2112">
        <f t="shared" si="394"/>
        <v>0</v>
      </c>
      <c r="AB2112">
        <f t="shared" si="395"/>
        <v>1</v>
      </c>
    </row>
    <row r="2113" spans="1:28" ht="136" x14ac:dyDescent="0.2">
      <c r="A2113">
        <v>2111</v>
      </c>
      <c r="B2113" t="s">
        <v>193</v>
      </c>
      <c r="C2113" t="s">
        <v>5378</v>
      </c>
      <c r="D2113" s="1" t="s">
        <v>5823</v>
      </c>
      <c r="E2113">
        <v>4.7</v>
      </c>
      <c r="F2113" s="1" t="s">
        <v>2784</v>
      </c>
      <c r="G2113" t="s">
        <v>3107</v>
      </c>
      <c r="H2113" t="s">
        <v>539</v>
      </c>
      <c r="I2113" t="s">
        <v>84</v>
      </c>
      <c r="J2113">
        <v>1997</v>
      </c>
      <c r="K2113" t="s">
        <v>30</v>
      </c>
      <c r="L2113" t="s">
        <v>1355</v>
      </c>
      <c r="M2113" t="s">
        <v>1308</v>
      </c>
      <c r="N2113" t="s">
        <v>3312</v>
      </c>
      <c r="O2113">
        <v>-1</v>
      </c>
      <c r="P2113">
        <v>-1</v>
      </c>
      <c r="Q2113">
        <f t="shared" si="384"/>
        <v>35000</v>
      </c>
      <c r="R2113">
        <f t="shared" si="385"/>
        <v>67000</v>
      </c>
      <c r="S2113">
        <f t="shared" si="386"/>
        <v>51000</v>
      </c>
      <c r="T2113" t="str">
        <f t="shared" si="387"/>
        <v>Resource Logistics, Inc.</v>
      </c>
      <c r="U2113" t="str">
        <f t="shared" si="388"/>
        <v>Redmond</v>
      </c>
      <c r="V2113" t="str">
        <f t="shared" si="389"/>
        <v>WA</v>
      </c>
      <c r="W2113">
        <f t="shared" si="390"/>
        <v>0</v>
      </c>
      <c r="X2113">
        <f t="shared" si="391"/>
        <v>0</v>
      </c>
      <c r="Y2113">
        <f t="shared" si="392"/>
        <v>1</v>
      </c>
      <c r="Z2113">
        <f t="shared" si="393"/>
        <v>0</v>
      </c>
      <c r="AA2113">
        <f t="shared" si="394"/>
        <v>0</v>
      </c>
      <c r="AB2113">
        <f t="shared" si="395"/>
        <v>1</v>
      </c>
    </row>
    <row r="2114" spans="1:28" ht="409.6" x14ac:dyDescent="0.2">
      <c r="A2114">
        <v>2112</v>
      </c>
      <c r="B2114" t="s">
        <v>34</v>
      </c>
      <c r="C2114" t="s">
        <v>5378</v>
      </c>
      <c r="D2114" s="1" t="s">
        <v>5824</v>
      </c>
      <c r="E2114">
        <v>5</v>
      </c>
      <c r="F2114" s="1" t="s">
        <v>315</v>
      </c>
      <c r="G2114" t="s">
        <v>117</v>
      </c>
      <c r="H2114" t="s">
        <v>316</v>
      </c>
      <c r="I2114" t="s">
        <v>84</v>
      </c>
      <c r="J2114">
        <v>2008</v>
      </c>
      <c r="K2114" t="s">
        <v>30</v>
      </c>
      <c r="L2114" t="s">
        <v>38</v>
      </c>
      <c r="M2114" t="s">
        <v>32</v>
      </c>
      <c r="N2114" t="s">
        <v>3305</v>
      </c>
      <c r="O2114">
        <v>-1</v>
      </c>
      <c r="P2114">
        <v>-1</v>
      </c>
      <c r="Q2114">
        <f t="shared" si="384"/>
        <v>35000</v>
      </c>
      <c r="R2114">
        <f t="shared" si="385"/>
        <v>67000</v>
      </c>
      <c r="S2114">
        <f t="shared" si="386"/>
        <v>51000</v>
      </c>
      <c r="T2114" t="str">
        <f t="shared" si="387"/>
        <v>Staffigo Technical Services, LLC</v>
      </c>
      <c r="U2114" t="str">
        <f t="shared" si="388"/>
        <v>Seattle</v>
      </c>
      <c r="V2114" t="str">
        <f t="shared" si="389"/>
        <v>WA</v>
      </c>
      <c r="W2114">
        <f t="shared" si="390"/>
        <v>0</v>
      </c>
      <c r="X2114">
        <f t="shared" si="391"/>
        <v>1</v>
      </c>
      <c r="Y2114">
        <f t="shared" si="392"/>
        <v>1</v>
      </c>
      <c r="Z2114">
        <f t="shared" si="393"/>
        <v>0</v>
      </c>
      <c r="AA2114">
        <f t="shared" si="394"/>
        <v>0</v>
      </c>
      <c r="AB2114">
        <f t="shared" si="395"/>
        <v>1</v>
      </c>
    </row>
    <row r="2115" spans="1:28" ht="34" x14ac:dyDescent="0.2">
      <c r="A2115">
        <v>2113</v>
      </c>
      <c r="B2115" t="s">
        <v>3127</v>
      </c>
      <c r="C2115" t="s">
        <v>5378</v>
      </c>
      <c r="D2115" t="s">
        <v>5825</v>
      </c>
      <c r="E2115">
        <v>4.2</v>
      </c>
      <c r="F2115" s="1" t="s">
        <v>3128</v>
      </c>
      <c r="G2115" t="s">
        <v>1738</v>
      </c>
      <c r="H2115" t="s">
        <v>1738</v>
      </c>
      <c r="I2115" t="s">
        <v>84</v>
      </c>
      <c r="J2115">
        <v>-1</v>
      </c>
      <c r="K2115" t="s">
        <v>30</v>
      </c>
      <c r="L2115">
        <v>-1</v>
      </c>
      <c r="M2115">
        <v>-1</v>
      </c>
      <c r="N2115" t="s">
        <v>3319</v>
      </c>
      <c r="O2115">
        <v>-1</v>
      </c>
      <c r="P2115">
        <v>-1</v>
      </c>
      <c r="Q2115">
        <f t="shared" ref="Q2115:Q2178" si="396">LEFT(C2115,FIND("-",C2115)-1)*1000</f>
        <v>35000</v>
      </c>
      <c r="R2115">
        <f t="shared" ref="R2115:R2178" si="397">MID(C2115,FIND("-",C2115)+1,LEN(C2115))*1000</f>
        <v>67000</v>
      </c>
      <c r="S2115">
        <f t="shared" ref="S2115:S2178" si="398">(Q2115+R2115)/2</f>
        <v>51000</v>
      </c>
      <c r="T2115" t="str">
        <f t="shared" ref="T2115:T2178" si="399">TRIM(LEFT(F2115, FIND(CHAR(10), F2115&amp;CHAR(10))-1))</f>
        <v>iSpot.tv, Inc.</v>
      </c>
      <c r="U2115" t="str">
        <f t="shared" ref="U2115:U2178" si="400">TRIM(LEFT(G2115, FIND(",",G2115)-1))</f>
        <v>Bellevue</v>
      </c>
      <c r="V2115" t="str">
        <f t="shared" ref="V2115:V2178" si="401">TRIM(MID(G2115,FIND(",",G2115)+1,LEN((G2115))))</f>
        <v>WA</v>
      </c>
      <c r="W2115">
        <f t="shared" ref="W2115:W2178" si="402">IF(ISNUMBER(SEARCH("python",D2115)),1,0)</f>
        <v>1</v>
      </c>
      <c r="X2115">
        <f t="shared" ref="X2115:X2178" si="403">IF(ISNUMBER(SEARCH("sql",D2115)),1,0)</f>
        <v>1</v>
      </c>
      <c r="Y2115">
        <f t="shared" ref="Y2115:Y2178" si="404">IF(ISNUMBER(SEARCH("excel",D2115)),1,0)</f>
        <v>1</v>
      </c>
      <c r="Z2115">
        <f t="shared" ref="Z2115:Z2178" si="405">IF(ISNUMBER(SEARCH("tableau",D2115)),1,0)</f>
        <v>1</v>
      </c>
      <c r="AA2115">
        <f t="shared" ref="AA2115:AA2178" si="406">IF(ISNUMBER(SEARCH("power bi",D2115)),1,0)</f>
        <v>0</v>
      </c>
      <c r="AB2115">
        <f t="shared" ref="AB2115:AB2178" si="407">IF(ISNUMBER(SEARCH("r",D2115)),1,0)</f>
        <v>1</v>
      </c>
    </row>
    <row r="2116" spans="1:28" ht="409.6" x14ac:dyDescent="0.2">
      <c r="A2116">
        <v>2114</v>
      </c>
      <c r="B2116" t="s">
        <v>3129</v>
      </c>
      <c r="C2116" t="s">
        <v>5378</v>
      </c>
      <c r="D2116" s="1" t="s">
        <v>5826</v>
      </c>
      <c r="E2116">
        <v>3.2</v>
      </c>
      <c r="F2116" s="1" t="s">
        <v>3130</v>
      </c>
      <c r="G2116" t="s">
        <v>1738</v>
      </c>
      <c r="H2116" t="s">
        <v>1583</v>
      </c>
      <c r="I2116" t="s">
        <v>41</v>
      </c>
      <c r="J2116">
        <v>1992</v>
      </c>
      <c r="K2116" t="s">
        <v>56</v>
      </c>
      <c r="L2116" t="s">
        <v>3350</v>
      </c>
      <c r="M2116" t="s">
        <v>32</v>
      </c>
      <c r="N2116" t="s">
        <v>3309</v>
      </c>
      <c r="O2116" t="s">
        <v>3131</v>
      </c>
      <c r="P2116">
        <v>-1</v>
      </c>
      <c r="Q2116">
        <f t="shared" si="396"/>
        <v>35000</v>
      </c>
      <c r="R2116">
        <f t="shared" si="397"/>
        <v>67000</v>
      </c>
      <c r="S2116">
        <f t="shared" si="398"/>
        <v>51000</v>
      </c>
      <c r="T2116" t="str">
        <f t="shared" si="399"/>
        <v>Subex</v>
      </c>
      <c r="U2116" t="str">
        <f t="shared" si="400"/>
        <v>Bellevue</v>
      </c>
      <c r="V2116" t="str">
        <f t="shared" si="401"/>
        <v>WA</v>
      </c>
      <c r="W2116">
        <f t="shared" si="402"/>
        <v>0</v>
      </c>
      <c r="X2116">
        <f t="shared" si="403"/>
        <v>1</v>
      </c>
      <c r="Y2116">
        <f t="shared" si="404"/>
        <v>0</v>
      </c>
      <c r="Z2116">
        <f t="shared" si="405"/>
        <v>1</v>
      </c>
      <c r="AA2116">
        <f t="shared" si="406"/>
        <v>0</v>
      </c>
      <c r="AB2116">
        <f t="shared" si="407"/>
        <v>1</v>
      </c>
    </row>
    <row r="2117" spans="1:28" ht="409.6" x14ac:dyDescent="0.2">
      <c r="A2117">
        <v>2115</v>
      </c>
      <c r="B2117" t="s">
        <v>3132</v>
      </c>
      <c r="C2117" t="s">
        <v>5378</v>
      </c>
      <c r="D2117" s="1" t="s">
        <v>5827</v>
      </c>
      <c r="E2117">
        <v>3.9</v>
      </c>
      <c r="F2117" s="1" t="s">
        <v>3133</v>
      </c>
      <c r="G2117" t="s">
        <v>117</v>
      </c>
      <c r="H2117" t="s">
        <v>117</v>
      </c>
      <c r="I2117" t="s">
        <v>29</v>
      </c>
      <c r="J2117">
        <v>1975</v>
      </c>
      <c r="K2117" t="s">
        <v>19</v>
      </c>
      <c r="L2117" t="s">
        <v>20</v>
      </c>
      <c r="M2117" t="s">
        <v>21</v>
      </c>
      <c r="N2117" t="s">
        <v>3303</v>
      </c>
      <c r="O2117" t="s">
        <v>3134</v>
      </c>
      <c r="P2117">
        <v>-1</v>
      </c>
      <c r="Q2117">
        <f t="shared" si="396"/>
        <v>35000</v>
      </c>
      <c r="R2117">
        <f t="shared" si="397"/>
        <v>67000</v>
      </c>
      <c r="S2117">
        <f t="shared" si="398"/>
        <v>51000</v>
      </c>
      <c r="T2117" t="str">
        <f t="shared" si="399"/>
        <v>Fred Hutch</v>
      </c>
      <c r="U2117" t="str">
        <f t="shared" si="400"/>
        <v>Seattle</v>
      </c>
      <c r="V2117" t="str">
        <f t="shared" si="401"/>
        <v>WA</v>
      </c>
      <c r="W2117">
        <f t="shared" si="402"/>
        <v>1</v>
      </c>
      <c r="X2117">
        <f t="shared" si="403"/>
        <v>1</v>
      </c>
      <c r="Y2117">
        <f t="shared" si="404"/>
        <v>0</v>
      </c>
      <c r="Z2117">
        <f t="shared" si="405"/>
        <v>0</v>
      </c>
      <c r="AA2117">
        <f t="shared" si="406"/>
        <v>0</v>
      </c>
      <c r="AB2117">
        <f t="shared" si="407"/>
        <v>1</v>
      </c>
    </row>
    <row r="2118" spans="1:28" ht="409.6" x14ac:dyDescent="0.2">
      <c r="A2118">
        <v>2116</v>
      </c>
      <c r="B2118" t="s">
        <v>69</v>
      </c>
      <c r="C2118" t="s">
        <v>5378</v>
      </c>
      <c r="D2118" s="1" t="s">
        <v>5828</v>
      </c>
      <c r="E2118">
        <v>3.8</v>
      </c>
      <c r="F2118" s="1" t="s">
        <v>3135</v>
      </c>
      <c r="G2118" t="s">
        <v>117</v>
      </c>
      <c r="H2118" t="s">
        <v>1803</v>
      </c>
      <c r="I2118" t="s">
        <v>68</v>
      </c>
      <c r="J2118">
        <v>-1</v>
      </c>
      <c r="K2118" t="s">
        <v>30</v>
      </c>
      <c r="L2118" t="s">
        <v>239</v>
      </c>
      <c r="M2118" t="s">
        <v>181</v>
      </c>
      <c r="N2118" t="s">
        <v>3311</v>
      </c>
      <c r="O2118">
        <v>-1</v>
      </c>
      <c r="P2118">
        <v>-1</v>
      </c>
      <c r="Q2118">
        <f t="shared" si="396"/>
        <v>35000</v>
      </c>
      <c r="R2118">
        <f t="shared" si="397"/>
        <v>67000</v>
      </c>
      <c r="S2118">
        <f t="shared" si="398"/>
        <v>51000</v>
      </c>
      <c r="T2118" t="str">
        <f t="shared" si="399"/>
        <v>Synaptein Solutions Inc.</v>
      </c>
      <c r="U2118" t="str">
        <f t="shared" si="400"/>
        <v>Seattle</v>
      </c>
      <c r="V2118" t="str">
        <f t="shared" si="401"/>
        <v>WA</v>
      </c>
      <c r="W2118">
        <f t="shared" si="402"/>
        <v>0</v>
      </c>
      <c r="X2118">
        <f t="shared" si="403"/>
        <v>0</v>
      </c>
      <c r="Y2118">
        <f t="shared" si="404"/>
        <v>0</v>
      </c>
      <c r="Z2118">
        <f t="shared" si="405"/>
        <v>0</v>
      </c>
      <c r="AA2118">
        <f t="shared" si="406"/>
        <v>0</v>
      </c>
      <c r="AB2118">
        <f t="shared" si="407"/>
        <v>1</v>
      </c>
    </row>
    <row r="2119" spans="1:28" ht="34" x14ac:dyDescent="0.2">
      <c r="A2119">
        <v>2117</v>
      </c>
      <c r="B2119" t="s">
        <v>34</v>
      </c>
      <c r="C2119" t="s">
        <v>5378</v>
      </c>
      <c r="D2119" t="s">
        <v>5829</v>
      </c>
      <c r="E2119">
        <v>2.9</v>
      </c>
      <c r="F2119" s="1" t="s">
        <v>3136</v>
      </c>
      <c r="G2119" t="s">
        <v>3107</v>
      </c>
      <c r="H2119" t="s">
        <v>1583</v>
      </c>
      <c r="I2119" t="s">
        <v>24</v>
      </c>
      <c r="J2119">
        <v>1945</v>
      </c>
      <c r="K2119" t="s">
        <v>56</v>
      </c>
      <c r="L2119" t="s">
        <v>38</v>
      </c>
      <c r="M2119" t="s">
        <v>32</v>
      </c>
      <c r="N2119" t="s">
        <v>3307</v>
      </c>
      <c r="O2119" t="s">
        <v>3137</v>
      </c>
      <c r="P2119">
        <v>-1</v>
      </c>
      <c r="Q2119">
        <f t="shared" si="396"/>
        <v>35000</v>
      </c>
      <c r="R2119">
        <f t="shared" si="397"/>
        <v>67000</v>
      </c>
      <c r="S2119">
        <f t="shared" si="398"/>
        <v>51000</v>
      </c>
      <c r="T2119" t="str">
        <f t="shared" si="399"/>
        <v>Wipro Ltd.</v>
      </c>
      <c r="U2119" t="str">
        <f t="shared" si="400"/>
        <v>Redmond</v>
      </c>
      <c r="V2119" t="str">
        <f t="shared" si="401"/>
        <v>WA</v>
      </c>
      <c r="W2119">
        <f t="shared" si="402"/>
        <v>0</v>
      </c>
      <c r="X2119">
        <f t="shared" si="403"/>
        <v>0</v>
      </c>
      <c r="Y2119">
        <f t="shared" si="404"/>
        <v>0</v>
      </c>
      <c r="Z2119">
        <f t="shared" si="405"/>
        <v>0</v>
      </c>
      <c r="AA2119">
        <f t="shared" si="406"/>
        <v>0</v>
      </c>
      <c r="AB2119">
        <f t="shared" si="407"/>
        <v>1</v>
      </c>
    </row>
    <row r="2120" spans="1:28" ht="340" x14ac:dyDescent="0.2">
      <c r="A2120">
        <v>2118</v>
      </c>
      <c r="B2120" t="s">
        <v>167</v>
      </c>
      <c r="C2120" t="s">
        <v>5378</v>
      </c>
      <c r="D2120" s="1" t="s">
        <v>5830</v>
      </c>
      <c r="E2120">
        <v>3</v>
      </c>
      <c r="F2120" s="1" t="s">
        <v>3138</v>
      </c>
      <c r="G2120" t="s">
        <v>117</v>
      </c>
      <c r="H2120" t="s">
        <v>3530</v>
      </c>
      <c r="I2120" t="s">
        <v>18</v>
      </c>
      <c r="J2120">
        <v>1998</v>
      </c>
      <c r="K2120" t="s">
        <v>30</v>
      </c>
      <c r="L2120" t="s">
        <v>147</v>
      </c>
      <c r="M2120" t="s">
        <v>61</v>
      </c>
      <c r="N2120" t="s">
        <v>3305</v>
      </c>
      <c r="O2120">
        <v>-1</v>
      </c>
      <c r="P2120">
        <v>-1</v>
      </c>
      <c r="Q2120">
        <f t="shared" si="396"/>
        <v>35000</v>
      </c>
      <c r="R2120">
        <f t="shared" si="397"/>
        <v>67000</v>
      </c>
      <c r="S2120">
        <f t="shared" si="398"/>
        <v>51000</v>
      </c>
      <c r="T2120" t="str">
        <f t="shared" si="399"/>
        <v>Intelliswift Software Inc</v>
      </c>
      <c r="U2120" t="str">
        <f t="shared" si="400"/>
        <v>Seattle</v>
      </c>
      <c r="V2120" t="str">
        <f t="shared" si="401"/>
        <v>WA</v>
      </c>
      <c r="W2120">
        <f t="shared" si="402"/>
        <v>1</v>
      </c>
      <c r="X2120">
        <f t="shared" si="403"/>
        <v>1</v>
      </c>
      <c r="Y2120">
        <f t="shared" si="404"/>
        <v>1</v>
      </c>
      <c r="Z2120">
        <f t="shared" si="405"/>
        <v>1</v>
      </c>
      <c r="AA2120">
        <f t="shared" si="406"/>
        <v>0</v>
      </c>
      <c r="AB2120">
        <f t="shared" si="407"/>
        <v>1</v>
      </c>
    </row>
    <row r="2121" spans="1:28" ht="34" x14ac:dyDescent="0.2">
      <c r="A2121">
        <v>2119</v>
      </c>
      <c r="B2121" t="s">
        <v>34</v>
      </c>
      <c r="C2121" t="s">
        <v>5378</v>
      </c>
      <c r="D2121" t="s">
        <v>5831</v>
      </c>
      <c r="E2121">
        <v>3.4</v>
      </c>
      <c r="F2121" s="1" t="s">
        <v>4836</v>
      </c>
      <c r="G2121" t="s">
        <v>1266</v>
      </c>
      <c r="H2121">
        <v>-1</v>
      </c>
      <c r="I2121" t="s">
        <v>41</v>
      </c>
      <c r="J2121">
        <v>-1</v>
      </c>
      <c r="K2121" t="s">
        <v>30</v>
      </c>
      <c r="L2121" t="s">
        <v>147</v>
      </c>
      <c r="M2121" t="s">
        <v>61</v>
      </c>
      <c r="N2121" t="s">
        <v>3319</v>
      </c>
      <c r="O2121">
        <v>-1</v>
      </c>
      <c r="P2121">
        <v>-1</v>
      </c>
      <c r="Q2121">
        <f t="shared" si="396"/>
        <v>35000</v>
      </c>
      <c r="R2121">
        <f t="shared" si="397"/>
        <v>67000</v>
      </c>
      <c r="S2121">
        <f t="shared" si="398"/>
        <v>51000</v>
      </c>
      <c r="T2121" t="str">
        <f t="shared" si="399"/>
        <v>elly IT</v>
      </c>
      <c r="U2121" t="str">
        <f t="shared" si="400"/>
        <v>Renton</v>
      </c>
      <c r="V2121" t="str">
        <f t="shared" si="401"/>
        <v>WA</v>
      </c>
      <c r="W2121">
        <f t="shared" si="402"/>
        <v>0</v>
      </c>
      <c r="X2121">
        <f t="shared" si="403"/>
        <v>1</v>
      </c>
      <c r="Y2121">
        <f t="shared" si="404"/>
        <v>0</v>
      </c>
      <c r="Z2121">
        <f t="shared" si="405"/>
        <v>0</v>
      </c>
      <c r="AA2121">
        <f t="shared" si="406"/>
        <v>1</v>
      </c>
      <c r="AB2121">
        <f t="shared" si="407"/>
        <v>1</v>
      </c>
    </row>
    <row r="2122" spans="1:28" ht="409.6" x14ac:dyDescent="0.2">
      <c r="A2122">
        <v>2120</v>
      </c>
      <c r="B2122" t="s">
        <v>1183</v>
      </c>
      <c r="C2122" t="s">
        <v>5378</v>
      </c>
      <c r="D2122" s="1" t="s">
        <v>5832</v>
      </c>
      <c r="E2122">
        <v>3.5</v>
      </c>
      <c r="F2122" s="1" t="s">
        <v>1184</v>
      </c>
      <c r="G2122" t="s">
        <v>117</v>
      </c>
      <c r="H2122" t="s">
        <v>351</v>
      </c>
      <c r="I2122" t="s">
        <v>84</v>
      </c>
      <c r="J2122">
        <v>-1</v>
      </c>
      <c r="K2122" t="s">
        <v>30</v>
      </c>
      <c r="L2122">
        <v>-1</v>
      </c>
      <c r="M2122">
        <v>-1</v>
      </c>
      <c r="N2122" t="s">
        <v>3319</v>
      </c>
      <c r="O2122">
        <v>-1</v>
      </c>
      <c r="P2122">
        <v>-1</v>
      </c>
      <c r="Q2122">
        <f t="shared" si="396"/>
        <v>35000</v>
      </c>
      <c r="R2122">
        <f t="shared" si="397"/>
        <v>67000</v>
      </c>
      <c r="S2122">
        <f t="shared" si="398"/>
        <v>51000</v>
      </c>
      <c r="T2122" t="str">
        <f t="shared" si="399"/>
        <v>Leo Tech, LLC</v>
      </c>
      <c r="U2122" t="str">
        <f t="shared" si="400"/>
        <v>Seattle</v>
      </c>
      <c r="V2122" t="str">
        <f t="shared" si="401"/>
        <v>WA</v>
      </c>
      <c r="W2122">
        <f t="shared" si="402"/>
        <v>0</v>
      </c>
      <c r="X2122">
        <f t="shared" si="403"/>
        <v>0</v>
      </c>
      <c r="Y2122">
        <f t="shared" si="404"/>
        <v>0</v>
      </c>
      <c r="Z2122">
        <f t="shared" si="405"/>
        <v>0</v>
      </c>
      <c r="AA2122">
        <f t="shared" si="406"/>
        <v>0</v>
      </c>
      <c r="AB2122">
        <f t="shared" si="407"/>
        <v>1</v>
      </c>
    </row>
    <row r="2123" spans="1:28" ht="34" x14ac:dyDescent="0.2">
      <c r="A2123">
        <v>2121</v>
      </c>
      <c r="B2123" t="s">
        <v>72</v>
      </c>
      <c r="C2123" t="s">
        <v>5378</v>
      </c>
      <c r="D2123" t="s">
        <v>5833</v>
      </c>
      <c r="E2123">
        <v>3.7</v>
      </c>
      <c r="F2123" s="1" t="s">
        <v>3124</v>
      </c>
      <c r="G2123" t="s">
        <v>117</v>
      </c>
      <c r="H2123" t="s">
        <v>128</v>
      </c>
      <c r="I2123" t="s">
        <v>29</v>
      </c>
      <c r="J2123">
        <v>1996</v>
      </c>
      <c r="K2123" t="s">
        <v>56</v>
      </c>
      <c r="L2123" t="s">
        <v>125</v>
      </c>
      <c r="M2123" t="s">
        <v>46</v>
      </c>
      <c r="N2123" t="s">
        <v>3313</v>
      </c>
      <c r="O2123" t="s">
        <v>3125</v>
      </c>
      <c r="P2123">
        <v>-1</v>
      </c>
      <c r="Q2123">
        <f t="shared" si="396"/>
        <v>35000</v>
      </c>
      <c r="R2123">
        <f t="shared" si="397"/>
        <v>67000</v>
      </c>
      <c r="S2123">
        <f t="shared" si="398"/>
        <v>51000</v>
      </c>
      <c r="T2123" t="str">
        <f t="shared" si="399"/>
        <v>LendingTree, LLC.</v>
      </c>
      <c r="U2123" t="str">
        <f t="shared" si="400"/>
        <v>Seattle</v>
      </c>
      <c r="V2123" t="str">
        <f t="shared" si="401"/>
        <v>WA</v>
      </c>
      <c r="W2123">
        <f t="shared" si="402"/>
        <v>0</v>
      </c>
      <c r="X2123">
        <f t="shared" si="403"/>
        <v>1</v>
      </c>
      <c r="Y2123">
        <f t="shared" si="404"/>
        <v>1</v>
      </c>
      <c r="Z2123">
        <f t="shared" si="405"/>
        <v>1</v>
      </c>
      <c r="AA2123">
        <f t="shared" si="406"/>
        <v>1</v>
      </c>
      <c r="AB2123">
        <f t="shared" si="407"/>
        <v>1</v>
      </c>
    </row>
    <row r="2124" spans="1:28" ht="34" x14ac:dyDescent="0.2">
      <c r="A2124">
        <v>2122</v>
      </c>
      <c r="B2124" t="s">
        <v>3139</v>
      </c>
      <c r="C2124" t="s">
        <v>5834</v>
      </c>
      <c r="D2124" t="s">
        <v>5835</v>
      </c>
      <c r="E2124">
        <v>4.3</v>
      </c>
      <c r="F2124" s="1" t="s">
        <v>3110</v>
      </c>
      <c r="G2124" t="s">
        <v>3107</v>
      </c>
      <c r="H2124" t="s">
        <v>3107</v>
      </c>
      <c r="I2124" t="s">
        <v>24</v>
      </c>
      <c r="J2124">
        <v>1975</v>
      </c>
      <c r="K2124" t="s">
        <v>56</v>
      </c>
      <c r="L2124" t="s">
        <v>134</v>
      </c>
      <c r="M2124" t="s">
        <v>32</v>
      </c>
      <c r="N2124" t="s">
        <v>3310</v>
      </c>
      <c r="O2124" t="s">
        <v>3111</v>
      </c>
      <c r="P2124">
        <v>-1</v>
      </c>
      <c r="Q2124">
        <f t="shared" si="396"/>
        <v>55000</v>
      </c>
      <c r="R2124">
        <f t="shared" si="397"/>
        <v>101000</v>
      </c>
      <c r="S2124">
        <f t="shared" si="398"/>
        <v>78000</v>
      </c>
      <c r="T2124" t="str">
        <f t="shared" si="399"/>
        <v>Microsoft Corporation</v>
      </c>
      <c r="U2124" t="str">
        <f t="shared" si="400"/>
        <v>Redmond</v>
      </c>
      <c r="V2124" t="str">
        <f t="shared" si="401"/>
        <v>WA</v>
      </c>
      <c r="W2124">
        <f t="shared" si="402"/>
        <v>0</v>
      </c>
      <c r="X2124">
        <f t="shared" si="403"/>
        <v>1</v>
      </c>
      <c r="Y2124">
        <f t="shared" si="404"/>
        <v>1</v>
      </c>
      <c r="Z2124">
        <f t="shared" si="405"/>
        <v>0</v>
      </c>
      <c r="AA2124">
        <f t="shared" si="406"/>
        <v>0</v>
      </c>
      <c r="AB2124">
        <f t="shared" si="407"/>
        <v>1</v>
      </c>
    </row>
    <row r="2125" spans="1:28" ht="372" x14ac:dyDescent="0.2">
      <c r="A2125">
        <v>2123</v>
      </c>
      <c r="B2125" t="s">
        <v>3140</v>
      </c>
      <c r="C2125" t="s">
        <v>5834</v>
      </c>
      <c r="D2125" s="1" t="s">
        <v>5836</v>
      </c>
      <c r="E2125">
        <v>4.4000000000000004</v>
      </c>
      <c r="F2125" s="1" t="s">
        <v>3141</v>
      </c>
      <c r="G2125" t="s">
        <v>5821</v>
      </c>
      <c r="H2125" t="s">
        <v>1738</v>
      </c>
      <c r="I2125" t="s">
        <v>84</v>
      </c>
      <c r="J2125">
        <v>2001</v>
      </c>
      <c r="K2125" t="s">
        <v>30</v>
      </c>
      <c r="L2125" t="s">
        <v>147</v>
      </c>
      <c r="M2125" t="s">
        <v>61</v>
      </c>
      <c r="N2125" t="s">
        <v>3309</v>
      </c>
      <c r="O2125">
        <v>-1</v>
      </c>
      <c r="P2125">
        <v>-1</v>
      </c>
      <c r="Q2125">
        <f t="shared" si="396"/>
        <v>55000</v>
      </c>
      <c r="R2125">
        <f t="shared" si="397"/>
        <v>101000</v>
      </c>
      <c r="S2125">
        <f t="shared" si="398"/>
        <v>78000</v>
      </c>
      <c r="T2125" t="str">
        <f t="shared" si="399"/>
        <v>Protingent</v>
      </c>
      <c r="U2125" t="str">
        <f t="shared" si="400"/>
        <v>ent</v>
      </c>
      <c r="V2125" t="str">
        <f t="shared" si="401"/>
        <v>WA</v>
      </c>
      <c r="W2125">
        <f t="shared" si="402"/>
        <v>0</v>
      </c>
      <c r="X2125">
        <f t="shared" si="403"/>
        <v>0</v>
      </c>
      <c r="Y2125">
        <f t="shared" si="404"/>
        <v>1</v>
      </c>
      <c r="Z2125">
        <f t="shared" si="405"/>
        <v>0</v>
      </c>
      <c r="AA2125">
        <f t="shared" si="406"/>
        <v>0</v>
      </c>
      <c r="AB2125">
        <f t="shared" si="407"/>
        <v>1</v>
      </c>
    </row>
    <row r="2126" spans="1:28" ht="409.6" x14ac:dyDescent="0.2">
      <c r="A2126">
        <v>2124</v>
      </c>
      <c r="B2126" t="s">
        <v>3142</v>
      </c>
      <c r="C2126" t="s">
        <v>5834</v>
      </c>
      <c r="D2126" s="1" t="s">
        <v>5837</v>
      </c>
      <c r="E2126">
        <v>3.9</v>
      </c>
      <c r="F2126" s="1" t="s">
        <v>3133</v>
      </c>
      <c r="G2126" t="s">
        <v>117</v>
      </c>
      <c r="H2126" t="s">
        <v>117</v>
      </c>
      <c r="I2126" t="s">
        <v>29</v>
      </c>
      <c r="J2126">
        <v>1975</v>
      </c>
      <c r="K2126" t="s">
        <v>19</v>
      </c>
      <c r="L2126" t="s">
        <v>20</v>
      </c>
      <c r="M2126" t="s">
        <v>21</v>
      </c>
      <c r="N2126" t="s">
        <v>3303</v>
      </c>
      <c r="O2126" t="s">
        <v>3134</v>
      </c>
      <c r="P2126">
        <v>-1</v>
      </c>
      <c r="Q2126">
        <f t="shared" si="396"/>
        <v>55000</v>
      </c>
      <c r="R2126">
        <f t="shared" si="397"/>
        <v>101000</v>
      </c>
      <c r="S2126">
        <f t="shared" si="398"/>
        <v>78000</v>
      </c>
      <c r="T2126" t="str">
        <f t="shared" si="399"/>
        <v>Fred Hutch</v>
      </c>
      <c r="U2126" t="str">
        <f t="shared" si="400"/>
        <v>Seattle</v>
      </c>
      <c r="V2126" t="str">
        <f t="shared" si="401"/>
        <v>WA</v>
      </c>
      <c r="W2126">
        <f t="shared" si="402"/>
        <v>1</v>
      </c>
      <c r="X2126">
        <f t="shared" si="403"/>
        <v>1</v>
      </c>
      <c r="Y2126">
        <f t="shared" si="404"/>
        <v>0</v>
      </c>
      <c r="Z2126">
        <f t="shared" si="405"/>
        <v>0</v>
      </c>
      <c r="AA2126">
        <f t="shared" si="406"/>
        <v>0</v>
      </c>
      <c r="AB2126">
        <f t="shared" si="407"/>
        <v>1</v>
      </c>
    </row>
    <row r="2127" spans="1:28" ht="409.6" x14ac:dyDescent="0.2">
      <c r="A2127">
        <v>2125</v>
      </c>
      <c r="B2127" t="s">
        <v>34</v>
      </c>
      <c r="C2127" t="s">
        <v>5834</v>
      </c>
      <c r="D2127" s="1" t="s">
        <v>5838</v>
      </c>
      <c r="E2127">
        <v>3.7</v>
      </c>
      <c r="F2127" s="1" t="s">
        <v>207</v>
      </c>
      <c r="G2127" t="s">
        <v>5839</v>
      </c>
      <c r="H2127" t="s">
        <v>208</v>
      </c>
      <c r="I2127" t="s">
        <v>84</v>
      </c>
      <c r="J2127">
        <v>1999</v>
      </c>
      <c r="K2127" t="s">
        <v>30</v>
      </c>
      <c r="L2127" t="s">
        <v>147</v>
      </c>
      <c r="M2127" t="s">
        <v>61</v>
      </c>
      <c r="N2127" t="s">
        <v>3305</v>
      </c>
      <c r="O2127" t="s">
        <v>209</v>
      </c>
      <c r="P2127">
        <v>-1</v>
      </c>
      <c r="Q2127">
        <f t="shared" si="396"/>
        <v>55000</v>
      </c>
      <c r="R2127">
        <f t="shared" si="397"/>
        <v>101000</v>
      </c>
      <c r="S2127">
        <f t="shared" si="398"/>
        <v>78000</v>
      </c>
      <c r="T2127" t="str">
        <f t="shared" si="399"/>
        <v>eTeam Inc.</v>
      </c>
      <c r="U2127" t="str">
        <f t="shared" si="400"/>
        <v>irland</v>
      </c>
      <c r="V2127" t="str">
        <f t="shared" si="401"/>
        <v>WA</v>
      </c>
      <c r="W2127">
        <f t="shared" si="402"/>
        <v>0</v>
      </c>
      <c r="X2127">
        <f t="shared" si="403"/>
        <v>1</v>
      </c>
      <c r="Y2127">
        <f t="shared" si="404"/>
        <v>0</v>
      </c>
      <c r="Z2127">
        <f t="shared" si="405"/>
        <v>1</v>
      </c>
      <c r="AA2127">
        <f t="shared" si="406"/>
        <v>0</v>
      </c>
      <c r="AB2127">
        <f t="shared" si="407"/>
        <v>1</v>
      </c>
    </row>
    <row r="2128" spans="1:28" ht="409.6" x14ac:dyDescent="0.2">
      <c r="A2128">
        <v>2126</v>
      </c>
      <c r="B2128" t="s">
        <v>3143</v>
      </c>
      <c r="C2128" t="s">
        <v>5834</v>
      </c>
      <c r="D2128" s="1" t="s">
        <v>5840</v>
      </c>
      <c r="E2128">
        <v>4</v>
      </c>
      <c r="F2128" s="1" t="s">
        <v>3144</v>
      </c>
      <c r="G2128" t="s">
        <v>3107</v>
      </c>
      <c r="H2128" t="s">
        <v>5841</v>
      </c>
      <c r="I2128" t="s">
        <v>55</v>
      </c>
      <c r="J2128">
        <v>-1</v>
      </c>
      <c r="K2128" t="s">
        <v>56</v>
      </c>
      <c r="L2128" t="s">
        <v>342</v>
      </c>
      <c r="M2128" t="s">
        <v>161</v>
      </c>
      <c r="N2128" t="s">
        <v>3310</v>
      </c>
      <c r="O2128">
        <v>-1</v>
      </c>
      <c r="P2128">
        <v>-1</v>
      </c>
      <c r="Q2128">
        <f t="shared" si="396"/>
        <v>55000</v>
      </c>
      <c r="R2128">
        <f t="shared" si="397"/>
        <v>101000</v>
      </c>
      <c r="S2128">
        <f t="shared" si="398"/>
        <v>78000</v>
      </c>
      <c r="T2128" t="str">
        <f t="shared" si="399"/>
        <v>Nintendo</v>
      </c>
      <c r="U2128" t="str">
        <f t="shared" si="400"/>
        <v>Redmond</v>
      </c>
      <c r="V2128" t="str">
        <f t="shared" si="401"/>
        <v>WA</v>
      </c>
      <c r="W2128">
        <f t="shared" si="402"/>
        <v>0</v>
      </c>
      <c r="X2128">
        <f t="shared" si="403"/>
        <v>1</v>
      </c>
      <c r="Y2128">
        <f t="shared" si="404"/>
        <v>1</v>
      </c>
      <c r="Z2128">
        <f t="shared" si="405"/>
        <v>1</v>
      </c>
      <c r="AA2128">
        <f t="shared" si="406"/>
        <v>0</v>
      </c>
      <c r="AB2128">
        <f t="shared" si="407"/>
        <v>1</v>
      </c>
    </row>
    <row r="2129" spans="1:28" ht="409.6" x14ac:dyDescent="0.2">
      <c r="A2129">
        <v>2127</v>
      </c>
      <c r="B2129" t="s">
        <v>3145</v>
      </c>
      <c r="C2129" t="s">
        <v>5834</v>
      </c>
      <c r="D2129" s="1" t="s">
        <v>5842</v>
      </c>
      <c r="E2129">
        <v>-1</v>
      </c>
      <c r="F2129" t="s">
        <v>3146</v>
      </c>
      <c r="G2129" t="s">
        <v>117</v>
      </c>
      <c r="H2129">
        <v>-1</v>
      </c>
      <c r="I2129">
        <v>-1</v>
      </c>
      <c r="J2129">
        <v>-1</v>
      </c>
      <c r="K2129">
        <v>-1</v>
      </c>
      <c r="L2129">
        <v>-1</v>
      </c>
      <c r="M2129">
        <v>-1</v>
      </c>
      <c r="N2129">
        <v>-1</v>
      </c>
      <c r="O2129">
        <v>-1</v>
      </c>
      <c r="P2129">
        <v>-1</v>
      </c>
      <c r="Q2129">
        <f t="shared" si="396"/>
        <v>55000</v>
      </c>
      <c r="R2129">
        <f t="shared" si="397"/>
        <v>101000</v>
      </c>
      <c r="S2129">
        <f t="shared" si="398"/>
        <v>78000</v>
      </c>
      <c r="T2129" t="str">
        <f t="shared" si="399"/>
        <v>Amazon Corporate LLC</v>
      </c>
      <c r="U2129" t="str">
        <f t="shared" si="400"/>
        <v>Seattle</v>
      </c>
      <c r="V2129" t="str">
        <f t="shared" si="401"/>
        <v>WA</v>
      </c>
      <c r="W2129">
        <f t="shared" si="402"/>
        <v>0</v>
      </c>
      <c r="X2129">
        <f t="shared" si="403"/>
        <v>1</v>
      </c>
      <c r="Y2129">
        <f t="shared" si="404"/>
        <v>0</v>
      </c>
      <c r="Z2129">
        <f t="shared" si="405"/>
        <v>1</v>
      </c>
      <c r="AA2129">
        <f t="shared" si="406"/>
        <v>0</v>
      </c>
      <c r="AB2129">
        <f t="shared" si="407"/>
        <v>1</v>
      </c>
    </row>
    <row r="2130" spans="1:28" ht="372" x14ac:dyDescent="0.2">
      <c r="A2130">
        <v>2128</v>
      </c>
      <c r="B2130" t="s">
        <v>3147</v>
      </c>
      <c r="C2130" t="s">
        <v>5834</v>
      </c>
      <c r="D2130" s="1" t="s">
        <v>5843</v>
      </c>
      <c r="E2130">
        <v>3.7</v>
      </c>
      <c r="F2130" s="1" t="s">
        <v>207</v>
      </c>
      <c r="G2130" t="s">
        <v>3107</v>
      </c>
      <c r="H2130" t="s">
        <v>208</v>
      </c>
      <c r="I2130" t="s">
        <v>84</v>
      </c>
      <c r="J2130">
        <v>1999</v>
      </c>
      <c r="K2130" t="s">
        <v>30</v>
      </c>
      <c r="L2130" t="s">
        <v>147</v>
      </c>
      <c r="M2130" t="s">
        <v>61</v>
      </c>
      <c r="N2130" t="s">
        <v>3305</v>
      </c>
      <c r="O2130" t="s">
        <v>209</v>
      </c>
      <c r="P2130">
        <v>-1</v>
      </c>
      <c r="Q2130">
        <f t="shared" si="396"/>
        <v>55000</v>
      </c>
      <c r="R2130">
        <f t="shared" si="397"/>
        <v>101000</v>
      </c>
      <c r="S2130">
        <f t="shared" si="398"/>
        <v>78000</v>
      </c>
      <c r="T2130" t="str">
        <f t="shared" si="399"/>
        <v>eTeam Inc.</v>
      </c>
      <c r="U2130" t="str">
        <f t="shared" si="400"/>
        <v>Redmond</v>
      </c>
      <c r="V2130" t="str">
        <f t="shared" si="401"/>
        <v>WA</v>
      </c>
      <c r="W2130">
        <f t="shared" si="402"/>
        <v>0</v>
      </c>
      <c r="X2130">
        <f t="shared" si="403"/>
        <v>1</v>
      </c>
      <c r="Y2130">
        <f t="shared" si="404"/>
        <v>0</v>
      </c>
      <c r="Z2130">
        <f t="shared" si="405"/>
        <v>0</v>
      </c>
      <c r="AA2130">
        <f t="shared" si="406"/>
        <v>1</v>
      </c>
      <c r="AB2130">
        <f t="shared" si="407"/>
        <v>1</v>
      </c>
    </row>
    <row r="2131" spans="1:28" ht="51" x14ac:dyDescent="0.2">
      <c r="A2131">
        <v>2129</v>
      </c>
      <c r="B2131" t="s">
        <v>3148</v>
      </c>
      <c r="C2131" t="s">
        <v>5834</v>
      </c>
      <c r="D2131" t="s">
        <v>5844</v>
      </c>
      <c r="E2131">
        <v>4</v>
      </c>
      <c r="F2131" s="1" t="s">
        <v>3115</v>
      </c>
      <c r="G2131" t="s">
        <v>3116</v>
      </c>
      <c r="H2131" t="s">
        <v>3116</v>
      </c>
      <c r="I2131" t="s">
        <v>24</v>
      </c>
      <c r="J2131">
        <v>1976</v>
      </c>
      <c r="K2131" t="s">
        <v>56</v>
      </c>
      <c r="L2131" t="s">
        <v>3117</v>
      </c>
      <c r="M2131" t="s">
        <v>265</v>
      </c>
      <c r="N2131" t="s">
        <v>3310</v>
      </c>
      <c r="O2131" t="s">
        <v>3118</v>
      </c>
      <c r="P2131">
        <v>-1</v>
      </c>
      <c r="Q2131">
        <f t="shared" si="396"/>
        <v>55000</v>
      </c>
      <c r="R2131">
        <f t="shared" si="397"/>
        <v>101000</v>
      </c>
      <c r="S2131">
        <f t="shared" si="398"/>
        <v>78000</v>
      </c>
      <c r="T2131" t="str">
        <f t="shared" si="399"/>
        <v>Costco Wholesale Corporation</v>
      </c>
      <c r="U2131" t="str">
        <f t="shared" si="400"/>
        <v>Issaquah</v>
      </c>
      <c r="V2131" t="str">
        <f t="shared" si="401"/>
        <v>WA</v>
      </c>
      <c r="W2131">
        <f t="shared" si="402"/>
        <v>0</v>
      </c>
      <c r="X2131">
        <f t="shared" si="403"/>
        <v>0</v>
      </c>
      <c r="Y2131">
        <f t="shared" si="404"/>
        <v>0</v>
      </c>
      <c r="Z2131">
        <f t="shared" si="405"/>
        <v>0</v>
      </c>
      <c r="AA2131">
        <f t="shared" si="406"/>
        <v>0</v>
      </c>
      <c r="AB2131">
        <f t="shared" si="407"/>
        <v>1</v>
      </c>
    </row>
    <row r="2132" spans="1:28" ht="404" x14ac:dyDescent="0.2">
      <c r="A2132">
        <v>2130</v>
      </c>
      <c r="B2132" t="s">
        <v>3149</v>
      </c>
      <c r="C2132" t="s">
        <v>5834</v>
      </c>
      <c r="D2132" s="1" t="s">
        <v>5845</v>
      </c>
      <c r="E2132">
        <v>3.6</v>
      </c>
      <c r="F2132" s="1" t="s">
        <v>3150</v>
      </c>
      <c r="G2132" t="s">
        <v>3107</v>
      </c>
      <c r="H2132" t="s">
        <v>1155</v>
      </c>
      <c r="I2132" t="s">
        <v>29</v>
      </c>
      <c r="J2132">
        <v>2016</v>
      </c>
      <c r="K2132" t="s">
        <v>30</v>
      </c>
      <c r="L2132" t="s">
        <v>134</v>
      </c>
      <c r="M2132" t="s">
        <v>32</v>
      </c>
      <c r="N2132" t="s">
        <v>3303</v>
      </c>
      <c r="O2132">
        <v>-1</v>
      </c>
      <c r="P2132">
        <v>-1</v>
      </c>
      <c r="Q2132">
        <f t="shared" si="396"/>
        <v>55000</v>
      </c>
      <c r="R2132">
        <f t="shared" si="397"/>
        <v>101000</v>
      </c>
      <c r="S2132">
        <f t="shared" si="398"/>
        <v>78000</v>
      </c>
      <c r="T2132" t="str">
        <f t="shared" si="399"/>
        <v>Zen3 Infosolutions America Inc</v>
      </c>
      <c r="U2132" t="str">
        <f t="shared" si="400"/>
        <v>Redmond</v>
      </c>
      <c r="V2132" t="str">
        <f t="shared" si="401"/>
        <v>WA</v>
      </c>
      <c r="W2132">
        <f t="shared" si="402"/>
        <v>0</v>
      </c>
      <c r="X2132">
        <f t="shared" si="403"/>
        <v>1</v>
      </c>
      <c r="Y2132">
        <f t="shared" si="404"/>
        <v>0</v>
      </c>
      <c r="Z2132">
        <f t="shared" si="405"/>
        <v>0</v>
      </c>
      <c r="AA2132">
        <f t="shared" si="406"/>
        <v>0</v>
      </c>
      <c r="AB2132">
        <f t="shared" si="407"/>
        <v>1</v>
      </c>
    </row>
    <row r="2133" spans="1:28" ht="409.6" x14ac:dyDescent="0.2">
      <c r="A2133">
        <v>2131</v>
      </c>
      <c r="B2133" t="s">
        <v>3151</v>
      </c>
      <c r="C2133" t="s">
        <v>5834</v>
      </c>
      <c r="D2133" s="1" t="s">
        <v>5846</v>
      </c>
      <c r="E2133">
        <v>-1</v>
      </c>
      <c r="F2133" t="s">
        <v>3146</v>
      </c>
      <c r="G2133" t="s">
        <v>117</v>
      </c>
      <c r="H2133">
        <v>-1</v>
      </c>
      <c r="I2133">
        <v>-1</v>
      </c>
      <c r="J2133">
        <v>-1</v>
      </c>
      <c r="K2133">
        <v>-1</v>
      </c>
      <c r="L2133">
        <v>-1</v>
      </c>
      <c r="M2133">
        <v>-1</v>
      </c>
      <c r="N2133">
        <v>-1</v>
      </c>
      <c r="O2133">
        <v>-1</v>
      </c>
      <c r="P2133">
        <v>-1</v>
      </c>
      <c r="Q2133">
        <f t="shared" si="396"/>
        <v>55000</v>
      </c>
      <c r="R2133">
        <f t="shared" si="397"/>
        <v>101000</v>
      </c>
      <c r="S2133">
        <f t="shared" si="398"/>
        <v>78000</v>
      </c>
      <c r="T2133" t="str">
        <f t="shared" si="399"/>
        <v>Amazon Corporate LLC</v>
      </c>
      <c r="U2133" t="str">
        <f t="shared" si="400"/>
        <v>Seattle</v>
      </c>
      <c r="V2133" t="str">
        <f t="shared" si="401"/>
        <v>WA</v>
      </c>
      <c r="W2133">
        <f t="shared" si="402"/>
        <v>0</v>
      </c>
      <c r="X2133">
        <f t="shared" si="403"/>
        <v>0</v>
      </c>
      <c r="Y2133">
        <f t="shared" si="404"/>
        <v>1</v>
      </c>
      <c r="Z2133">
        <f t="shared" si="405"/>
        <v>1</v>
      </c>
      <c r="AA2133">
        <f t="shared" si="406"/>
        <v>0</v>
      </c>
      <c r="AB2133">
        <f t="shared" si="407"/>
        <v>1</v>
      </c>
    </row>
    <row r="2134" spans="1:28" ht="34" x14ac:dyDescent="0.2">
      <c r="A2134">
        <v>2132</v>
      </c>
      <c r="B2134" t="s">
        <v>3152</v>
      </c>
      <c r="C2134" t="s">
        <v>5834</v>
      </c>
      <c r="D2134" t="s">
        <v>5847</v>
      </c>
      <c r="E2134">
        <v>4.3</v>
      </c>
      <c r="F2134" s="1" t="s">
        <v>3110</v>
      </c>
      <c r="G2134" t="s">
        <v>3107</v>
      </c>
      <c r="H2134" t="s">
        <v>3107</v>
      </c>
      <c r="I2134" t="s">
        <v>24</v>
      </c>
      <c r="J2134">
        <v>1975</v>
      </c>
      <c r="K2134" t="s">
        <v>56</v>
      </c>
      <c r="L2134" t="s">
        <v>134</v>
      </c>
      <c r="M2134" t="s">
        <v>32</v>
      </c>
      <c r="N2134" t="s">
        <v>3310</v>
      </c>
      <c r="O2134" t="s">
        <v>3111</v>
      </c>
      <c r="P2134">
        <v>-1</v>
      </c>
      <c r="Q2134">
        <f t="shared" si="396"/>
        <v>55000</v>
      </c>
      <c r="R2134">
        <f t="shared" si="397"/>
        <v>101000</v>
      </c>
      <c r="S2134">
        <f t="shared" si="398"/>
        <v>78000</v>
      </c>
      <c r="T2134" t="str">
        <f t="shared" si="399"/>
        <v>Microsoft Corporation</v>
      </c>
      <c r="U2134" t="str">
        <f t="shared" si="400"/>
        <v>Redmond</v>
      </c>
      <c r="V2134" t="str">
        <f t="shared" si="401"/>
        <v>WA</v>
      </c>
      <c r="W2134">
        <f t="shared" si="402"/>
        <v>0</v>
      </c>
      <c r="X2134">
        <f t="shared" si="403"/>
        <v>1</v>
      </c>
      <c r="Y2134">
        <f t="shared" si="404"/>
        <v>1</v>
      </c>
      <c r="Z2134">
        <f t="shared" si="405"/>
        <v>0</v>
      </c>
      <c r="AA2134">
        <f t="shared" si="406"/>
        <v>0</v>
      </c>
      <c r="AB2134">
        <f t="shared" si="407"/>
        <v>1</v>
      </c>
    </row>
    <row r="2135" spans="1:28" ht="356" x14ac:dyDescent="0.2">
      <c r="A2135">
        <v>2133</v>
      </c>
      <c r="B2135" t="s">
        <v>3153</v>
      </c>
      <c r="C2135" t="s">
        <v>5834</v>
      </c>
      <c r="D2135" s="1" t="s">
        <v>5848</v>
      </c>
      <c r="E2135">
        <v>4.5999999999999996</v>
      </c>
      <c r="F2135" s="1" t="s">
        <v>3758</v>
      </c>
      <c r="G2135" t="s">
        <v>117</v>
      </c>
      <c r="H2135" t="s">
        <v>586</v>
      </c>
      <c r="I2135" t="s">
        <v>84</v>
      </c>
      <c r="J2135">
        <v>2001</v>
      </c>
      <c r="K2135" t="s">
        <v>30</v>
      </c>
      <c r="L2135" t="s">
        <v>147</v>
      </c>
      <c r="M2135" t="s">
        <v>61</v>
      </c>
      <c r="N2135" t="s">
        <v>3309</v>
      </c>
      <c r="O2135" t="s">
        <v>3759</v>
      </c>
      <c r="P2135">
        <v>-1</v>
      </c>
      <c r="Q2135">
        <f t="shared" si="396"/>
        <v>55000</v>
      </c>
      <c r="R2135">
        <f t="shared" si="397"/>
        <v>101000</v>
      </c>
      <c r="S2135">
        <f t="shared" si="398"/>
        <v>78000</v>
      </c>
      <c r="T2135" t="str">
        <f t="shared" si="399"/>
        <v>Araya Inc.</v>
      </c>
      <c r="U2135" t="str">
        <f t="shared" si="400"/>
        <v>Seattle</v>
      </c>
      <c r="V2135" t="str">
        <f t="shared" si="401"/>
        <v>WA</v>
      </c>
      <c r="W2135">
        <f t="shared" si="402"/>
        <v>1</v>
      </c>
      <c r="X2135">
        <f t="shared" si="403"/>
        <v>1</v>
      </c>
      <c r="Y2135">
        <f t="shared" si="404"/>
        <v>0</v>
      </c>
      <c r="Z2135">
        <f t="shared" si="405"/>
        <v>0</v>
      </c>
      <c r="AA2135">
        <f t="shared" si="406"/>
        <v>0</v>
      </c>
      <c r="AB2135">
        <f t="shared" si="407"/>
        <v>1</v>
      </c>
    </row>
    <row r="2136" spans="1:28" ht="34" x14ac:dyDescent="0.2">
      <c r="A2136">
        <v>2134</v>
      </c>
      <c r="B2136" t="s">
        <v>3154</v>
      </c>
      <c r="C2136" t="s">
        <v>5834</v>
      </c>
      <c r="D2136" t="s">
        <v>5849</v>
      </c>
      <c r="E2136">
        <v>4.3</v>
      </c>
      <c r="F2136" s="1" t="s">
        <v>3110</v>
      </c>
      <c r="G2136" t="s">
        <v>3107</v>
      </c>
      <c r="H2136" t="s">
        <v>3107</v>
      </c>
      <c r="I2136" t="s">
        <v>24</v>
      </c>
      <c r="J2136">
        <v>1975</v>
      </c>
      <c r="K2136" t="s">
        <v>56</v>
      </c>
      <c r="L2136" t="s">
        <v>134</v>
      </c>
      <c r="M2136" t="s">
        <v>32</v>
      </c>
      <c r="N2136" t="s">
        <v>3310</v>
      </c>
      <c r="O2136" t="s">
        <v>3111</v>
      </c>
      <c r="P2136">
        <v>-1</v>
      </c>
      <c r="Q2136">
        <f t="shared" si="396"/>
        <v>55000</v>
      </c>
      <c r="R2136">
        <f t="shared" si="397"/>
        <v>101000</v>
      </c>
      <c r="S2136">
        <f t="shared" si="398"/>
        <v>78000</v>
      </c>
      <c r="T2136" t="str">
        <f t="shared" si="399"/>
        <v>Microsoft Corporation</v>
      </c>
      <c r="U2136" t="str">
        <f t="shared" si="400"/>
        <v>Redmond</v>
      </c>
      <c r="V2136" t="str">
        <f t="shared" si="401"/>
        <v>WA</v>
      </c>
      <c r="W2136">
        <f t="shared" si="402"/>
        <v>0</v>
      </c>
      <c r="X2136">
        <f t="shared" si="403"/>
        <v>1</v>
      </c>
      <c r="Y2136">
        <f t="shared" si="404"/>
        <v>1</v>
      </c>
      <c r="Z2136">
        <f t="shared" si="405"/>
        <v>0</v>
      </c>
      <c r="AA2136">
        <f t="shared" si="406"/>
        <v>0</v>
      </c>
      <c r="AB2136">
        <f t="shared" si="407"/>
        <v>1</v>
      </c>
    </row>
    <row r="2137" spans="1:28" ht="340" x14ac:dyDescent="0.2">
      <c r="A2137">
        <v>2135</v>
      </c>
      <c r="B2137" t="s">
        <v>678</v>
      </c>
      <c r="C2137" t="s">
        <v>5834</v>
      </c>
      <c r="D2137" s="1" t="s">
        <v>5850</v>
      </c>
      <c r="E2137">
        <v>5</v>
      </c>
      <c r="F2137" s="1" t="s">
        <v>315</v>
      </c>
      <c r="G2137" t="s">
        <v>117</v>
      </c>
      <c r="H2137" t="s">
        <v>316</v>
      </c>
      <c r="I2137" t="s">
        <v>84</v>
      </c>
      <c r="J2137">
        <v>2008</v>
      </c>
      <c r="K2137" t="s">
        <v>30</v>
      </c>
      <c r="L2137" t="s">
        <v>38</v>
      </c>
      <c r="M2137" t="s">
        <v>32</v>
      </c>
      <c r="N2137" t="s">
        <v>3305</v>
      </c>
      <c r="O2137">
        <v>-1</v>
      </c>
      <c r="P2137">
        <v>-1</v>
      </c>
      <c r="Q2137">
        <f t="shared" si="396"/>
        <v>55000</v>
      </c>
      <c r="R2137">
        <f t="shared" si="397"/>
        <v>101000</v>
      </c>
      <c r="S2137">
        <f t="shared" si="398"/>
        <v>78000</v>
      </c>
      <c r="T2137" t="str">
        <f t="shared" si="399"/>
        <v>Staffigo Technical Services, LLC</v>
      </c>
      <c r="U2137" t="str">
        <f t="shared" si="400"/>
        <v>Seattle</v>
      </c>
      <c r="V2137" t="str">
        <f t="shared" si="401"/>
        <v>WA</v>
      </c>
      <c r="W2137">
        <f t="shared" si="402"/>
        <v>0</v>
      </c>
      <c r="X2137">
        <f t="shared" si="403"/>
        <v>1</v>
      </c>
      <c r="Y2137">
        <f t="shared" si="404"/>
        <v>1</v>
      </c>
      <c r="Z2137">
        <f t="shared" si="405"/>
        <v>0</v>
      </c>
      <c r="AA2137">
        <f t="shared" si="406"/>
        <v>0</v>
      </c>
      <c r="AB2137">
        <f t="shared" si="407"/>
        <v>1</v>
      </c>
    </row>
    <row r="2138" spans="1:28" ht="34" x14ac:dyDescent="0.2">
      <c r="A2138">
        <v>2136</v>
      </c>
      <c r="B2138" t="s">
        <v>469</v>
      </c>
      <c r="C2138" t="s">
        <v>5834</v>
      </c>
      <c r="D2138" t="s">
        <v>5851</v>
      </c>
      <c r="E2138">
        <v>3.5</v>
      </c>
      <c r="F2138" s="1" t="s">
        <v>3155</v>
      </c>
      <c r="G2138" t="s">
        <v>117</v>
      </c>
      <c r="H2138" t="s">
        <v>3156</v>
      </c>
      <c r="I2138" t="s">
        <v>68</v>
      </c>
      <c r="J2138">
        <v>1992</v>
      </c>
      <c r="K2138" t="s">
        <v>30</v>
      </c>
      <c r="L2138" t="s">
        <v>38</v>
      </c>
      <c r="M2138" t="s">
        <v>32</v>
      </c>
      <c r="N2138" t="s">
        <v>3312</v>
      </c>
      <c r="O2138">
        <v>-1</v>
      </c>
      <c r="P2138">
        <v>-1</v>
      </c>
      <c r="Q2138">
        <f t="shared" si="396"/>
        <v>55000</v>
      </c>
      <c r="R2138">
        <f t="shared" si="397"/>
        <v>101000</v>
      </c>
      <c r="S2138">
        <f t="shared" si="398"/>
        <v>78000</v>
      </c>
      <c r="T2138" t="str">
        <f t="shared" si="399"/>
        <v>Serverlogic</v>
      </c>
      <c r="U2138" t="str">
        <f t="shared" si="400"/>
        <v>Seattle</v>
      </c>
      <c r="V2138" t="str">
        <f t="shared" si="401"/>
        <v>WA</v>
      </c>
      <c r="W2138">
        <f t="shared" si="402"/>
        <v>0</v>
      </c>
      <c r="X2138">
        <f t="shared" si="403"/>
        <v>1</v>
      </c>
      <c r="Y2138">
        <f t="shared" si="404"/>
        <v>1</v>
      </c>
      <c r="Z2138">
        <f t="shared" si="405"/>
        <v>1</v>
      </c>
      <c r="AA2138">
        <f t="shared" si="406"/>
        <v>1</v>
      </c>
      <c r="AB2138">
        <f t="shared" si="407"/>
        <v>1</v>
      </c>
    </row>
    <row r="2139" spans="1:28" ht="409.6" x14ac:dyDescent="0.2">
      <c r="A2139">
        <v>2137</v>
      </c>
      <c r="B2139" t="s">
        <v>3157</v>
      </c>
      <c r="C2139" t="s">
        <v>5834</v>
      </c>
      <c r="D2139" s="1" t="s">
        <v>5852</v>
      </c>
      <c r="E2139">
        <v>4.2</v>
      </c>
      <c r="F2139" s="1" t="s">
        <v>3158</v>
      </c>
      <c r="G2139" t="s">
        <v>5821</v>
      </c>
      <c r="H2139" t="s">
        <v>1738</v>
      </c>
      <c r="I2139" t="s">
        <v>84</v>
      </c>
      <c r="J2139">
        <v>1990</v>
      </c>
      <c r="K2139" t="s">
        <v>30</v>
      </c>
      <c r="L2139" t="s">
        <v>147</v>
      </c>
      <c r="M2139" t="s">
        <v>61</v>
      </c>
      <c r="N2139" t="s">
        <v>3309</v>
      </c>
      <c r="O2139">
        <v>-1</v>
      </c>
      <c r="P2139">
        <v>-1</v>
      </c>
      <c r="Q2139">
        <f t="shared" si="396"/>
        <v>55000</v>
      </c>
      <c r="R2139">
        <f t="shared" si="397"/>
        <v>101000</v>
      </c>
      <c r="S2139">
        <f t="shared" si="398"/>
        <v>78000</v>
      </c>
      <c r="T2139" t="str">
        <f t="shared" si="399"/>
        <v>NuWest Group</v>
      </c>
      <c r="U2139" t="str">
        <f t="shared" si="400"/>
        <v>ent</v>
      </c>
      <c r="V2139" t="str">
        <f t="shared" si="401"/>
        <v>WA</v>
      </c>
      <c r="W2139">
        <f t="shared" si="402"/>
        <v>0</v>
      </c>
      <c r="X2139">
        <f t="shared" si="403"/>
        <v>1</v>
      </c>
      <c r="Y2139">
        <f t="shared" si="404"/>
        <v>1</v>
      </c>
      <c r="Z2139">
        <f t="shared" si="405"/>
        <v>0</v>
      </c>
      <c r="AA2139">
        <f t="shared" si="406"/>
        <v>0</v>
      </c>
      <c r="AB2139">
        <f t="shared" si="407"/>
        <v>1</v>
      </c>
    </row>
    <row r="2140" spans="1:28" ht="272" x14ac:dyDescent="0.2">
      <c r="A2140">
        <v>2138</v>
      </c>
      <c r="B2140" t="s">
        <v>3159</v>
      </c>
      <c r="C2140" t="s">
        <v>5834</v>
      </c>
      <c r="D2140" s="1" t="s">
        <v>5853</v>
      </c>
      <c r="E2140">
        <v>-1</v>
      </c>
      <c r="F2140" t="s">
        <v>3160</v>
      </c>
      <c r="G2140" t="s">
        <v>117</v>
      </c>
      <c r="H2140">
        <v>-1</v>
      </c>
      <c r="I2140">
        <v>-1</v>
      </c>
      <c r="J2140">
        <v>-1</v>
      </c>
      <c r="K2140">
        <v>-1</v>
      </c>
      <c r="L2140">
        <v>-1</v>
      </c>
      <c r="M2140">
        <v>-1</v>
      </c>
      <c r="N2140">
        <v>-1</v>
      </c>
      <c r="O2140">
        <v>-1</v>
      </c>
      <c r="P2140">
        <v>-1</v>
      </c>
      <c r="Q2140">
        <f t="shared" si="396"/>
        <v>55000</v>
      </c>
      <c r="R2140">
        <f t="shared" si="397"/>
        <v>101000</v>
      </c>
      <c r="S2140">
        <f t="shared" si="398"/>
        <v>78000</v>
      </c>
      <c r="T2140" t="str">
        <f t="shared" si="399"/>
        <v>Jon French / TechTalent Services</v>
      </c>
      <c r="U2140" t="str">
        <f t="shared" si="400"/>
        <v>Seattle</v>
      </c>
      <c r="V2140" t="str">
        <f t="shared" si="401"/>
        <v>WA</v>
      </c>
      <c r="W2140">
        <f t="shared" si="402"/>
        <v>1</v>
      </c>
      <c r="X2140">
        <f t="shared" si="403"/>
        <v>1</v>
      </c>
      <c r="Y2140">
        <f t="shared" si="404"/>
        <v>1</v>
      </c>
      <c r="Z2140">
        <f t="shared" si="405"/>
        <v>1</v>
      </c>
      <c r="AA2140">
        <f t="shared" si="406"/>
        <v>0</v>
      </c>
      <c r="AB2140">
        <f t="shared" si="407"/>
        <v>1</v>
      </c>
    </row>
    <row r="2141" spans="1:28" ht="51" x14ac:dyDescent="0.2">
      <c r="A2141">
        <v>2139</v>
      </c>
      <c r="B2141" t="s">
        <v>3161</v>
      </c>
      <c r="C2141" t="s">
        <v>5834</v>
      </c>
      <c r="D2141" t="s">
        <v>5854</v>
      </c>
      <c r="E2141">
        <v>4.5999999999999996</v>
      </c>
      <c r="F2141" s="1" t="s">
        <v>3162</v>
      </c>
      <c r="G2141" t="s">
        <v>117</v>
      </c>
      <c r="H2141" t="s">
        <v>257</v>
      </c>
      <c r="I2141" t="s">
        <v>68</v>
      </c>
      <c r="J2141">
        <v>2012</v>
      </c>
      <c r="K2141" t="s">
        <v>19</v>
      </c>
      <c r="L2141" t="s">
        <v>38</v>
      </c>
      <c r="M2141" t="s">
        <v>32</v>
      </c>
      <c r="N2141" t="s">
        <v>3314</v>
      </c>
      <c r="O2141">
        <v>-1</v>
      </c>
      <c r="P2141">
        <v>-1</v>
      </c>
      <c r="Q2141">
        <f t="shared" si="396"/>
        <v>55000</v>
      </c>
      <c r="R2141">
        <f t="shared" si="397"/>
        <v>101000</v>
      </c>
      <c r="S2141">
        <f t="shared" si="398"/>
        <v>78000</v>
      </c>
      <c r="T2141" t="str">
        <f t="shared" si="399"/>
        <v>Resource Informatics Group</v>
      </c>
      <c r="U2141" t="str">
        <f t="shared" si="400"/>
        <v>Seattle</v>
      </c>
      <c r="V2141" t="str">
        <f t="shared" si="401"/>
        <v>WA</v>
      </c>
      <c r="W2141">
        <f t="shared" si="402"/>
        <v>0</v>
      </c>
      <c r="X2141">
        <f t="shared" si="403"/>
        <v>1</v>
      </c>
      <c r="Y2141">
        <f t="shared" si="404"/>
        <v>0</v>
      </c>
      <c r="Z2141">
        <f t="shared" si="405"/>
        <v>0</v>
      </c>
      <c r="AA2141">
        <f t="shared" si="406"/>
        <v>0</v>
      </c>
      <c r="AB2141">
        <f t="shared" si="407"/>
        <v>1</v>
      </c>
    </row>
    <row r="2142" spans="1:28" ht="409.6" x14ac:dyDescent="0.2">
      <c r="A2142">
        <v>2140</v>
      </c>
      <c r="B2142" t="s">
        <v>5855</v>
      </c>
      <c r="C2142" t="s">
        <v>5834</v>
      </c>
      <c r="D2142" s="1" t="s">
        <v>5856</v>
      </c>
      <c r="E2142">
        <v>-1</v>
      </c>
      <c r="F2142" t="s">
        <v>3163</v>
      </c>
      <c r="G2142" t="s">
        <v>117</v>
      </c>
      <c r="H2142">
        <v>-1</v>
      </c>
      <c r="I2142">
        <v>-1</v>
      </c>
      <c r="J2142">
        <v>-1</v>
      </c>
      <c r="K2142">
        <v>-1</v>
      </c>
      <c r="L2142">
        <v>-1</v>
      </c>
      <c r="M2142">
        <v>-1</v>
      </c>
      <c r="N2142">
        <v>-1</v>
      </c>
      <c r="O2142">
        <v>-1</v>
      </c>
      <c r="P2142">
        <v>-1</v>
      </c>
      <c r="Q2142">
        <f t="shared" si="396"/>
        <v>55000</v>
      </c>
      <c r="R2142">
        <f t="shared" si="397"/>
        <v>101000</v>
      </c>
      <c r="S2142">
        <f t="shared" si="398"/>
        <v>78000</v>
      </c>
      <c r="T2142" t="str">
        <f t="shared" si="399"/>
        <v>Ostendo Solutions</v>
      </c>
      <c r="U2142" t="str">
        <f t="shared" si="400"/>
        <v>Seattle</v>
      </c>
      <c r="V2142" t="str">
        <f t="shared" si="401"/>
        <v>WA</v>
      </c>
      <c r="W2142">
        <f t="shared" si="402"/>
        <v>0</v>
      </c>
      <c r="X2142">
        <f t="shared" si="403"/>
        <v>0</v>
      </c>
      <c r="Y2142">
        <f t="shared" si="404"/>
        <v>1</v>
      </c>
      <c r="Z2142">
        <f t="shared" si="405"/>
        <v>0</v>
      </c>
      <c r="AA2142">
        <f t="shared" si="406"/>
        <v>0</v>
      </c>
      <c r="AB2142">
        <f t="shared" si="407"/>
        <v>1</v>
      </c>
    </row>
    <row r="2143" spans="1:28" ht="323" x14ac:dyDescent="0.2">
      <c r="A2143">
        <v>2141</v>
      </c>
      <c r="B2143" t="s">
        <v>3164</v>
      </c>
      <c r="C2143" t="s">
        <v>5834</v>
      </c>
      <c r="D2143" s="1" t="s">
        <v>5857</v>
      </c>
      <c r="E2143">
        <v>4.5</v>
      </c>
      <c r="F2143" s="1" t="s">
        <v>3165</v>
      </c>
      <c r="G2143" t="s">
        <v>117</v>
      </c>
      <c r="H2143" t="s">
        <v>447</v>
      </c>
      <c r="I2143" t="s">
        <v>18</v>
      </c>
      <c r="J2143">
        <v>2006</v>
      </c>
      <c r="K2143" t="s">
        <v>30</v>
      </c>
      <c r="L2143" t="s">
        <v>147</v>
      </c>
      <c r="M2143" t="s">
        <v>61</v>
      </c>
      <c r="N2143" t="s">
        <v>3312</v>
      </c>
      <c r="O2143">
        <v>-1</v>
      </c>
      <c r="P2143">
        <v>-1</v>
      </c>
      <c r="Q2143">
        <f t="shared" si="396"/>
        <v>55000</v>
      </c>
      <c r="R2143">
        <f t="shared" si="397"/>
        <v>101000</v>
      </c>
      <c r="S2143">
        <f t="shared" si="398"/>
        <v>78000</v>
      </c>
      <c r="T2143" t="str">
        <f t="shared" si="399"/>
        <v>W3Global</v>
      </c>
      <c r="U2143" t="str">
        <f t="shared" si="400"/>
        <v>Seattle</v>
      </c>
      <c r="V2143" t="str">
        <f t="shared" si="401"/>
        <v>WA</v>
      </c>
      <c r="W2143">
        <f t="shared" si="402"/>
        <v>0</v>
      </c>
      <c r="X2143">
        <f t="shared" si="403"/>
        <v>0</v>
      </c>
      <c r="Y2143">
        <f t="shared" si="404"/>
        <v>0</v>
      </c>
      <c r="Z2143">
        <f t="shared" si="405"/>
        <v>0</v>
      </c>
      <c r="AA2143">
        <f t="shared" si="406"/>
        <v>0</v>
      </c>
      <c r="AB2143">
        <f t="shared" si="407"/>
        <v>1</v>
      </c>
    </row>
    <row r="2144" spans="1:28" ht="187" x14ac:dyDescent="0.2">
      <c r="A2144">
        <v>2142</v>
      </c>
      <c r="B2144" t="s">
        <v>3166</v>
      </c>
      <c r="C2144" t="s">
        <v>5834</v>
      </c>
      <c r="D2144" s="1" t="s">
        <v>5858</v>
      </c>
      <c r="E2144">
        <v>-1</v>
      </c>
      <c r="F2144" t="s">
        <v>3146</v>
      </c>
      <c r="G2144" t="s">
        <v>117</v>
      </c>
      <c r="H2144">
        <v>-1</v>
      </c>
      <c r="I2144">
        <v>-1</v>
      </c>
      <c r="J2144">
        <v>-1</v>
      </c>
      <c r="K2144">
        <v>-1</v>
      </c>
      <c r="L2144">
        <v>-1</v>
      </c>
      <c r="M2144">
        <v>-1</v>
      </c>
      <c r="N2144">
        <v>-1</v>
      </c>
      <c r="O2144">
        <v>-1</v>
      </c>
      <c r="P2144">
        <v>-1</v>
      </c>
      <c r="Q2144">
        <f t="shared" si="396"/>
        <v>55000</v>
      </c>
      <c r="R2144">
        <f t="shared" si="397"/>
        <v>101000</v>
      </c>
      <c r="S2144">
        <f t="shared" si="398"/>
        <v>78000</v>
      </c>
      <c r="T2144" t="str">
        <f t="shared" si="399"/>
        <v>Amazon Corporate LLC</v>
      </c>
      <c r="U2144" t="str">
        <f t="shared" si="400"/>
        <v>Seattle</v>
      </c>
      <c r="V2144" t="str">
        <f t="shared" si="401"/>
        <v>WA</v>
      </c>
      <c r="W2144">
        <f t="shared" si="402"/>
        <v>0</v>
      </c>
      <c r="X2144">
        <f t="shared" si="403"/>
        <v>0</v>
      </c>
      <c r="Y2144">
        <f t="shared" si="404"/>
        <v>0</v>
      </c>
      <c r="Z2144">
        <f t="shared" si="405"/>
        <v>0</v>
      </c>
      <c r="AA2144">
        <f t="shared" si="406"/>
        <v>0</v>
      </c>
      <c r="AB2144">
        <f t="shared" si="407"/>
        <v>1</v>
      </c>
    </row>
    <row r="2145" spans="1:28" ht="34" x14ac:dyDescent="0.2">
      <c r="A2145">
        <v>2143</v>
      </c>
      <c r="B2145" t="s">
        <v>3167</v>
      </c>
      <c r="C2145" t="s">
        <v>5834</v>
      </c>
      <c r="D2145" t="s">
        <v>5859</v>
      </c>
      <c r="E2145">
        <v>3.6</v>
      </c>
      <c r="F2145" s="1" t="s">
        <v>3168</v>
      </c>
      <c r="G2145" t="s">
        <v>5839</v>
      </c>
      <c r="H2145" t="s">
        <v>169</v>
      </c>
      <c r="I2145" t="s">
        <v>29</v>
      </c>
      <c r="J2145">
        <v>1990</v>
      </c>
      <c r="K2145" t="s">
        <v>30</v>
      </c>
      <c r="L2145" t="s">
        <v>38</v>
      </c>
      <c r="M2145" t="s">
        <v>32</v>
      </c>
      <c r="N2145" t="s">
        <v>3303</v>
      </c>
      <c r="O2145" t="s">
        <v>170</v>
      </c>
      <c r="P2145">
        <v>-1</v>
      </c>
      <c r="Q2145">
        <f t="shared" si="396"/>
        <v>55000</v>
      </c>
      <c r="R2145">
        <f t="shared" si="397"/>
        <v>101000</v>
      </c>
      <c r="S2145">
        <f t="shared" si="398"/>
        <v>78000</v>
      </c>
      <c r="T2145" t="str">
        <f t="shared" si="399"/>
        <v>Xoriant Corporation</v>
      </c>
      <c r="U2145" t="str">
        <f t="shared" si="400"/>
        <v>irland</v>
      </c>
      <c r="V2145" t="str">
        <f t="shared" si="401"/>
        <v>WA</v>
      </c>
      <c r="W2145">
        <f t="shared" si="402"/>
        <v>0</v>
      </c>
      <c r="X2145">
        <f t="shared" si="403"/>
        <v>1</v>
      </c>
      <c r="Y2145">
        <f t="shared" si="404"/>
        <v>0</v>
      </c>
      <c r="Z2145">
        <f t="shared" si="405"/>
        <v>1</v>
      </c>
      <c r="AA2145">
        <f t="shared" si="406"/>
        <v>0</v>
      </c>
      <c r="AB2145">
        <f t="shared" si="407"/>
        <v>1</v>
      </c>
    </row>
    <row r="2146" spans="1:28" ht="34" x14ac:dyDescent="0.2">
      <c r="A2146">
        <v>2144</v>
      </c>
      <c r="B2146" t="s">
        <v>3169</v>
      </c>
      <c r="C2146" t="s">
        <v>5834</v>
      </c>
      <c r="D2146" t="s">
        <v>5860</v>
      </c>
      <c r="E2146">
        <v>3.4</v>
      </c>
      <c r="F2146" s="1" t="s">
        <v>4836</v>
      </c>
      <c r="G2146" t="s">
        <v>117</v>
      </c>
      <c r="H2146">
        <v>-1</v>
      </c>
      <c r="I2146" t="s">
        <v>41</v>
      </c>
      <c r="J2146">
        <v>-1</v>
      </c>
      <c r="K2146" t="s">
        <v>30</v>
      </c>
      <c r="L2146" t="s">
        <v>147</v>
      </c>
      <c r="M2146" t="s">
        <v>61</v>
      </c>
      <c r="N2146" t="s">
        <v>3319</v>
      </c>
      <c r="O2146">
        <v>-1</v>
      </c>
      <c r="P2146">
        <v>-1</v>
      </c>
      <c r="Q2146">
        <f t="shared" si="396"/>
        <v>55000</v>
      </c>
      <c r="R2146">
        <f t="shared" si="397"/>
        <v>101000</v>
      </c>
      <c r="S2146">
        <f t="shared" si="398"/>
        <v>78000</v>
      </c>
      <c r="T2146" t="str">
        <f t="shared" si="399"/>
        <v>elly IT</v>
      </c>
      <c r="U2146" t="str">
        <f t="shared" si="400"/>
        <v>Seattle</v>
      </c>
      <c r="V2146" t="str">
        <f t="shared" si="401"/>
        <v>WA</v>
      </c>
      <c r="W2146">
        <f t="shared" si="402"/>
        <v>0</v>
      </c>
      <c r="X2146">
        <f t="shared" si="403"/>
        <v>1</v>
      </c>
      <c r="Y2146">
        <f t="shared" si="404"/>
        <v>0</v>
      </c>
      <c r="Z2146">
        <f t="shared" si="405"/>
        <v>0</v>
      </c>
      <c r="AA2146">
        <f t="shared" si="406"/>
        <v>0</v>
      </c>
      <c r="AB2146">
        <f t="shared" si="407"/>
        <v>1</v>
      </c>
    </row>
    <row r="2147" spans="1:28" ht="409.6" x14ac:dyDescent="0.2">
      <c r="A2147">
        <v>2145</v>
      </c>
      <c r="B2147" t="s">
        <v>3170</v>
      </c>
      <c r="C2147" t="s">
        <v>5834</v>
      </c>
      <c r="D2147" s="1" t="s">
        <v>5861</v>
      </c>
      <c r="E2147">
        <v>4.0999999999999996</v>
      </c>
      <c r="F2147" s="1" t="s">
        <v>5862</v>
      </c>
      <c r="G2147" t="s">
        <v>117</v>
      </c>
      <c r="H2147" t="s">
        <v>344</v>
      </c>
      <c r="I2147" t="s">
        <v>24</v>
      </c>
      <c r="J2147">
        <v>1876</v>
      </c>
      <c r="K2147" t="s">
        <v>354</v>
      </c>
      <c r="L2147" t="s">
        <v>355</v>
      </c>
      <c r="M2147" t="s">
        <v>356</v>
      </c>
      <c r="N2147" t="s">
        <v>3304</v>
      </c>
      <c r="O2147">
        <v>-1</v>
      </c>
      <c r="P2147">
        <v>-1</v>
      </c>
      <c r="Q2147">
        <f t="shared" si="396"/>
        <v>55000</v>
      </c>
      <c r="R2147">
        <f t="shared" si="397"/>
        <v>101000</v>
      </c>
      <c r="S2147">
        <f t="shared" si="398"/>
        <v>78000</v>
      </c>
      <c r="T2147" t="str">
        <f t="shared" si="399"/>
        <v>Johns Hopins University</v>
      </c>
      <c r="U2147" t="str">
        <f t="shared" si="400"/>
        <v>Seattle</v>
      </c>
      <c r="V2147" t="str">
        <f t="shared" si="401"/>
        <v>WA</v>
      </c>
      <c r="W2147">
        <f t="shared" si="402"/>
        <v>0</v>
      </c>
      <c r="X2147">
        <f t="shared" si="403"/>
        <v>0</v>
      </c>
      <c r="Y2147">
        <f t="shared" si="404"/>
        <v>1</v>
      </c>
      <c r="Z2147">
        <f t="shared" si="405"/>
        <v>0</v>
      </c>
      <c r="AA2147">
        <f t="shared" si="406"/>
        <v>0</v>
      </c>
      <c r="AB2147">
        <f t="shared" si="407"/>
        <v>1</v>
      </c>
    </row>
    <row r="2148" spans="1:28" ht="289" x14ac:dyDescent="0.2">
      <c r="A2148">
        <v>2146</v>
      </c>
      <c r="B2148" t="s">
        <v>3171</v>
      </c>
      <c r="C2148" t="s">
        <v>5834</v>
      </c>
      <c r="D2148" s="1" t="s">
        <v>5863</v>
      </c>
      <c r="E2148">
        <v>4.4000000000000004</v>
      </c>
      <c r="F2148" s="1" t="s">
        <v>3172</v>
      </c>
      <c r="G2148" t="s">
        <v>1266</v>
      </c>
      <c r="H2148" t="s">
        <v>1738</v>
      </c>
      <c r="I2148" t="s">
        <v>84</v>
      </c>
      <c r="J2148">
        <v>2001</v>
      </c>
      <c r="K2148" t="s">
        <v>30</v>
      </c>
      <c r="L2148" t="s">
        <v>147</v>
      </c>
      <c r="M2148" t="s">
        <v>61</v>
      </c>
      <c r="N2148" t="s">
        <v>3309</v>
      </c>
      <c r="O2148">
        <v>-1</v>
      </c>
      <c r="P2148">
        <v>-1</v>
      </c>
      <c r="Q2148">
        <f t="shared" si="396"/>
        <v>55000</v>
      </c>
      <c r="R2148">
        <f t="shared" si="397"/>
        <v>101000</v>
      </c>
      <c r="S2148">
        <f t="shared" si="398"/>
        <v>78000</v>
      </c>
      <c r="T2148" t="str">
        <f t="shared" si="399"/>
        <v>Protingent Staffing</v>
      </c>
      <c r="U2148" t="str">
        <f t="shared" si="400"/>
        <v>Renton</v>
      </c>
      <c r="V2148" t="str">
        <f t="shared" si="401"/>
        <v>WA</v>
      </c>
      <c r="W2148">
        <f t="shared" si="402"/>
        <v>0</v>
      </c>
      <c r="X2148">
        <f t="shared" si="403"/>
        <v>0</v>
      </c>
      <c r="Y2148">
        <f t="shared" si="404"/>
        <v>1</v>
      </c>
      <c r="Z2148">
        <f t="shared" si="405"/>
        <v>0</v>
      </c>
      <c r="AA2148">
        <f t="shared" si="406"/>
        <v>0</v>
      </c>
      <c r="AB2148">
        <f t="shared" si="407"/>
        <v>1</v>
      </c>
    </row>
    <row r="2149" spans="1:28" ht="306" x14ac:dyDescent="0.2">
      <c r="A2149">
        <v>2147</v>
      </c>
      <c r="B2149" t="s">
        <v>3173</v>
      </c>
      <c r="C2149" t="s">
        <v>5834</v>
      </c>
      <c r="D2149" s="1" t="s">
        <v>5864</v>
      </c>
      <c r="E2149">
        <v>-1</v>
      </c>
      <c r="F2149" t="s">
        <v>3146</v>
      </c>
      <c r="G2149" t="s">
        <v>117</v>
      </c>
      <c r="H2149">
        <v>-1</v>
      </c>
      <c r="I2149">
        <v>-1</v>
      </c>
      <c r="J2149">
        <v>-1</v>
      </c>
      <c r="K2149">
        <v>-1</v>
      </c>
      <c r="L2149">
        <v>-1</v>
      </c>
      <c r="M2149">
        <v>-1</v>
      </c>
      <c r="N2149">
        <v>-1</v>
      </c>
      <c r="O2149">
        <v>-1</v>
      </c>
      <c r="P2149">
        <v>-1</v>
      </c>
      <c r="Q2149">
        <f t="shared" si="396"/>
        <v>55000</v>
      </c>
      <c r="R2149">
        <f t="shared" si="397"/>
        <v>101000</v>
      </c>
      <c r="S2149">
        <f t="shared" si="398"/>
        <v>78000</v>
      </c>
      <c r="T2149" t="str">
        <f t="shared" si="399"/>
        <v>Amazon Corporate LLC</v>
      </c>
      <c r="U2149" t="str">
        <f t="shared" si="400"/>
        <v>Seattle</v>
      </c>
      <c r="V2149" t="str">
        <f t="shared" si="401"/>
        <v>WA</v>
      </c>
      <c r="W2149">
        <f t="shared" si="402"/>
        <v>0</v>
      </c>
      <c r="X2149">
        <f t="shared" si="403"/>
        <v>1</v>
      </c>
      <c r="Y2149">
        <f t="shared" si="404"/>
        <v>1</v>
      </c>
      <c r="Z2149">
        <f t="shared" si="405"/>
        <v>1</v>
      </c>
      <c r="AA2149">
        <f t="shared" si="406"/>
        <v>0</v>
      </c>
      <c r="AB2149">
        <f t="shared" si="407"/>
        <v>1</v>
      </c>
    </row>
    <row r="2150" spans="1:28" ht="204" x14ac:dyDescent="0.2">
      <c r="A2150">
        <v>2148</v>
      </c>
      <c r="B2150" t="s">
        <v>3174</v>
      </c>
      <c r="C2150" t="s">
        <v>5834</v>
      </c>
      <c r="D2150" s="1" t="s">
        <v>5865</v>
      </c>
      <c r="E2150">
        <v>-1</v>
      </c>
      <c r="F2150" t="s">
        <v>3146</v>
      </c>
      <c r="G2150" t="s">
        <v>117</v>
      </c>
      <c r="H2150">
        <v>-1</v>
      </c>
      <c r="I2150">
        <v>-1</v>
      </c>
      <c r="J2150">
        <v>-1</v>
      </c>
      <c r="K2150">
        <v>-1</v>
      </c>
      <c r="L2150">
        <v>-1</v>
      </c>
      <c r="M2150">
        <v>-1</v>
      </c>
      <c r="N2150">
        <v>-1</v>
      </c>
      <c r="O2150">
        <v>-1</v>
      </c>
      <c r="P2150">
        <v>-1</v>
      </c>
      <c r="Q2150">
        <f t="shared" si="396"/>
        <v>55000</v>
      </c>
      <c r="R2150">
        <f t="shared" si="397"/>
        <v>101000</v>
      </c>
      <c r="S2150">
        <f t="shared" si="398"/>
        <v>78000</v>
      </c>
      <c r="T2150" t="str">
        <f t="shared" si="399"/>
        <v>Amazon Corporate LLC</v>
      </c>
      <c r="U2150" t="str">
        <f t="shared" si="400"/>
        <v>Seattle</v>
      </c>
      <c r="V2150" t="str">
        <f t="shared" si="401"/>
        <v>WA</v>
      </c>
      <c r="W2150">
        <f t="shared" si="402"/>
        <v>0</v>
      </c>
      <c r="X2150">
        <f t="shared" si="403"/>
        <v>0</v>
      </c>
      <c r="Y2150">
        <f t="shared" si="404"/>
        <v>0</v>
      </c>
      <c r="Z2150">
        <f t="shared" si="405"/>
        <v>0</v>
      </c>
      <c r="AA2150">
        <f t="shared" si="406"/>
        <v>0</v>
      </c>
      <c r="AB2150">
        <f t="shared" si="407"/>
        <v>1</v>
      </c>
    </row>
    <row r="2151" spans="1:28" ht="409.6" x14ac:dyDescent="0.2">
      <c r="A2151">
        <v>2149</v>
      </c>
      <c r="B2151" t="s">
        <v>3175</v>
      </c>
      <c r="C2151">
        <v>-1</v>
      </c>
      <c r="D2151" s="1" t="s">
        <v>5866</v>
      </c>
      <c r="E2151">
        <v>4.4000000000000004</v>
      </c>
      <c r="F2151" s="1" t="s">
        <v>3141</v>
      </c>
      <c r="G2151" t="s">
        <v>5821</v>
      </c>
      <c r="H2151" t="s">
        <v>1738</v>
      </c>
      <c r="I2151" t="s">
        <v>84</v>
      </c>
      <c r="J2151">
        <v>2001</v>
      </c>
      <c r="K2151" t="s">
        <v>30</v>
      </c>
      <c r="L2151" t="s">
        <v>147</v>
      </c>
      <c r="M2151" t="s">
        <v>61</v>
      </c>
      <c r="N2151" t="s">
        <v>3309</v>
      </c>
      <c r="O2151">
        <v>-1</v>
      </c>
      <c r="P2151">
        <v>-1</v>
      </c>
      <c r="Q2151" t="e">
        <f t="shared" si="396"/>
        <v>#VALUE!</v>
      </c>
      <c r="R2151">
        <f t="shared" si="397"/>
        <v>1000</v>
      </c>
      <c r="S2151" t="e">
        <f t="shared" si="398"/>
        <v>#VALUE!</v>
      </c>
      <c r="T2151" t="str">
        <f t="shared" si="399"/>
        <v>Protingent</v>
      </c>
      <c r="U2151" t="str">
        <f t="shared" si="400"/>
        <v>ent</v>
      </c>
      <c r="V2151" t="str">
        <f t="shared" si="401"/>
        <v>WA</v>
      </c>
      <c r="W2151">
        <f t="shared" si="402"/>
        <v>0</v>
      </c>
      <c r="X2151">
        <f t="shared" si="403"/>
        <v>1</v>
      </c>
      <c r="Y2151">
        <f t="shared" si="404"/>
        <v>1</v>
      </c>
      <c r="Z2151">
        <f t="shared" si="405"/>
        <v>0</v>
      </c>
      <c r="AA2151">
        <f t="shared" si="406"/>
        <v>0</v>
      </c>
      <c r="AB2151">
        <f t="shared" si="407"/>
        <v>1</v>
      </c>
    </row>
    <row r="2152" spans="1:28" ht="409.6" x14ac:dyDescent="0.2">
      <c r="A2152">
        <v>2150</v>
      </c>
      <c r="B2152" t="s">
        <v>3176</v>
      </c>
      <c r="C2152" t="s">
        <v>5867</v>
      </c>
      <c r="D2152" s="1" t="s">
        <v>5868</v>
      </c>
      <c r="E2152">
        <v>4.2</v>
      </c>
      <c r="F2152" s="1" t="s">
        <v>3177</v>
      </c>
      <c r="G2152" t="s">
        <v>3178</v>
      </c>
      <c r="H2152" t="s">
        <v>3178</v>
      </c>
      <c r="I2152" t="s">
        <v>24</v>
      </c>
      <c r="J2152">
        <v>1785</v>
      </c>
      <c r="K2152" t="s">
        <v>354</v>
      </c>
      <c r="L2152" t="s">
        <v>355</v>
      </c>
      <c r="M2152" t="s">
        <v>356</v>
      </c>
      <c r="N2152" t="s">
        <v>3304</v>
      </c>
      <c r="O2152">
        <v>-1</v>
      </c>
      <c r="P2152">
        <v>-1</v>
      </c>
      <c r="Q2152">
        <f t="shared" si="396"/>
        <v>32000</v>
      </c>
      <c r="R2152">
        <f t="shared" si="397"/>
        <v>56000</v>
      </c>
      <c r="S2152">
        <f t="shared" si="398"/>
        <v>44000</v>
      </c>
      <c r="T2152" t="str">
        <f t="shared" si="399"/>
        <v>University of Georgia</v>
      </c>
      <c r="U2152" t="str">
        <f t="shared" si="400"/>
        <v>Athens</v>
      </c>
      <c r="V2152" t="str">
        <f t="shared" si="401"/>
        <v>GA</v>
      </c>
      <c r="W2152">
        <f t="shared" si="402"/>
        <v>0</v>
      </c>
      <c r="X2152">
        <f t="shared" si="403"/>
        <v>0</v>
      </c>
      <c r="Y2152">
        <f t="shared" si="404"/>
        <v>0</v>
      </c>
      <c r="Z2152">
        <f t="shared" si="405"/>
        <v>0</v>
      </c>
      <c r="AA2152">
        <f t="shared" si="406"/>
        <v>0</v>
      </c>
      <c r="AB2152">
        <f t="shared" si="407"/>
        <v>1</v>
      </c>
    </row>
    <row r="2153" spans="1:28" ht="340" x14ac:dyDescent="0.2">
      <c r="A2153">
        <v>2151</v>
      </c>
      <c r="B2153" t="s">
        <v>193</v>
      </c>
      <c r="C2153" t="s">
        <v>5867</v>
      </c>
      <c r="D2153" s="1" t="s">
        <v>5869</v>
      </c>
      <c r="E2153">
        <v>5</v>
      </c>
      <c r="F2153" s="1" t="s">
        <v>315</v>
      </c>
      <c r="G2153" t="s">
        <v>3178</v>
      </c>
      <c r="H2153" t="s">
        <v>316</v>
      </c>
      <c r="I2153" t="s">
        <v>84</v>
      </c>
      <c r="J2153">
        <v>2008</v>
      </c>
      <c r="K2153" t="s">
        <v>30</v>
      </c>
      <c r="L2153" t="s">
        <v>38</v>
      </c>
      <c r="M2153" t="s">
        <v>32</v>
      </c>
      <c r="N2153" t="s">
        <v>3305</v>
      </c>
      <c r="O2153">
        <v>-1</v>
      </c>
      <c r="P2153">
        <v>-1</v>
      </c>
      <c r="Q2153">
        <f t="shared" si="396"/>
        <v>32000</v>
      </c>
      <c r="R2153">
        <f t="shared" si="397"/>
        <v>56000</v>
      </c>
      <c r="S2153">
        <f t="shared" si="398"/>
        <v>44000</v>
      </c>
      <c r="T2153" t="str">
        <f t="shared" si="399"/>
        <v>Staffigo Technical Services, LLC</v>
      </c>
      <c r="U2153" t="str">
        <f t="shared" si="400"/>
        <v>Athens</v>
      </c>
      <c r="V2153" t="str">
        <f t="shared" si="401"/>
        <v>GA</v>
      </c>
      <c r="W2153">
        <f t="shared" si="402"/>
        <v>0</v>
      </c>
      <c r="X2153">
        <f t="shared" si="403"/>
        <v>1</v>
      </c>
      <c r="Y2153">
        <f t="shared" si="404"/>
        <v>1</v>
      </c>
      <c r="Z2153">
        <f t="shared" si="405"/>
        <v>0</v>
      </c>
      <c r="AA2153">
        <f t="shared" si="406"/>
        <v>0</v>
      </c>
      <c r="AB2153">
        <f t="shared" si="407"/>
        <v>1</v>
      </c>
    </row>
    <row r="2154" spans="1:28" ht="340" x14ac:dyDescent="0.2">
      <c r="A2154">
        <v>2152</v>
      </c>
      <c r="B2154" t="s">
        <v>34</v>
      </c>
      <c r="C2154" t="s">
        <v>5867</v>
      </c>
      <c r="D2154" s="1" t="s">
        <v>5870</v>
      </c>
      <c r="E2154">
        <v>5</v>
      </c>
      <c r="F2154" s="1" t="s">
        <v>315</v>
      </c>
      <c r="G2154" t="s">
        <v>3178</v>
      </c>
      <c r="H2154" t="s">
        <v>316</v>
      </c>
      <c r="I2154" t="s">
        <v>84</v>
      </c>
      <c r="J2154">
        <v>2008</v>
      </c>
      <c r="K2154" t="s">
        <v>30</v>
      </c>
      <c r="L2154" t="s">
        <v>38</v>
      </c>
      <c r="M2154" t="s">
        <v>32</v>
      </c>
      <c r="N2154" t="s">
        <v>3305</v>
      </c>
      <c r="O2154">
        <v>-1</v>
      </c>
      <c r="P2154">
        <v>-1</v>
      </c>
      <c r="Q2154">
        <f t="shared" si="396"/>
        <v>32000</v>
      </c>
      <c r="R2154">
        <f t="shared" si="397"/>
        <v>56000</v>
      </c>
      <c r="S2154">
        <f t="shared" si="398"/>
        <v>44000</v>
      </c>
      <c r="T2154" t="str">
        <f t="shared" si="399"/>
        <v>Staffigo Technical Services, LLC</v>
      </c>
      <c r="U2154" t="str">
        <f t="shared" si="400"/>
        <v>Athens</v>
      </c>
      <c r="V2154" t="str">
        <f t="shared" si="401"/>
        <v>GA</v>
      </c>
      <c r="W2154">
        <f t="shared" si="402"/>
        <v>0</v>
      </c>
      <c r="X2154">
        <f t="shared" si="403"/>
        <v>1</v>
      </c>
      <c r="Y2154">
        <f t="shared" si="404"/>
        <v>1</v>
      </c>
      <c r="Z2154">
        <f t="shared" si="405"/>
        <v>0</v>
      </c>
      <c r="AA2154">
        <f t="shared" si="406"/>
        <v>0</v>
      </c>
      <c r="AB2154">
        <f t="shared" si="407"/>
        <v>1</v>
      </c>
    </row>
    <row r="2155" spans="1:28" ht="340" x14ac:dyDescent="0.2">
      <c r="A2155">
        <v>2153</v>
      </c>
      <c r="B2155" t="s">
        <v>678</v>
      </c>
      <c r="C2155" t="s">
        <v>5867</v>
      </c>
      <c r="D2155" s="1" t="s">
        <v>5871</v>
      </c>
      <c r="E2155">
        <v>5</v>
      </c>
      <c r="F2155" s="1" t="s">
        <v>315</v>
      </c>
      <c r="G2155" t="s">
        <v>3178</v>
      </c>
      <c r="H2155" t="s">
        <v>316</v>
      </c>
      <c r="I2155" t="s">
        <v>84</v>
      </c>
      <c r="J2155">
        <v>2008</v>
      </c>
      <c r="K2155" t="s">
        <v>30</v>
      </c>
      <c r="L2155" t="s">
        <v>38</v>
      </c>
      <c r="M2155" t="s">
        <v>32</v>
      </c>
      <c r="N2155" t="s">
        <v>3305</v>
      </c>
      <c r="O2155">
        <v>-1</v>
      </c>
      <c r="P2155">
        <v>-1</v>
      </c>
      <c r="Q2155">
        <f t="shared" si="396"/>
        <v>32000</v>
      </c>
      <c r="R2155">
        <f t="shared" si="397"/>
        <v>56000</v>
      </c>
      <c r="S2155">
        <f t="shared" si="398"/>
        <v>44000</v>
      </c>
      <c r="T2155" t="str">
        <f t="shared" si="399"/>
        <v>Staffigo Technical Services, LLC</v>
      </c>
      <c r="U2155" t="str">
        <f t="shared" si="400"/>
        <v>Athens</v>
      </c>
      <c r="V2155" t="str">
        <f t="shared" si="401"/>
        <v>GA</v>
      </c>
      <c r="W2155">
        <f t="shared" si="402"/>
        <v>0</v>
      </c>
      <c r="X2155">
        <f t="shared" si="403"/>
        <v>1</v>
      </c>
      <c r="Y2155">
        <f t="shared" si="404"/>
        <v>1</v>
      </c>
      <c r="Z2155">
        <f t="shared" si="405"/>
        <v>0</v>
      </c>
      <c r="AA2155">
        <f t="shared" si="406"/>
        <v>0</v>
      </c>
      <c r="AB2155">
        <f t="shared" si="407"/>
        <v>1</v>
      </c>
    </row>
    <row r="2156" spans="1:28" ht="409.6" x14ac:dyDescent="0.2">
      <c r="A2156">
        <v>2154</v>
      </c>
      <c r="B2156" t="s">
        <v>364</v>
      </c>
      <c r="C2156" t="s">
        <v>5872</v>
      </c>
      <c r="D2156" s="1" t="s">
        <v>5873</v>
      </c>
      <c r="E2156">
        <v>3.8</v>
      </c>
      <c r="F2156" s="1" t="s">
        <v>2952</v>
      </c>
      <c r="G2156" t="s">
        <v>5874</v>
      </c>
      <c r="H2156" t="s">
        <v>975</v>
      </c>
      <c r="I2156" t="s">
        <v>68</v>
      </c>
      <c r="J2156">
        <v>2015</v>
      </c>
      <c r="K2156" t="s">
        <v>30</v>
      </c>
      <c r="L2156" t="s">
        <v>134</v>
      </c>
      <c r="M2156" t="s">
        <v>32</v>
      </c>
      <c r="N2156" t="s">
        <v>3308</v>
      </c>
      <c r="O2156">
        <v>-1</v>
      </c>
      <c r="P2156">
        <v>-1</v>
      </c>
      <c r="Q2156">
        <f t="shared" si="396"/>
        <v>36000</v>
      </c>
      <c r="R2156">
        <f t="shared" si="397"/>
        <v>67000</v>
      </c>
      <c r="S2156">
        <f t="shared" si="398"/>
        <v>51500</v>
      </c>
      <c r="T2156" t="str">
        <f t="shared" si="399"/>
        <v>Focal Systems</v>
      </c>
      <c r="U2156" t="str">
        <f t="shared" si="400"/>
        <v>Burlingame</v>
      </c>
      <c r="V2156" t="str">
        <f t="shared" si="401"/>
        <v>S</v>
      </c>
      <c r="W2156">
        <f t="shared" si="402"/>
        <v>0</v>
      </c>
      <c r="X2156">
        <f t="shared" si="403"/>
        <v>0</v>
      </c>
      <c r="Y2156">
        <f t="shared" si="404"/>
        <v>0</v>
      </c>
      <c r="Z2156">
        <f t="shared" si="405"/>
        <v>0</v>
      </c>
      <c r="AA2156">
        <f t="shared" si="406"/>
        <v>0</v>
      </c>
      <c r="AB2156">
        <f t="shared" si="407"/>
        <v>1</v>
      </c>
    </row>
    <row r="2157" spans="1:28" ht="51" x14ac:dyDescent="0.2">
      <c r="A2157">
        <v>2155</v>
      </c>
      <c r="B2157" t="s">
        <v>3179</v>
      </c>
      <c r="C2157" t="s">
        <v>5872</v>
      </c>
      <c r="D2157" t="s">
        <v>5875</v>
      </c>
      <c r="E2157">
        <v>3.4</v>
      </c>
      <c r="F2157" s="1" t="s">
        <v>3180</v>
      </c>
      <c r="G2157" t="s">
        <v>5876</v>
      </c>
      <c r="H2157" t="s">
        <v>1054</v>
      </c>
      <c r="I2157" t="s">
        <v>41</v>
      </c>
      <c r="J2157">
        <v>1997</v>
      </c>
      <c r="K2157" t="s">
        <v>30</v>
      </c>
      <c r="L2157" t="s">
        <v>38</v>
      </c>
      <c r="M2157" t="s">
        <v>32</v>
      </c>
      <c r="N2157" t="s">
        <v>3303</v>
      </c>
      <c r="O2157">
        <v>-1</v>
      </c>
      <c r="P2157">
        <v>-1</v>
      </c>
      <c r="Q2157">
        <f t="shared" si="396"/>
        <v>36000</v>
      </c>
      <c r="R2157">
        <f t="shared" si="397"/>
        <v>67000</v>
      </c>
      <c r="S2157">
        <f t="shared" si="398"/>
        <v>51500</v>
      </c>
      <c r="T2157" t="str">
        <f t="shared" si="399"/>
        <v>Advent Global Solutions, Inc.</v>
      </c>
      <c r="U2157" t="str">
        <f t="shared" si="400"/>
        <v>Topea</v>
      </c>
      <c r="V2157" t="str">
        <f t="shared" si="401"/>
        <v>S</v>
      </c>
      <c r="W2157">
        <f t="shared" si="402"/>
        <v>0</v>
      </c>
      <c r="X2157">
        <f t="shared" si="403"/>
        <v>0</v>
      </c>
      <c r="Y2157">
        <f t="shared" si="404"/>
        <v>0</v>
      </c>
      <c r="Z2157">
        <f t="shared" si="405"/>
        <v>0</v>
      </c>
      <c r="AA2157">
        <f t="shared" si="406"/>
        <v>0</v>
      </c>
      <c r="AB2157">
        <f t="shared" si="407"/>
        <v>1</v>
      </c>
    </row>
    <row r="2158" spans="1:28" ht="204" x14ac:dyDescent="0.2">
      <c r="A2158">
        <v>2156</v>
      </c>
      <c r="B2158" t="s">
        <v>783</v>
      </c>
      <c r="C2158" t="s">
        <v>5872</v>
      </c>
      <c r="D2158" s="1" t="s">
        <v>5877</v>
      </c>
      <c r="E2158">
        <v>-1</v>
      </c>
      <c r="F2158" t="s">
        <v>3181</v>
      </c>
      <c r="G2158" t="s">
        <v>5876</v>
      </c>
      <c r="H2158">
        <v>-1</v>
      </c>
      <c r="I2158">
        <v>-1</v>
      </c>
      <c r="J2158">
        <v>-1</v>
      </c>
      <c r="K2158">
        <v>-1</v>
      </c>
      <c r="L2158">
        <v>-1</v>
      </c>
      <c r="M2158">
        <v>-1</v>
      </c>
      <c r="N2158">
        <v>-1</v>
      </c>
      <c r="O2158">
        <v>-1</v>
      </c>
      <c r="P2158">
        <v>-1</v>
      </c>
      <c r="Q2158">
        <f t="shared" si="396"/>
        <v>36000</v>
      </c>
      <c r="R2158">
        <f t="shared" si="397"/>
        <v>67000</v>
      </c>
      <c r="S2158">
        <f t="shared" si="398"/>
        <v>51500</v>
      </c>
      <c r="T2158" t="str">
        <f t="shared" si="399"/>
        <v>Advent Global Solutions - Special Instance</v>
      </c>
      <c r="U2158" t="str">
        <f t="shared" si="400"/>
        <v>Topea</v>
      </c>
      <c r="V2158" t="str">
        <f t="shared" si="401"/>
        <v>S</v>
      </c>
      <c r="W2158">
        <f t="shared" si="402"/>
        <v>0</v>
      </c>
      <c r="X2158">
        <f t="shared" si="403"/>
        <v>0</v>
      </c>
      <c r="Y2158">
        <f t="shared" si="404"/>
        <v>0</v>
      </c>
      <c r="Z2158">
        <f t="shared" si="405"/>
        <v>0</v>
      </c>
      <c r="AA2158">
        <f t="shared" si="406"/>
        <v>0</v>
      </c>
      <c r="AB2158">
        <f t="shared" si="407"/>
        <v>1</v>
      </c>
    </row>
    <row r="2159" spans="1:28" ht="409.6" x14ac:dyDescent="0.2">
      <c r="A2159">
        <v>2157</v>
      </c>
      <c r="B2159" t="s">
        <v>3182</v>
      </c>
      <c r="C2159" t="s">
        <v>5878</v>
      </c>
      <c r="D2159" s="1" t="s">
        <v>5879</v>
      </c>
      <c r="E2159">
        <v>3.8</v>
      </c>
      <c r="F2159" s="1" t="s">
        <v>3183</v>
      </c>
      <c r="G2159" t="s">
        <v>2573</v>
      </c>
      <c r="H2159" t="s">
        <v>2573</v>
      </c>
      <c r="I2159" t="s">
        <v>18</v>
      </c>
      <c r="J2159">
        <v>2001</v>
      </c>
      <c r="K2159" t="s">
        <v>56</v>
      </c>
      <c r="L2159" t="s">
        <v>38</v>
      </c>
      <c r="M2159" t="s">
        <v>32</v>
      </c>
      <c r="N2159" t="s">
        <v>3303</v>
      </c>
      <c r="O2159" t="s">
        <v>3184</v>
      </c>
      <c r="P2159">
        <v>-1</v>
      </c>
      <c r="Q2159">
        <f t="shared" si="396"/>
        <v>57000</v>
      </c>
      <c r="R2159">
        <f t="shared" si="397"/>
        <v>67000</v>
      </c>
      <c r="S2159">
        <f t="shared" si="398"/>
        <v>62000</v>
      </c>
      <c r="T2159" t="str">
        <f t="shared" si="399"/>
        <v>CoreSite</v>
      </c>
      <c r="U2159" t="str">
        <f t="shared" si="400"/>
        <v>Denver</v>
      </c>
      <c r="V2159" t="str">
        <f t="shared" si="401"/>
        <v>CO</v>
      </c>
      <c r="W2159">
        <f t="shared" si="402"/>
        <v>1</v>
      </c>
      <c r="X2159">
        <f t="shared" si="403"/>
        <v>1</v>
      </c>
      <c r="Y2159">
        <f t="shared" si="404"/>
        <v>1</v>
      </c>
      <c r="Z2159">
        <f t="shared" si="405"/>
        <v>0</v>
      </c>
      <c r="AA2159">
        <f t="shared" si="406"/>
        <v>0</v>
      </c>
      <c r="AB2159">
        <f t="shared" si="407"/>
        <v>1</v>
      </c>
    </row>
    <row r="2160" spans="1:28" ht="409.6" x14ac:dyDescent="0.2">
      <c r="A2160">
        <v>2158</v>
      </c>
      <c r="B2160" t="s">
        <v>3185</v>
      </c>
      <c r="C2160" t="s">
        <v>5878</v>
      </c>
      <c r="D2160" s="1" t="s">
        <v>5880</v>
      </c>
      <c r="E2160">
        <v>4</v>
      </c>
      <c r="F2160" s="1" t="s">
        <v>5549</v>
      </c>
      <c r="G2160" t="s">
        <v>2573</v>
      </c>
      <c r="H2160" t="s">
        <v>2853</v>
      </c>
      <c r="I2160" t="s">
        <v>55</v>
      </c>
      <c r="J2160">
        <v>1982</v>
      </c>
      <c r="K2160" t="s">
        <v>56</v>
      </c>
      <c r="L2160" t="s">
        <v>134</v>
      </c>
      <c r="M2160" t="s">
        <v>32</v>
      </c>
      <c r="N2160" t="s">
        <v>3304</v>
      </c>
      <c r="O2160">
        <v>-1</v>
      </c>
      <c r="P2160">
        <v>-1</v>
      </c>
      <c r="Q2160">
        <f t="shared" si="396"/>
        <v>57000</v>
      </c>
      <c r="R2160">
        <f t="shared" si="397"/>
        <v>67000</v>
      </c>
      <c r="S2160">
        <f t="shared" si="398"/>
        <v>62000</v>
      </c>
      <c r="T2160" t="str">
        <f t="shared" si="399"/>
        <v>Autodes</v>
      </c>
      <c r="U2160" t="str">
        <f t="shared" si="400"/>
        <v>Denver</v>
      </c>
      <c r="V2160" t="str">
        <f t="shared" si="401"/>
        <v>CO</v>
      </c>
      <c r="W2160">
        <f t="shared" si="402"/>
        <v>0</v>
      </c>
      <c r="X2160">
        <f t="shared" si="403"/>
        <v>0</v>
      </c>
      <c r="Y2160">
        <f t="shared" si="404"/>
        <v>1</v>
      </c>
      <c r="Z2160">
        <f t="shared" si="405"/>
        <v>1</v>
      </c>
      <c r="AA2160">
        <f t="shared" si="406"/>
        <v>1</v>
      </c>
      <c r="AB2160">
        <f t="shared" si="407"/>
        <v>1</v>
      </c>
    </row>
    <row r="2161" spans="1:28" ht="409.6" x14ac:dyDescent="0.2">
      <c r="A2161">
        <v>2159</v>
      </c>
      <c r="B2161" t="s">
        <v>34</v>
      </c>
      <c r="C2161" t="s">
        <v>5878</v>
      </c>
      <c r="D2161" s="1" t="s">
        <v>5881</v>
      </c>
      <c r="E2161">
        <v>3.6</v>
      </c>
      <c r="F2161" s="1" t="s">
        <v>3186</v>
      </c>
      <c r="G2161" t="s">
        <v>2573</v>
      </c>
      <c r="H2161" t="s">
        <v>2573</v>
      </c>
      <c r="I2161" t="s">
        <v>84</v>
      </c>
      <c r="J2161">
        <v>2010</v>
      </c>
      <c r="K2161" t="s">
        <v>30</v>
      </c>
      <c r="L2161" t="s">
        <v>134</v>
      </c>
      <c r="M2161" t="s">
        <v>32</v>
      </c>
      <c r="N2161" t="s">
        <v>3319</v>
      </c>
      <c r="O2161">
        <v>-1</v>
      </c>
      <c r="P2161">
        <v>-1</v>
      </c>
      <c r="Q2161">
        <f t="shared" si="396"/>
        <v>57000</v>
      </c>
      <c r="R2161">
        <f t="shared" si="397"/>
        <v>67000</v>
      </c>
      <c r="S2161">
        <f t="shared" si="398"/>
        <v>62000</v>
      </c>
      <c r="T2161" t="str">
        <f t="shared" si="399"/>
        <v>Dire Wolf Digital</v>
      </c>
      <c r="U2161" t="str">
        <f t="shared" si="400"/>
        <v>Denver</v>
      </c>
      <c r="V2161" t="str">
        <f t="shared" si="401"/>
        <v>CO</v>
      </c>
      <c r="W2161">
        <f t="shared" si="402"/>
        <v>1</v>
      </c>
      <c r="X2161">
        <f t="shared" si="403"/>
        <v>1</v>
      </c>
      <c r="Y2161">
        <f t="shared" si="404"/>
        <v>0</v>
      </c>
      <c r="Z2161">
        <f t="shared" si="405"/>
        <v>0</v>
      </c>
      <c r="AA2161">
        <f t="shared" si="406"/>
        <v>0</v>
      </c>
      <c r="AB2161">
        <f t="shared" si="407"/>
        <v>1</v>
      </c>
    </row>
    <row r="2162" spans="1:28" ht="409.6" x14ac:dyDescent="0.2">
      <c r="A2162">
        <v>2160</v>
      </c>
      <c r="B2162" t="s">
        <v>3187</v>
      </c>
      <c r="C2162" t="s">
        <v>5878</v>
      </c>
      <c r="D2162" s="1" t="s">
        <v>5882</v>
      </c>
      <c r="E2162">
        <v>4</v>
      </c>
      <c r="F2162" s="1" t="s">
        <v>3188</v>
      </c>
      <c r="G2162" t="s">
        <v>2573</v>
      </c>
      <c r="H2162" t="s">
        <v>106</v>
      </c>
      <c r="I2162" t="s">
        <v>29</v>
      </c>
      <c r="J2162">
        <v>2008</v>
      </c>
      <c r="K2162" t="s">
        <v>56</v>
      </c>
      <c r="L2162" t="s">
        <v>31</v>
      </c>
      <c r="M2162" t="s">
        <v>32</v>
      </c>
      <c r="N2162" t="s">
        <v>3306</v>
      </c>
      <c r="O2162">
        <v>-1</v>
      </c>
      <c r="P2162" t="b">
        <v>1</v>
      </c>
      <c r="Q2162">
        <f t="shared" si="396"/>
        <v>57000</v>
      </c>
      <c r="R2162">
        <f t="shared" si="397"/>
        <v>67000</v>
      </c>
      <c r="S2162">
        <f t="shared" si="398"/>
        <v>62000</v>
      </c>
      <c r="T2162" t="str">
        <f t="shared" si="399"/>
        <v>Twilio</v>
      </c>
      <c r="U2162" t="str">
        <f t="shared" si="400"/>
        <v>Denver</v>
      </c>
      <c r="V2162" t="str">
        <f t="shared" si="401"/>
        <v>CO</v>
      </c>
      <c r="W2162">
        <f t="shared" si="402"/>
        <v>1</v>
      </c>
      <c r="X2162">
        <f t="shared" si="403"/>
        <v>1</v>
      </c>
      <c r="Y2162">
        <f t="shared" si="404"/>
        <v>1</v>
      </c>
      <c r="Z2162">
        <f t="shared" si="405"/>
        <v>0</v>
      </c>
      <c r="AA2162">
        <f t="shared" si="406"/>
        <v>0</v>
      </c>
      <c r="AB2162">
        <f t="shared" si="407"/>
        <v>1</v>
      </c>
    </row>
    <row r="2163" spans="1:28" ht="34" x14ac:dyDescent="0.2">
      <c r="A2163">
        <v>2161</v>
      </c>
      <c r="B2163" t="s">
        <v>34</v>
      </c>
      <c r="C2163" t="s">
        <v>5878</v>
      </c>
      <c r="D2163" t="s">
        <v>5883</v>
      </c>
      <c r="E2163">
        <v>3.8</v>
      </c>
      <c r="F2163" s="1" t="s">
        <v>3189</v>
      </c>
      <c r="G2163" t="s">
        <v>2573</v>
      </c>
      <c r="H2163" t="s">
        <v>2573</v>
      </c>
      <c r="I2163" t="s">
        <v>68</v>
      </c>
      <c r="J2163">
        <v>2005</v>
      </c>
      <c r="K2163" t="s">
        <v>30</v>
      </c>
      <c r="L2163" t="s">
        <v>38</v>
      </c>
      <c r="M2163" t="s">
        <v>32</v>
      </c>
      <c r="N2163" t="s">
        <v>3312</v>
      </c>
      <c r="O2163">
        <v>-1</v>
      </c>
      <c r="P2163">
        <v>-1</v>
      </c>
      <c r="Q2163">
        <f t="shared" si="396"/>
        <v>57000</v>
      </c>
      <c r="R2163">
        <f t="shared" si="397"/>
        <v>67000</v>
      </c>
      <c r="S2163">
        <f t="shared" si="398"/>
        <v>62000</v>
      </c>
      <c r="T2163" t="str">
        <f t="shared" si="399"/>
        <v>BridgeView IT</v>
      </c>
      <c r="U2163" t="str">
        <f t="shared" si="400"/>
        <v>Denver</v>
      </c>
      <c r="V2163" t="str">
        <f t="shared" si="401"/>
        <v>CO</v>
      </c>
      <c r="W2163">
        <f t="shared" si="402"/>
        <v>0</v>
      </c>
      <c r="X2163">
        <f t="shared" si="403"/>
        <v>0</v>
      </c>
      <c r="Y2163">
        <f t="shared" si="404"/>
        <v>1</v>
      </c>
      <c r="Z2163">
        <f t="shared" si="405"/>
        <v>1</v>
      </c>
      <c r="AA2163">
        <f t="shared" si="406"/>
        <v>0</v>
      </c>
      <c r="AB2163">
        <f t="shared" si="407"/>
        <v>1</v>
      </c>
    </row>
    <row r="2164" spans="1:28" ht="409.6" x14ac:dyDescent="0.2">
      <c r="A2164">
        <v>2162</v>
      </c>
      <c r="B2164" t="s">
        <v>34</v>
      </c>
      <c r="C2164" t="s">
        <v>5878</v>
      </c>
      <c r="D2164" s="1" t="s">
        <v>5884</v>
      </c>
      <c r="E2164">
        <v>3.1</v>
      </c>
      <c r="F2164" s="1" t="s">
        <v>540</v>
      </c>
      <c r="G2164" t="s">
        <v>2573</v>
      </c>
      <c r="H2164" t="s">
        <v>539</v>
      </c>
      <c r="I2164" t="s">
        <v>18</v>
      </c>
      <c r="J2164">
        <v>1996</v>
      </c>
      <c r="K2164" t="s">
        <v>30</v>
      </c>
      <c r="L2164" t="s">
        <v>147</v>
      </c>
      <c r="M2164" t="s">
        <v>61</v>
      </c>
      <c r="N2164" t="s">
        <v>3309</v>
      </c>
      <c r="O2164">
        <v>-1</v>
      </c>
      <c r="P2164">
        <v>-1</v>
      </c>
      <c r="Q2164">
        <f t="shared" si="396"/>
        <v>57000</v>
      </c>
      <c r="R2164">
        <f t="shared" si="397"/>
        <v>67000</v>
      </c>
      <c r="S2164">
        <f t="shared" si="398"/>
        <v>62000</v>
      </c>
      <c r="T2164" t="str">
        <f t="shared" si="399"/>
        <v>Integrated Resources</v>
      </c>
      <c r="U2164" t="str">
        <f t="shared" si="400"/>
        <v>Denver</v>
      </c>
      <c r="V2164" t="str">
        <f t="shared" si="401"/>
        <v>CO</v>
      </c>
      <c r="W2164">
        <f t="shared" si="402"/>
        <v>0</v>
      </c>
      <c r="X2164">
        <f t="shared" si="403"/>
        <v>1</v>
      </c>
      <c r="Y2164">
        <f t="shared" si="404"/>
        <v>1</v>
      </c>
      <c r="Z2164">
        <f t="shared" si="405"/>
        <v>0</v>
      </c>
      <c r="AA2164">
        <f t="shared" si="406"/>
        <v>0</v>
      </c>
      <c r="AB2164">
        <f t="shared" si="407"/>
        <v>1</v>
      </c>
    </row>
    <row r="2165" spans="1:28" ht="51" x14ac:dyDescent="0.2">
      <c r="A2165">
        <v>2163</v>
      </c>
      <c r="B2165" t="s">
        <v>34</v>
      </c>
      <c r="C2165" t="s">
        <v>5878</v>
      </c>
      <c r="D2165" t="s">
        <v>5885</v>
      </c>
      <c r="E2165">
        <v>4.3</v>
      </c>
      <c r="F2165" s="1" t="s">
        <v>3190</v>
      </c>
      <c r="G2165" t="s">
        <v>2573</v>
      </c>
      <c r="H2165" t="s">
        <v>651</v>
      </c>
      <c r="I2165" t="s">
        <v>84</v>
      </c>
      <c r="J2165">
        <v>1997</v>
      </c>
      <c r="K2165" t="s">
        <v>30</v>
      </c>
      <c r="L2165" t="s">
        <v>38</v>
      </c>
      <c r="M2165" t="s">
        <v>32</v>
      </c>
      <c r="N2165" t="s">
        <v>3312</v>
      </c>
      <c r="O2165">
        <v>-1</v>
      </c>
      <c r="P2165">
        <v>-1</v>
      </c>
      <c r="Q2165">
        <f t="shared" si="396"/>
        <v>57000</v>
      </c>
      <c r="R2165">
        <f t="shared" si="397"/>
        <v>67000</v>
      </c>
      <c r="S2165">
        <f t="shared" si="398"/>
        <v>62000</v>
      </c>
      <c r="T2165" t="str">
        <f t="shared" si="399"/>
        <v>Paramount Software Solutions, Inc</v>
      </c>
      <c r="U2165" t="str">
        <f t="shared" si="400"/>
        <v>Denver</v>
      </c>
      <c r="V2165" t="str">
        <f t="shared" si="401"/>
        <v>CO</v>
      </c>
      <c r="W2165">
        <f t="shared" si="402"/>
        <v>1</v>
      </c>
      <c r="X2165">
        <f t="shared" si="403"/>
        <v>1</v>
      </c>
      <c r="Y2165">
        <f t="shared" si="404"/>
        <v>0</v>
      </c>
      <c r="Z2165">
        <f t="shared" si="405"/>
        <v>0</v>
      </c>
      <c r="AA2165">
        <f t="shared" si="406"/>
        <v>1</v>
      </c>
      <c r="AB2165">
        <f t="shared" si="407"/>
        <v>1</v>
      </c>
    </row>
    <row r="2166" spans="1:28" ht="34" x14ac:dyDescent="0.2">
      <c r="A2166">
        <v>2164</v>
      </c>
      <c r="B2166" t="s">
        <v>34</v>
      </c>
      <c r="C2166" t="s">
        <v>5878</v>
      </c>
      <c r="D2166" t="s">
        <v>5886</v>
      </c>
      <c r="E2166">
        <v>2.9</v>
      </c>
      <c r="F2166" s="1" t="s">
        <v>3136</v>
      </c>
      <c r="G2166" t="s">
        <v>2573</v>
      </c>
      <c r="H2166" t="s">
        <v>1583</v>
      </c>
      <c r="I2166" t="s">
        <v>24</v>
      </c>
      <c r="J2166">
        <v>1945</v>
      </c>
      <c r="K2166" t="s">
        <v>56</v>
      </c>
      <c r="L2166" t="s">
        <v>38</v>
      </c>
      <c r="M2166" t="s">
        <v>32</v>
      </c>
      <c r="N2166" t="s">
        <v>3307</v>
      </c>
      <c r="O2166" t="s">
        <v>3137</v>
      </c>
      <c r="P2166">
        <v>-1</v>
      </c>
      <c r="Q2166">
        <f t="shared" si="396"/>
        <v>57000</v>
      </c>
      <c r="R2166">
        <f t="shared" si="397"/>
        <v>67000</v>
      </c>
      <c r="S2166">
        <f t="shared" si="398"/>
        <v>62000</v>
      </c>
      <c r="T2166" t="str">
        <f t="shared" si="399"/>
        <v>Wipro Ltd.</v>
      </c>
      <c r="U2166" t="str">
        <f t="shared" si="400"/>
        <v>Denver</v>
      </c>
      <c r="V2166" t="str">
        <f t="shared" si="401"/>
        <v>CO</v>
      </c>
      <c r="W2166">
        <f t="shared" si="402"/>
        <v>1</v>
      </c>
      <c r="X2166">
        <f t="shared" si="403"/>
        <v>1</v>
      </c>
      <c r="Y2166">
        <f t="shared" si="404"/>
        <v>0</v>
      </c>
      <c r="Z2166">
        <f t="shared" si="405"/>
        <v>1</v>
      </c>
      <c r="AA2166">
        <f t="shared" si="406"/>
        <v>0</v>
      </c>
      <c r="AB2166">
        <f t="shared" si="407"/>
        <v>1</v>
      </c>
    </row>
    <row r="2167" spans="1:28" ht="409.6" x14ac:dyDescent="0.2">
      <c r="A2167">
        <v>2165</v>
      </c>
      <c r="B2167" t="s">
        <v>34</v>
      </c>
      <c r="C2167" t="s">
        <v>5878</v>
      </c>
      <c r="D2167" s="1" t="s">
        <v>5887</v>
      </c>
      <c r="E2167">
        <v>3.2</v>
      </c>
      <c r="F2167" s="1" t="s">
        <v>5888</v>
      </c>
      <c r="G2167" t="s">
        <v>988</v>
      </c>
      <c r="H2167" t="s">
        <v>3191</v>
      </c>
      <c r="I2167" t="s">
        <v>18</v>
      </c>
      <c r="J2167">
        <v>1993</v>
      </c>
      <c r="K2167" t="s">
        <v>30</v>
      </c>
      <c r="L2167" t="s">
        <v>147</v>
      </c>
      <c r="M2167" t="s">
        <v>61</v>
      </c>
      <c r="N2167" t="s">
        <v>3314</v>
      </c>
      <c r="O2167">
        <v>-1</v>
      </c>
      <c r="P2167">
        <v>-1</v>
      </c>
      <c r="Q2167">
        <f t="shared" si="396"/>
        <v>57000</v>
      </c>
      <c r="R2167">
        <f t="shared" si="397"/>
        <v>67000</v>
      </c>
      <c r="S2167">
        <f t="shared" si="398"/>
        <v>62000</v>
      </c>
      <c r="T2167" t="str">
        <f t="shared" si="399"/>
        <v>GDN</v>
      </c>
      <c r="U2167" t="str">
        <f t="shared" si="400"/>
        <v>Centennial</v>
      </c>
      <c r="V2167" t="str">
        <f t="shared" si="401"/>
        <v>CO</v>
      </c>
      <c r="W2167">
        <f t="shared" si="402"/>
        <v>0</v>
      </c>
      <c r="X2167">
        <f t="shared" si="403"/>
        <v>1</v>
      </c>
      <c r="Y2167">
        <f t="shared" si="404"/>
        <v>1</v>
      </c>
      <c r="Z2167">
        <f t="shared" si="405"/>
        <v>0</v>
      </c>
      <c r="AA2167">
        <f t="shared" si="406"/>
        <v>0</v>
      </c>
      <c r="AB2167">
        <f t="shared" si="407"/>
        <v>1</v>
      </c>
    </row>
    <row r="2168" spans="1:28" ht="409.6" x14ac:dyDescent="0.2">
      <c r="A2168">
        <v>2166</v>
      </c>
      <c r="B2168" t="s">
        <v>34</v>
      </c>
      <c r="C2168" t="s">
        <v>5878</v>
      </c>
      <c r="D2168" s="1" t="s">
        <v>5889</v>
      </c>
      <c r="E2168">
        <v>3.8</v>
      </c>
      <c r="F2168" s="1" t="s">
        <v>2872</v>
      </c>
      <c r="G2168" t="s">
        <v>2130</v>
      </c>
      <c r="H2168" t="s">
        <v>17</v>
      </c>
      <c r="I2168" t="s">
        <v>84</v>
      </c>
      <c r="J2168">
        <v>2000</v>
      </c>
      <c r="K2168" t="s">
        <v>30</v>
      </c>
      <c r="L2168" t="s">
        <v>147</v>
      </c>
      <c r="M2168" t="s">
        <v>61</v>
      </c>
      <c r="N2168" t="s">
        <v>3303</v>
      </c>
      <c r="O2168" t="s">
        <v>1312</v>
      </c>
      <c r="P2168">
        <v>-1</v>
      </c>
      <c r="Q2168">
        <f t="shared" si="396"/>
        <v>57000</v>
      </c>
      <c r="R2168">
        <f t="shared" si="397"/>
        <v>67000</v>
      </c>
      <c r="S2168">
        <f t="shared" si="398"/>
        <v>62000</v>
      </c>
      <c r="T2168" t="str">
        <f t="shared" si="399"/>
        <v>Mondo</v>
      </c>
      <c r="U2168" t="str">
        <f t="shared" si="400"/>
        <v>Boulder</v>
      </c>
      <c r="V2168" t="str">
        <f t="shared" si="401"/>
        <v>CO</v>
      </c>
      <c r="W2168">
        <f t="shared" si="402"/>
        <v>0</v>
      </c>
      <c r="X2168">
        <f t="shared" si="403"/>
        <v>0</v>
      </c>
      <c r="Y2168">
        <f t="shared" si="404"/>
        <v>0</v>
      </c>
      <c r="Z2168">
        <f t="shared" si="405"/>
        <v>0</v>
      </c>
      <c r="AA2168">
        <f t="shared" si="406"/>
        <v>0</v>
      </c>
      <c r="AB2168">
        <f t="shared" si="407"/>
        <v>1</v>
      </c>
    </row>
    <row r="2169" spans="1:28" ht="409.6" x14ac:dyDescent="0.2">
      <c r="A2169">
        <v>2167</v>
      </c>
      <c r="B2169" t="s">
        <v>3192</v>
      </c>
      <c r="C2169" t="s">
        <v>5878</v>
      </c>
      <c r="D2169" s="1" t="s">
        <v>5890</v>
      </c>
      <c r="E2169">
        <v>5</v>
      </c>
      <c r="F2169" s="1" t="s">
        <v>3193</v>
      </c>
      <c r="G2169" t="s">
        <v>2573</v>
      </c>
      <c r="H2169" t="s">
        <v>2573</v>
      </c>
      <c r="I2169" t="s">
        <v>68</v>
      </c>
      <c r="J2169">
        <v>2018</v>
      </c>
      <c r="K2169" t="s">
        <v>30</v>
      </c>
      <c r="L2169" t="s">
        <v>25</v>
      </c>
      <c r="M2169" t="s">
        <v>26</v>
      </c>
      <c r="N2169" t="s">
        <v>3319</v>
      </c>
      <c r="O2169">
        <v>-1</v>
      </c>
      <c r="P2169">
        <v>-1</v>
      </c>
      <c r="Q2169">
        <f t="shared" si="396"/>
        <v>57000</v>
      </c>
      <c r="R2169">
        <f t="shared" si="397"/>
        <v>67000</v>
      </c>
      <c r="S2169">
        <f t="shared" si="398"/>
        <v>62000</v>
      </c>
      <c r="T2169" t="str">
        <f t="shared" si="399"/>
        <v>Strive Health</v>
      </c>
      <c r="U2169" t="str">
        <f t="shared" si="400"/>
        <v>Denver</v>
      </c>
      <c r="V2169" t="str">
        <f t="shared" si="401"/>
        <v>CO</v>
      </c>
      <c r="W2169">
        <f t="shared" si="402"/>
        <v>0</v>
      </c>
      <c r="X2169">
        <f t="shared" si="403"/>
        <v>1</v>
      </c>
      <c r="Y2169">
        <f t="shared" si="404"/>
        <v>1</v>
      </c>
      <c r="Z2169">
        <f t="shared" si="405"/>
        <v>0</v>
      </c>
      <c r="AA2169">
        <f t="shared" si="406"/>
        <v>0</v>
      </c>
      <c r="AB2169">
        <f t="shared" si="407"/>
        <v>1</v>
      </c>
    </row>
    <row r="2170" spans="1:28" ht="340" x14ac:dyDescent="0.2">
      <c r="A2170">
        <v>2168</v>
      </c>
      <c r="B2170" t="s">
        <v>3194</v>
      </c>
      <c r="C2170" t="s">
        <v>5878</v>
      </c>
      <c r="D2170" s="1" t="s">
        <v>5891</v>
      </c>
      <c r="E2170">
        <v>4.0999999999999996</v>
      </c>
      <c r="F2170" s="1" t="s">
        <v>1844</v>
      </c>
      <c r="G2170" t="s">
        <v>3195</v>
      </c>
      <c r="H2170" t="s">
        <v>4563</v>
      </c>
      <c r="I2170" t="s">
        <v>24</v>
      </c>
      <c r="J2170">
        <v>1991</v>
      </c>
      <c r="K2170" t="s">
        <v>30</v>
      </c>
      <c r="L2170" t="s">
        <v>38</v>
      </c>
      <c r="M2170" t="s">
        <v>32</v>
      </c>
      <c r="N2170" t="s">
        <v>3313</v>
      </c>
      <c r="O2170" t="s">
        <v>4564</v>
      </c>
      <c r="P2170">
        <v>-1</v>
      </c>
      <c r="Q2170">
        <f t="shared" si="396"/>
        <v>57000</v>
      </c>
      <c r="R2170">
        <f t="shared" si="397"/>
        <v>67000</v>
      </c>
      <c r="S2170">
        <f t="shared" si="398"/>
        <v>62000</v>
      </c>
      <c r="T2170" t="str">
        <f t="shared" si="399"/>
        <v>Collabera</v>
      </c>
      <c r="U2170" t="str">
        <f t="shared" si="400"/>
        <v>Greenwood Village</v>
      </c>
      <c r="V2170" t="str">
        <f t="shared" si="401"/>
        <v>Arapahoe, CO</v>
      </c>
      <c r="W2170">
        <f t="shared" si="402"/>
        <v>0</v>
      </c>
      <c r="X2170">
        <f t="shared" si="403"/>
        <v>1</v>
      </c>
      <c r="Y2170">
        <f t="shared" si="404"/>
        <v>0</v>
      </c>
      <c r="Z2170">
        <f t="shared" si="405"/>
        <v>0</v>
      </c>
      <c r="AA2170">
        <f t="shared" si="406"/>
        <v>0</v>
      </c>
      <c r="AB2170">
        <f t="shared" si="407"/>
        <v>1</v>
      </c>
    </row>
    <row r="2171" spans="1:28" ht="409.6" x14ac:dyDescent="0.2">
      <c r="A2171">
        <v>2169</v>
      </c>
      <c r="B2171" t="s">
        <v>3392</v>
      </c>
      <c r="C2171" t="s">
        <v>5878</v>
      </c>
      <c r="D2171" s="1" t="s">
        <v>5892</v>
      </c>
      <c r="E2171">
        <v>3.9</v>
      </c>
      <c r="F2171" s="1" t="s">
        <v>3196</v>
      </c>
      <c r="G2171" t="s">
        <v>2130</v>
      </c>
      <c r="H2171" t="s">
        <v>2130</v>
      </c>
      <c r="I2171" t="s">
        <v>84</v>
      </c>
      <c r="J2171">
        <v>2013</v>
      </c>
      <c r="K2171" t="s">
        <v>30</v>
      </c>
      <c r="L2171" t="s">
        <v>3350</v>
      </c>
      <c r="M2171" t="s">
        <v>32</v>
      </c>
      <c r="N2171" t="s">
        <v>3308</v>
      </c>
      <c r="O2171">
        <v>-1</v>
      </c>
      <c r="P2171">
        <v>-1</v>
      </c>
      <c r="Q2171">
        <f t="shared" si="396"/>
        <v>57000</v>
      </c>
      <c r="R2171">
        <f t="shared" si="397"/>
        <v>67000</v>
      </c>
      <c r="S2171">
        <f t="shared" si="398"/>
        <v>62000</v>
      </c>
      <c r="T2171" t="str">
        <f t="shared" si="399"/>
        <v>Gloo</v>
      </c>
      <c r="U2171" t="str">
        <f t="shared" si="400"/>
        <v>Boulder</v>
      </c>
      <c r="V2171" t="str">
        <f t="shared" si="401"/>
        <v>CO</v>
      </c>
      <c r="W2171">
        <f t="shared" si="402"/>
        <v>1</v>
      </c>
      <c r="X2171">
        <f t="shared" si="403"/>
        <v>1</v>
      </c>
      <c r="Y2171">
        <f t="shared" si="404"/>
        <v>0</v>
      </c>
      <c r="Z2171">
        <f t="shared" si="405"/>
        <v>1</v>
      </c>
      <c r="AA2171">
        <f t="shared" si="406"/>
        <v>0</v>
      </c>
      <c r="AB2171">
        <f t="shared" si="407"/>
        <v>1</v>
      </c>
    </row>
    <row r="2172" spans="1:28" ht="409.6" x14ac:dyDescent="0.2">
      <c r="A2172">
        <v>2170</v>
      </c>
      <c r="B2172" t="s">
        <v>34</v>
      </c>
      <c r="C2172" t="s">
        <v>5878</v>
      </c>
      <c r="D2172" s="1" t="s">
        <v>5893</v>
      </c>
      <c r="E2172">
        <v>3.4</v>
      </c>
      <c r="F2172" s="1" t="s">
        <v>3197</v>
      </c>
      <c r="G2172" t="s">
        <v>2573</v>
      </c>
      <c r="H2172" t="s">
        <v>1054</v>
      </c>
      <c r="I2172" t="s">
        <v>41</v>
      </c>
      <c r="J2172">
        <v>1997</v>
      </c>
      <c r="K2172" t="s">
        <v>30</v>
      </c>
      <c r="L2172" t="s">
        <v>38</v>
      </c>
      <c r="M2172" t="s">
        <v>32</v>
      </c>
      <c r="N2172" t="s">
        <v>3303</v>
      </c>
      <c r="O2172">
        <v>-1</v>
      </c>
      <c r="P2172">
        <v>-1</v>
      </c>
      <c r="Q2172">
        <f t="shared" si="396"/>
        <v>57000</v>
      </c>
      <c r="R2172">
        <f t="shared" si="397"/>
        <v>67000</v>
      </c>
      <c r="S2172">
        <f t="shared" si="398"/>
        <v>62000</v>
      </c>
      <c r="T2172" t="str">
        <f t="shared" si="399"/>
        <v>Advent Global Solutions</v>
      </c>
      <c r="U2172" t="str">
        <f t="shared" si="400"/>
        <v>Denver</v>
      </c>
      <c r="V2172" t="str">
        <f t="shared" si="401"/>
        <v>CO</v>
      </c>
      <c r="W2172">
        <f t="shared" si="402"/>
        <v>0</v>
      </c>
      <c r="X2172">
        <f t="shared" si="403"/>
        <v>1</v>
      </c>
      <c r="Y2172">
        <f t="shared" si="404"/>
        <v>1</v>
      </c>
      <c r="Z2172">
        <f t="shared" si="405"/>
        <v>0</v>
      </c>
      <c r="AA2172">
        <f t="shared" si="406"/>
        <v>0</v>
      </c>
      <c r="AB2172">
        <f t="shared" si="407"/>
        <v>1</v>
      </c>
    </row>
    <row r="2173" spans="1:28" ht="409.6" x14ac:dyDescent="0.2">
      <c r="A2173">
        <v>2171</v>
      </c>
      <c r="B2173" t="s">
        <v>34</v>
      </c>
      <c r="C2173" t="s">
        <v>5878</v>
      </c>
      <c r="D2173" s="1" t="s">
        <v>5894</v>
      </c>
      <c r="E2173">
        <v>4</v>
      </c>
      <c r="F2173" s="1" t="s">
        <v>3198</v>
      </c>
      <c r="G2173" t="s">
        <v>2573</v>
      </c>
      <c r="H2173" t="s">
        <v>2573</v>
      </c>
      <c r="I2173" t="s">
        <v>84</v>
      </c>
      <c r="J2173">
        <v>2015</v>
      </c>
      <c r="K2173" t="s">
        <v>30</v>
      </c>
      <c r="L2173" t="s">
        <v>3199</v>
      </c>
      <c r="M2173" t="s">
        <v>3200</v>
      </c>
      <c r="N2173" t="s">
        <v>3319</v>
      </c>
      <c r="O2173">
        <v>-1</v>
      </c>
      <c r="P2173">
        <v>-1</v>
      </c>
      <c r="Q2173">
        <f t="shared" si="396"/>
        <v>57000</v>
      </c>
      <c r="R2173">
        <f t="shared" si="397"/>
        <v>67000</v>
      </c>
      <c r="S2173">
        <f t="shared" si="398"/>
        <v>62000</v>
      </c>
      <c r="T2173" t="str">
        <f t="shared" si="399"/>
        <v>Hotel Engine</v>
      </c>
      <c r="U2173" t="str">
        <f t="shared" si="400"/>
        <v>Denver</v>
      </c>
      <c r="V2173" t="str">
        <f t="shared" si="401"/>
        <v>CO</v>
      </c>
      <c r="W2173">
        <f t="shared" si="402"/>
        <v>1</v>
      </c>
      <c r="X2173">
        <f t="shared" si="403"/>
        <v>1</v>
      </c>
      <c r="Y2173">
        <f t="shared" si="404"/>
        <v>1</v>
      </c>
      <c r="Z2173">
        <f t="shared" si="405"/>
        <v>1</v>
      </c>
      <c r="AA2173">
        <f t="shared" si="406"/>
        <v>0</v>
      </c>
      <c r="AB2173">
        <f t="shared" si="407"/>
        <v>1</v>
      </c>
    </row>
    <row r="2174" spans="1:28" ht="409.6" x14ac:dyDescent="0.2">
      <c r="A2174">
        <v>2172</v>
      </c>
      <c r="B2174" t="s">
        <v>34</v>
      </c>
      <c r="C2174" t="s">
        <v>5878</v>
      </c>
      <c r="D2174" s="1" t="s">
        <v>5895</v>
      </c>
      <c r="E2174">
        <v>3.3</v>
      </c>
      <c r="F2174" s="1" t="s">
        <v>3201</v>
      </c>
      <c r="G2174" t="s">
        <v>2573</v>
      </c>
      <c r="H2174" t="s">
        <v>808</v>
      </c>
      <c r="I2174" t="s">
        <v>18</v>
      </c>
      <c r="J2174">
        <v>2005</v>
      </c>
      <c r="K2174" t="s">
        <v>30</v>
      </c>
      <c r="L2174" t="s">
        <v>3350</v>
      </c>
      <c r="M2174" t="s">
        <v>32</v>
      </c>
      <c r="N2174" t="s">
        <v>3309</v>
      </c>
      <c r="O2174" t="s">
        <v>2269</v>
      </c>
      <c r="P2174">
        <v>-1</v>
      </c>
      <c r="Q2174">
        <f t="shared" si="396"/>
        <v>57000</v>
      </c>
      <c r="R2174">
        <f t="shared" si="397"/>
        <v>67000</v>
      </c>
      <c r="S2174">
        <f t="shared" si="398"/>
        <v>62000</v>
      </c>
      <c r="T2174" t="str">
        <f t="shared" si="399"/>
        <v>PROLIM Global Corporation</v>
      </c>
      <c r="U2174" t="str">
        <f t="shared" si="400"/>
        <v>Denver</v>
      </c>
      <c r="V2174" t="str">
        <f t="shared" si="401"/>
        <v>CO</v>
      </c>
      <c r="W2174">
        <f t="shared" si="402"/>
        <v>0</v>
      </c>
      <c r="X2174">
        <f t="shared" si="403"/>
        <v>0</v>
      </c>
      <c r="Y2174">
        <f t="shared" si="404"/>
        <v>1</v>
      </c>
      <c r="Z2174">
        <f t="shared" si="405"/>
        <v>1</v>
      </c>
      <c r="AA2174">
        <f t="shared" si="406"/>
        <v>0</v>
      </c>
      <c r="AB2174">
        <f t="shared" si="407"/>
        <v>1</v>
      </c>
    </row>
    <row r="2175" spans="1:28" ht="323" x14ac:dyDescent="0.2">
      <c r="A2175">
        <v>2173</v>
      </c>
      <c r="B2175" t="s">
        <v>193</v>
      </c>
      <c r="C2175" t="s">
        <v>5878</v>
      </c>
      <c r="D2175" s="1" t="s">
        <v>5896</v>
      </c>
      <c r="E2175">
        <v>5</v>
      </c>
      <c r="F2175" s="1" t="s">
        <v>315</v>
      </c>
      <c r="G2175" t="s">
        <v>2573</v>
      </c>
      <c r="H2175" t="s">
        <v>316</v>
      </c>
      <c r="I2175" t="s">
        <v>84</v>
      </c>
      <c r="J2175">
        <v>2008</v>
      </c>
      <c r="K2175" t="s">
        <v>30</v>
      </c>
      <c r="L2175" t="s">
        <v>38</v>
      </c>
      <c r="M2175" t="s">
        <v>32</v>
      </c>
      <c r="N2175" t="s">
        <v>3305</v>
      </c>
      <c r="O2175">
        <v>-1</v>
      </c>
      <c r="P2175">
        <v>-1</v>
      </c>
      <c r="Q2175">
        <f t="shared" si="396"/>
        <v>57000</v>
      </c>
      <c r="R2175">
        <f t="shared" si="397"/>
        <v>67000</v>
      </c>
      <c r="S2175">
        <f t="shared" si="398"/>
        <v>62000</v>
      </c>
      <c r="T2175" t="str">
        <f t="shared" si="399"/>
        <v>Staffigo Technical Services, LLC</v>
      </c>
      <c r="U2175" t="str">
        <f t="shared" si="400"/>
        <v>Denver</v>
      </c>
      <c r="V2175" t="str">
        <f t="shared" si="401"/>
        <v>CO</v>
      </c>
      <c r="W2175">
        <f t="shared" si="402"/>
        <v>0</v>
      </c>
      <c r="X2175">
        <f t="shared" si="403"/>
        <v>1</v>
      </c>
      <c r="Y2175">
        <f t="shared" si="404"/>
        <v>1</v>
      </c>
      <c r="Z2175">
        <f t="shared" si="405"/>
        <v>0</v>
      </c>
      <c r="AA2175">
        <f t="shared" si="406"/>
        <v>0</v>
      </c>
      <c r="AB2175">
        <f t="shared" si="407"/>
        <v>1</v>
      </c>
    </row>
    <row r="2176" spans="1:28" ht="409.6" x14ac:dyDescent="0.2">
      <c r="A2176">
        <v>2174</v>
      </c>
      <c r="B2176" t="s">
        <v>3202</v>
      </c>
      <c r="C2176" t="s">
        <v>5878</v>
      </c>
      <c r="D2176" s="1" t="s">
        <v>5897</v>
      </c>
      <c r="E2176">
        <v>3.5</v>
      </c>
      <c r="F2176" s="1" t="s">
        <v>3203</v>
      </c>
      <c r="G2176" t="s">
        <v>3204</v>
      </c>
      <c r="H2176" t="s">
        <v>2989</v>
      </c>
      <c r="I2176" t="s">
        <v>24</v>
      </c>
      <c r="J2176">
        <v>1909</v>
      </c>
      <c r="K2176" t="s">
        <v>56</v>
      </c>
      <c r="L2176" t="s">
        <v>699</v>
      </c>
      <c r="M2176" t="s">
        <v>630</v>
      </c>
      <c r="N2176" t="s">
        <v>3310</v>
      </c>
      <c r="O2176">
        <v>-1</v>
      </c>
      <c r="P2176">
        <v>-1</v>
      </c>
      <c r="Q2176">
        <f t="shared" si="396"/>
        <v>57000</v>
      </c>
      <c r="R2176">
        <f t="shared" si="397"/>
        <v>67000</v>
      </c>
      <c r="S2176">
        <f t="shared" si="398"/>
        <v>62000</v>
      </c>
      <c r="T2176" t="str">
        <f t="shared" si="399"/>
        <v>Xcel Energy</v>
      </c>
      <c r="U2176" t="str">
        <f t="shared" si="400"/>
        <v>Henderson</v>
      </c>
      <c r="V2176" t="str">
        <f t="shared" si="401"/>
        <v>CO</v>
      </c>
      <c r="W2176">
        <f t="shared" si="402"/>
        <v>0</v>
      </c>
      <c r="X2176">
        <f t="shared" si="403"/>
        <v>0</v>
      </c>
      <c r="Y2176">
        <f t="shared" si="404"/>
        <v>1</v>
      </c>
      <c r="Z2176">
        <f t="shared" si="405"/>
        <v>0</v>
      </c>
      <c r="AA2176">
        <f t="shared" si="406"/>
        <v>0</v>
      </c>
      <c r="AB2176">
        <f t="shared" si="407"/>
        <v>1</v>
      </c>
    </row>
    <row r="2177" spans="1:28" ht="409.6" x14ac:dyDescent="0.2">
      <c r="A2177">
        <v>2175</v>
      </c>
      <c r="B2177" t="s">
        <v>3205</v>
      </c>
      <c r="C2177" t="s">
        <v>5878</v>
      </c>
      <c r="D2177" s="1" t="s">
        <v>5898</v>
      </c>
      <c r="E2177">
        <v>3.7</v>
      </c>
      <c r="F2177" s="1" t="s">
        <v>1925</v>
      </c>
      <c r="G2177" t="s">
        <v>3206</v>
      </c>
      <c r="H2177" t="s">
        <v>165</v>
      </c>
      <c r="I2177" t="s">
        <v>24</v>
      </c>
      <c r="J2177">
        <v>1916</v>
      </c>
      <c r="K2177" t="s">
        <v>56</v>
      </c>
      <c r="L2177" t="s">
        <v>862</v>
      </c>
      <c r="M2177" t="s">
        <v>862</v>
      </c>
      <c r="N2177" t="s">
        <v>3310</v>
      </c>
      <c r="O2177" t="s">
        <v>4626</v>
      </c>
      <c r="P2177">
        <v>-1</v>
      </c>
      <c r="Q2177">
        <f t="shared" si="396"/>
        <v>57000</v>
      </c>
      <c r="R2177">
        <f t="shared" si="397"/>
        <v>67000</v>
      </c>
      <c r="S2177">
        <f t="shared" si="398"/>
        <v>62000</v>
      </c>
      <c r="T2177" t="str">
        <f t="shared" si="399"/>
        <v>Boeing</v>
      </c>
      <c r="U2177" t="str">
        <f t="shared" si="400"/>
        <v>Englewood</v>
      </c>
      <c r="V2177" t="str">
        <f t="shared" si="401"/>
        <v>CO</v>
      </c>
      <c r="W2177">
        <f t="shared" si="402"/>
        <v>0</v>
      </c>
      <c r="X2177">
        <f t="shared" si="403"/>
        <v>0</v>
      </c>
      <c r="Y2177">
        <f t="shared" si="404"/>
        <v>0</v>
      </c>
      <c r="Z2177">
        <f t="shared" si="405"/>
        <v>0</v>
      </c>
      <c r="AA2177">
        <f t="shared" si="406"/>
        <v>0</v>
      </c>
      <c r="AB2177">
        <f t="shared" si="407"/>
        <v>1</v>
      </c>
    </row>
    <row r="2178" spans="1:28" ht="409.6" x14ac:dyDescent="0.2">
      <c r="A2178">
        <v>2176</v>
      </c>
      <c r="B2178" t="s">
        <v>3207</v>
      </c>
      <c r="C2178" t="s">
        <v>5878</v>
      </c>
      <c r="D2178" s="1" t="s">
        <v>5899</v>
      </c>
      <c r="E2178">
        <v>3.7</v>
      </c>
      <c r="F2178" s="1" t="s">
        <v>1710</v>
      </c>
      <c r="G2178" t="s">
        <v>2573</v>
      </c>
      <c r="H2178" t="s">
        <v>1711</v>
      </c>
      <c r="I2178" t="s">
        <v>84</v>
      </c>
      <c r="J2178">
        <v>2004</v>
      </c>
      <c r="K2178" t="s">
        <v>30</v>
      </c>
      <c r="L2178" t="s">
        <v>3331</v>
      </c>
      <c r="M2178" t="s">
        <v>61</v>
      </c>
      <c r="N2178" t="s">
        <v>3308</v>
      </c>
      <c r="O2178">
        <v>-1</v>
      </c>
      <c r="P2178">
        <v>-1</v>
      </c>
      <c r="Q2178">
        <f t="shared" si="396"/>
        <v>57000</v>
      </c>
      <c r="R2178">
        <f t="shared" si="397"/>
        <v>67000</v>
      </c>
      <c r="S2178">
        <f t="shared" si="398"/>
        <v>62000</v>
      </c>
      <c r="T2178" t="str">
        <f t="shared" si="399"/>
        <v>Infotree Service Inc</v>
      </c>
      <c r="U2178" t="str">
        <f t="shared" si="400"/>
        <v>Denver</v>
      </c>
      <c r="V2178" t="str">
        <f t="shared" si="401"/>
        <v>CO</v>
      </c>
      <c r="W2178">
        <f t="shared" si="402"/>
        <v>0</v>
      </c>
      <c r="X2178">
        <f t="shared" si="403"/>
        <v>1</v>
      </c>
      <c r="Y2178">
        <f t="shared" si="404"/>
        <v>1</v>
      </c>
      <c r="Z2178">
        <f t="shared" si="405"/>
        <v>0</v>
      </c>
      <c r="AA2178">
        <f t="shared" si="406"/>
        <v>0</v>
      </c>
      <c r="AB2178">
        <f t="shared" si="407"/>
        <v>1</v>
      </c>
    </row>
    <row r="2179" spans="1:28" ht="34" x14ac:dyDescent="0.2">
      <c r="A2179">
        <v>2177</v>
      </c>
      <c r="B2179" t="s">
        <v>3208</v>
      </c>
      <c r="C2179" t="s">
        <v>5878</v>
      </c>
      <c r="D2179" t="s">
        <v>5900</v>
      </c>
      <c r="E2179">
        <v>3.6</v>
      </c>
      <c r="F2179" s="1" t="s">
        <v>3209</v>
      </c>
      <c r="G2179" t="s">
        <v>2573</v>
      </c>
      <c r="H2179" t="s">
        <v>361</v>
      </c>
      <c r="I2179" t="s">
        <v>29</v>
      </c>
      <c r="J2179">
        <v>2005</v>
      </c>
      <c r="K2179" t="s">
        <v>30</v>
      </c>
      <c r="L2179" t="s">
        <v>38</v>
      </c>
      <c r="M2179" t="s">
        <v>32</v>
      </c>
      <c r="N2179" t="s">
        <v>3303</v>
      </c>
      <c r="O2179" t="s">
        <v>3210</v>
      </c>
      <c r="P2179">
        <v>-1</v>
      </c>
      <c r="Q2179">
        <f t="shared" ref="Q2179:Q2242" si="408">LEFT(C2179,FIND("-",C2179)-1)*1000</f>
        <v>57000</v>
      </c>
      <c r="R2179">
        <f t="shared" ref="R2179:R2242" si="409">MID(C2179,FIND("-",C2179)+1,LEN(C2179))*1000</f>
        <v>67000</v>
      </c>
      <c r="S2179">
        <f t="shared" ref="S2179:S2242" si="410">(Q2179+R2179)/2</f>
        <v>62000</v>
      </c>
      <c r="T2179" t="str">
        <f t="shared" ref="T2179:T2242" si="411">TRIM(LEFT(F2179, FIND(CHAR(10), F2179&amp;CHAR(10))-1))</f>
        <v>CitiusTech</v>
      </c>
      <c r="U2179" t="str">
        <f t="shared" ref="U2179:U2242" si="412">TRIM(LEFT(G2179, FIND(",",G2179)-1))</f>
        <v>Denver</v>
      </c>
      <c r="V2179" t="str">
        <f t="shared" ref="V2179:V2242" si="413">TRIM(MID(G2179,FIND(",",G2179)+1,LEN((G2179))))</f>
        <v>CO</v>
      </c>
      <c r="W2179">
        <f t="shared" ref="W2179:W2242" si="414">IF(ISNUMBER(SEARCH("python",D2179)),1,0)</f>
        <v>1</v>
      </c>
      <c r="X2179">
        <f t="shared" ref="X2179:X2242" si="415">IF(ISNUMBER(SEARCH("sql",D2179)),1,0)</f>
        <v>1</v>
      </c>
      <c r="Y2179">
        <f t="shared" ref="Y2179:Y2242" si="416">IF(ISNUMBER(SEARCH("excel",D2179)),1,0)</f>
        <v>0</v>
      </c>
      <c r="Z2179">
        <f t="shared" ref="Z2179:Z2242" si="417">IF(ISNUMBER(SEARCH("tableau",D2179)),1,0)</f>
        <v>0</v>
      </c>
      <c r="AA2179">
        <f t="shared" ref="AA2179:AA2242" si="418">IF(ISNUMBER(SEARCH("power bi",D2179)),1,0)</f>
        <v>0</v>
      </c>
      <c r="AB2179">
        <f t="shared" ref="AB2179:AB2242" si="419">IF(ISNUMBER(SEARCH("r",D2179)),1,0)</f>
        <v>1</v>
      </c>
    </row>
    <row r="2180" spans="1:28" ht="372" x14ac:dyDescent="0.2">
      <c r="A2180">
        <v>2178</v>
      </c>
      <c r="B2180" t="s">
        <v>1097</v>
      </c>
      <c r="C2180" t="s">
        <v>5878</v>
      </c>
      <c r="D2180" s="1" t="s">
        <v>5901</v>
      </c>
      <c r="E2180">
        <v>3.8</v>
      </c>
      <c r="F2180" s="1" t="s">
        <v>258</v>
      </c>
      <c r="G2180" t="s">
        <v>3195</v>
      </c>
      <c r="H2180" t="s">
        <v>259</v>
      </c>
      <c r="I2180" t="s">
        <v>29</v>
      </c>
      <c r="J2180">
        <v>1995</v>
      </c>
      <c r="K2180" t="s">
        <v>37</v>
      </c>
      <c r="L2180" t="s">
        <v>147</v>
      </c>
      <c r="M2180" t="s">
        <v>61</v>
      </c>
      <c r="N2180" t="s">
        <v>3304</v>
      </c>
      <c r="O2180" t="s">
        <v>3411</v>
      </c>
      <c r="P2180" t="b">
        <v>1</v>
      </c>
      <c r="Q2180">
        <f t="shared" si="408"/>
        <v>57000</v>
      </c>
      <c r="R2180">
        <f t="shared" si="409"/>
        <v>67000</v>
      </c>
      <c r="S2180">
        <f t="shared" si="410"/>
        <v>62000</v>
      </c>
      <c r="T2180" t="str">
        <f t="shared" si="411"/>
        <v>Apex Systems</v>
      </c>
      <c r="U2180" t="str">
        <f t="shared" si="412"/>
        <v>Greenwood Village</v>
      </c>
      <c r="V2180" t="str">
        <f t="shared" si="413"/>
        <v>Arapahoe, CO</v>
      </c>
      <c r="W2180">
        <f t="shared" si="414"/>
        <v>0</v>
      </c>
      <c r="X2180">
        <f t="shared" si="415"/>
        <v>1</v>
      </c>
      <c r="Y2180">
        <f t="shared" si="416"/>
        <v>1</v>
      </c>
      <c r="Z2180">
        <f t="shared" si="417"/>
        <v>1</v>
      </c>
      <c r="AA2180">
        <f t="shared" si="418"/>
        <v>0</v>
      </c>
      <c r="AB2180">
        <f t="shared" si="419"/>
        <v>1</v>
      </c>
    </row>
    <row r="2181" spans="1:28" ht="409.6" x14ac:dyDescent="0.2">
      <c r="A2181">
        <v>2179</v>
      </c>
      <c r="B2181" t="s">
        <v>34</v>
      </c>
      <c r="C2181" t="s">
        <v>5878</v>
      </c>
      <c r="D2181" s="1" t="s">
        <v>5902</v>
      </c>
      <c r="E2181">
        <v>5</v>
      </c>
      <c r="F2181" s="1" t="s">
        <v>315</v>
      </c>
      <c r="G2181" t="s">
        <v>2573</v>
      </c>
      <c r="H2181" t="s">
        <v>316</v>
      </c>
      <c r="I2181" t="s">
        <v>84</v>
      </c>
      <c r="J2181">
        <v>2008</v>
      </c>
      <c r="K2181" t="s">
        <v>30</v>
      </c>
      <c r="L2181" t="s">
        <v>38</v>
      </c>
      <c r="M2181" t="s">
        <v>32</v>
      </c>
      <c r="N2181" t="s">
        <v>3305</v>
      </c>
      <c r="O2181">
        <v>-1</v>
      </c>
      <c r="P2181">
        <v>-1</v>
      </c>
      <c r="Q2181">
        <f t="shared" si="408"/>
        <v>57000</v>
      </c>
      <c r="R2181">
        <f t="shared" si="409"/>
        <v>67000</v>
      </c>
      <c r="S2181">
        <f t="shared" si="410"/>
        <v>62000</v>
      </c>
      <c r="T2181" t="str">
        <f t="shared" si="411"/>
        <v>Staffigo Technical Services, LLC</v>
      </c>
      <c r="U2181" t="str">
        <f t="shared" si="412"/>
        <v>Denver</v>
      </c>
      <c r="V2181" t="str">
        <f t="shared" si="413"/>
        <v>CO</v>
      </c>
      <c r="W2181">
        <f t="shared" si="414"/>
        <v>0</v>
      </c>
      <c r="X2181">
        <f t="shared" si="415"/>
        <v>1</v>
      </c>
      <c r="Y2181">
        <f t="shared" si="416"/>
        <v>1</v>
      </c>
      <c r="Z2181">
        <f t="shared" si="417"/>
        <v>0</v>
      </c>
      <c r="AA2181">
        <f t="shared" si="418"/>
        <v>0</v>
      </c>
      <c r="AB2181">
        <f t="shared" si="419"/>
        <v>1</v>
      </c>
    </row>
    <row r="2182" spans="1:28" ht="409.6" x14ac:dyDescent="0.2">
      <c r="A2182">
        <v>2180</v>
      </c>
      <c r="B2182" t="s">
        <v>167</v>
      </c>
      <c r="C2182" t="s">
        <v>5878</v>
      </c>
      <c r="D2182" s="1" t="s">
        <v>5903</v>
      </c>
      <c r="E2182">
        <v>4.8</v>
      </c>
      <c r="F2182" s="1" t="s">
        <v>3211</v>
      </c>
      <c r="G2182" t="s">
        <v>5904</v>
      </c>
      <c r="H2182" t="s">
        <v>3212</v>
      </c>
      <c r="I2182" t="s">
        <v>84</v>
      </c>
      <c r="J2182">
        <v>-1</v>
      </c>
      <c r="K2182" t="s">
        <v>30</v>
      </c>
      <c r="L2182" t="s">
        <v>85</v>
      </c>
      <c r="M2182" t="s">
        <v>61</v>
      </c>
      <c r="N2182" t="s">
        <v>3314</v>
      </c>
      <c r="O2182">
        <v>-1</v>
      </c>
      <c r="P2182">
        <v>-1</v>
      </c>
      <c r="Q2182">
        <f t="shared" si="408"/>
        <v>57000</v>
      </c>
      <c r="R2182">
        <f t="shared" si="409"/>
        <v>67000</v>
      </c>
      <c r="S2182">
        <f t="shared" si="410"/>
        <v>62000</v>
      </c>
      <c r="T2182" t="str">
        <f t="shared" si="411"/>
        <v>MIRACORP</v>
      </c>
      <c r="U2182" t="str">
        <f t="shared" si="412"/>
        <v>Laewood</v>
      </c>
      <c r="V2182" t="str">
        <f t="shared" si="413"/>
        <v>CO</v>
      </c>
      <c r="W2182">
        <f t="shared" si="414"/>
        <v>0</v>
      </c>
      <c r="X2182">
        <f t="shared" si="415"/>
        <v>0</v>
      </c>
      <c r="Y2182">
        <f t="shared" si="416"/>
        <v>0</v>
      </c>
      <c r="Z2182">
        <f t="shared" si="417"/>
        <v>0</v>
      </c>
      <c r="AA2182">
        <f t="shared" si="418"/>
        <v>0</v>
      </c>
      <c r="AB2182">
        <f t="shared" si="419"/>
        <v>1</v>
      </c>
    </row>
    <row r="2183" spans="1:28" ht="409.6" x14ac:dyDescent="0.2">
      <c r="A2183">
        <v>2181</v>
      </c>
      <c r="B2183" t="s">
        <v>34</v>
      </c>
      <c r="C2183" t="s">
        <v>5878</v>
      </c>
      <c r="D2183" s="1" t="s">
        <v>5905</v>
      </c>
      <c r="E2183">
        <v>5</v>
      </c>
      <c r="F2183" s="1" t="s">
        <v>3213</v>
      </c>
      <c r="G2183" t="s">
        <v>2573</v>
      </c>
      <c r="H2183" t="s">
        <v>157</v>
      </c>
      <c r="I2183" t="s">
        <v>84</v>
      </c>
      <c r="J2183">
        <v>-1</v>
      </c>
      <c r="K2183" t="s">
        <v>30</v>
      </c>
      <c r="L2183" t="s">
        <v>134</v>
      </c>
      <c r="M2183" t="s">
        <v>32</v>
      </c>
      <c r="N2183" t="s">
        <v>3308</v>
      </c>
      <c r="O2183">
        <v>-1</v>
      </c>
      <c r="P2183">
        <v>-1</v>
      </c>
      <c r="Q2183">
        <f t="shared" si="408"/>
        <v>57000</v>
      </c>
      <c r="R2183">
        <f t="shared" si="409"/>
        <v>67000</v>
      </c>
      <c r="S2183">
        <f t="shared" si="410"/>
        <v>62000</v>
      </c>
      <c r="T2183" t="str">
        <f t="shared" si="411"/>
        <v>Edison Software, Inc.</v>
      </c>
      <c r="U2183" t="str">
        <f t="shared" si="412"/>
        <v>Denver</v>
      </c>
      <c r="V2183" t="str">
        <f t="shared" si="413"/>
        <v>CO</v>
      </c>
      <c r="W2183">
        <f t="shared" si="414"/>
        <v>1</v>
      </c>
      <c r="X2183">
        <f t="shared" si="415"/>
        <v>1</v>
      </c>
      <c r="Y2183">
        <f t="shared" si="416"/>
        <v>1</v>
      </c>
      <c r="Z2183">
        <f t="shared" si="417"/>
        <v>0</v>
      </c>
      <c r="AA2183">
        <f t="shared" si="418"/>
        <v>0</v>
      </c>
      <c r="AB2183">
        <f t="shared" si="419"/>
        <v>1</v>
      </c>
    </row>
    <row r="2184" spans="1:28" ht="306" x14ac:dyDescent="0.2">
      <c r="A2184">
        <v>2182</v>
      </c>
      <c r="B2184" t="s">
        <v>3214</v>
      </c>
      <c r="C2184" t="s">
        <v>5878</v>
      </c>
      <c r="D2184" s="1" t="s">
        <v>5906</v>
      </c>
      <c r="E2184">
        <v>4.5999999999999996</v>
      </c>
      <c r="F2184" s="1" t="s">
        <v>3215</v>
      </c>
      <c r="G2184" t="s">
        <v>5904</v>
      </c>
      <c r="H2184" t="s">
        <v>246</v>
      </c>
      <c r="I2184" t="s">
        <v>18</v>
      </c>
      <c r="J2184">
        <v>1993</v>
      </c>
      <c r="K2184" t="s">
        <v>30</v>
      </c>
      <c r="L2184" t="s">
        <v>31</v>
      </c>
      <c r="M2184" t="s">
        <v>32</v>
      </c>
      <c r="N2184" t="s">
        <v>3319</v>
      </c>
      <c r="O2184" t="s">
        <v>5907</v>
      </c>
      <c r="P2184">
        <v>-1</v>
      </c>
      <c r="Q2184">
        <f t="shared" si="408"/>
        <v>57000</v>
      </c>
      <c r="R2184">
        <f t="shared" si="409"/>
        <v>67000</v>
      </c>
      <c r="S2184">
        <f t="shared" si="410"/>
        <v>62000</v>
      </c>
      <c r="T2184" t="str">
        <f t="shared" si="411"/>
        <v>The Motley Fool</v>
      </c>
      <c r="U2184" t="str">
        <f t="shared" si="412"/>
        <v>Laewood</v>
      </c>
      <c r="V2184" t="str">
        <f t="shared" si="413"/>
        <v>CO</v>
      </c>
      <c r="W2184">
        <f t="shared" si="414"/>
        <v>0</v>
      </c>
      <c r="X2184">
        <f t="shared" si="415"/>
        <v>0</v>
      </c>
      <c r="Y2184">
        <f t="shared" si="416"/>
        <v>0</v>
      </c>
      <c r="Z2184">
        <f t="shared" si="417"/>
        <v>0</v>
      </c>
      <c r="AA2184">
        <f t="shared" si="418"/>
        <v>0</v>
      </c>
      <c r="AB2184">
        <f t="shared" si="419"/>
        <v>1</v>
      </c>
    </row>
    <row r="2185" spans="1:28" ht="409.6" x14ac:dyDescent="0.2">
      <c r="A2185">
        <v>2183</v>
      </c>
      <c r="B2185" t="s">
        <v>687</v>
      </c>
      <c r="C2185" t="s">
        <v>5908</v>
      </c>
      <c r="D2185" s="1" t="s">
        <v>5909</v>
      </c>
      <c r="E2185">
        <v>3.5</v>
      </c>
      <c r="F2185" s="1" t="s">
        <v>3216</v>
      </c>
      <c r="G2185" t="s">
        <v>2573</v>
      </c>
      <c r="H2185" t="s">
        <v>2573</v>
      </c>
      <c r="I2185" t="s">
        <v>41</v>
      </c>
      <c r="J2185">
        <v>2012</v>
      </c>
      <c r="K2185" t="s">
        <v>30</v>
      </c>
      <c r="L2185" t="s">
        <v>31</v>
      </c>
      <c r="M2185" t="s">
        <v>32</v>
      </c>
      <c r="N2185" t="s">
        <v>3319</v>
      </c>
      <c r="O2185" t="s">
        <v>5910</v>
      </c>
      <c r="P2185" t="b">
        <v>1</v>
      </c>
      <c r="Q2185">
        <f t="shared" si="408"/>
        <v>49000</v>
      </c>
      <c r="R2185">
        <f t="shared" si="409"/>
        <v>91000</v>
      </c>
      <c r="S2185">
        <f t="shared" si="410"/>
        <v>70000</v>
      </c>
      <c r="T2185" t="str">
        <f t="shared" si="411"/>
        <v>Ibotta</v>
      </c>
      <c r="U2185" t="str">
        <f t="shared" si="412"/>
        <v>Denver</v>
      </c>
      <c r="V2185" t="str">
        <f t="shared" si="413"/>
        <v>CO</v>
      </c>
      <c r="W2185">
        <f t="shared" si="414"/>
        <v>1</v>
      </c>
      <c r="X2185">
        <f t="shared" si="415"/>
        <v>1</v>
      </c>
      <c r="Y2185">
        <f t="shared" si="416"/>
        <v>1</v>
      </c>
      <c r="Z2185">
        <f t="shared" si="417"/>
        <v>0</v>
      </c>
      <c r="AA2185">
        <f t="shared" si="418"/>
        <v>0</v>
      </c>
      <c r="AB2185">
        <f t="shared" si="419"/>
        <v>1</v>
      </c>
    </row>
    <row r="2186" spans="1:28" ht="409.6" x14ac:dyDescent="0.2">
      <c r="A2186">
        <v>2184</v>
      </c>
      <c r="B2186" t="s">
        <v>34</v>
      </c>
      <c r="C2186" t="s">
        <v>5908</v>
      </c>
      <c r="D2186" s="1" t="s">
        <v>5911</v>
      </c>
      <c r="E2186">
        <v>3.7</v>
      </c>
      <c r="F2186" s="1" t="s">
        <v>3217</v>
      </c>
      <c r="G2186" t="s">
        <v>988</v>
      </c>
      <c r="H2186" t="s">
        <v>3530</v>
      </c>
      <c r="I2186" t="s">
        <v>41</v>
      </c>
      <c r="J2186">
        <v>2000</v>
      </c>
      <c r="K2186" t="s">
        <v>30</v>
      </c>
      <c r="L2186" t="s">
        <v>134</v>
      </c>
      <c r="M2186" t="s">
        <v>32</v>
      </c>
      <c r="N2186" t="s">
        <v>3309</v>
      </c>
      <c r="O2186">
        <v>-1</v>
      </c>
      <c r="P2186">
        <v>-1</v>
      </c>
      <c r="Q2186">
        <f t="shared" si="408"/>
        <v>49000</v>
      </c>
      <c r="R2186">
        <f t="shared" si="409"/>
        <v>91000</v>
      </c>
      <c r="S2186">
        <f t="shared" si="410"/>
        <v>70000</v>
      </c>
      <c r="T2186" t="str">
        <f t="shared" si="411"/>
        <v>TA Digital</v>
      </c>
      <c r="U2186" t="str">
        <f t="shared" si="412"/>
        <v>Centennial</v>
      </c>
      <c r="V2186" t="str">
        <f t="shared" si="413"/>
        <v>CO</v>
      </c>
      <c r="W2186">
        <f t="shared" si="414"/>
        <v>0</v>
      </c>
      <c r="X2186">
        <f t="shared" si="415"/>
        <v>1</v>
      </c>
      <c r="Y2186">
        <f t="shared" si="416"/>
        <v>1</v>
      </c>
      <c r="Z2186">
        <f t="shared" si="417"/>
        <v>0</v>
      </c>
      <c r="AA2186">
        <f t="shared" si="418"/>
        <v>0</v>
      </c>
      <c r="AB2186">
        <f t="shared" si="419"/>
        <v>1</v>
      </c>
    </row>
    <row r="2187" spans="1:28" ht="34" x14ac:dyDescent="0.2">
      <c r="A2187">
        <v>2185</v>
      </c>
      <c r="B2187" t="s">
        <v>3218</v>
      </c>
      <c r="C2187" t="s">
        <v>5908</v>
      </c>
      <c r="D2187" t="s">
        <v>5912</v>
      </c>
      <c r="E2187">
        <v>3.3</v>
      </c>
      <c r="F2187" s="1" t="s">
        <v>3219</v>
      </c>
      <c r="G2187" t="s">
        <v>2573</v>
      </c>
      <c r="H2187" t="s">
        <v>2573</v>
      </c>
      <c r="I2187" t="s">
        <v>24</v>
      </c>
      <c r="J2187">
        <v>-1</v>
      </c>
      <c r="K2187" t="s">
        <v>218</v>
      </c>
      <c r="L2187" t="s">
        <v>2582</v>
      </c>
      <c r="M2187" t="s">
        <v>218</v>
      </c>
      <c r="N2187" t="s">
        <v>3319</v>
      </c>
      <c r="O2187">
        <v>-1</v>
      </c>
      <c r="P2187">
        <v>-1</v>
      </c>
      <c r="Q2187">
        <f t="shared" si="408"/>
        <v>49000</v>
      </c>
      <c r="R2187">
        <f t="shared" si="409"/>
        <v>91000</v>
      </c>
      <c r="S2187">
        <f t="shared" si="410"/>
        <v>70000</v>
      </c>
      <c r="T2187" t="str">
        <f t="shared" si="411"/>
        <v>State of Colorado</v>
      </c>
      <c r="U2187" t="str">
        <f t="shared" si="412"/>
        <v>Denver</v>
      </c>
      <c r="V2187" t="str">
        <f t="shared" si="413"/>
        <v>CO</v>
      </c>
      <c r="W2187">
        <f t="shared" si="414"/>
        <v>0</v>
      </c>
      <c r="X2187">
        <f t="shared" si="415"/>
        <v>0</v>
      </c>
      <c r="Y2187">
        <f t="shared" si="416"/>
        <v>1</v>
      </c>
      <c r="Z2187">
        <f t="shared" si="417"/>
        <v>0</v>
      </c>
      <c r="AA2187">
        <f t="shared" si="418"/>
        <v>0</v>
      </c>
      <c r="AB2187">
        <f t="shared" si="419"/>
        <v>1</v>
      </c>
    </row>
    <row r="2188" spans="1:28" ht="409.6" x14ac:dyDescent="0.2">
      <c r="A2188">
        <v>2186</v>
      </c>
      <c r="B2188" t="s">
        <v>3220</v>
      </c>
      <c r="C2188" t="s">
        <v>5908</v>
      </c>
      <c r="D2188" s="1" t="s">
        <v>5913</v>
      </c>
      <c r="E2188">
        <v>4.0999999999999996</v>
      </c>
      <c r="F2188" s="1" t="s">
        <v>1844</v>
      </c>
      <c r="G2188" t="s">
        <v>3195</v>
      </c>
      <c r="H2188" t="s">
        <v>4563</v>
      </c>
      <c r="I2188" t="s">
        <v>24</v>
      </c>
      <c r="J2188">
        <v>1991</v>
      </c>
      <c r="K2188" t="s">
        <v>30</v>
      </c>
      <c r="L2188" t="s">
        <v>38</v>
      </c>
      <c r="M2188" t="s">
        <v>32</v>
      </c>
      <c r="N2188" t="s">
        <v>3313</v>
      </c>
      <c r="O2188" t="s">
        <v>4564</v>
      </c>
      <c r="P2188">
        <v>-1</v>
      </c>
      <c r="Q2188">
        <f t="shared" si="408"/>
        <v>49000</v>
      </c>
      <c r="R2188">
        <f t="shared" si="409"/>
        <v>91000</v>
      </c>
      <c r="S2188">
        <f t="shared" si="410"/>
        <v>70000</v>
      </c>
      <c r="T2188" t="str">
        <f t="shared" si="411"/>
        <v>Collabera</v>
      </c>
      <c r="U2188" t="str">
        <f t="shared" si="412"/>
        <v>Greenwood Village</v>
      </c>
      <c r="V2188" t="str">
        <f t="shared" si="413"/>
        <v>Arapahoe, CO</v>
      </c>
      <c r="W2188">
        <f t="shared" si="414"/>
        <v>0</v>
      </c>
      <c r="X2188">
        <f t="shared" si="415"/>
        <v>1</v>
      </c>
      <c r="Y2188">
        <f t="shared" si="416"/>
        <v>0</v>
      </c>
      <c r="Z2188">
        <f t="shared" si="417"/>
        <v>1</v>
      </c>
      <c r="AA2188">
        <f t="shared" si="418"/>
        <v>0</v>
      </c>
      <c r="AB2188">
        <f t="shared" si="419"/>
        <v>1</v>
      </c>
    </row>
    <row r="2189" spans="1:28" ht="409.6" x14ac:dyDescent="0.2">
      <c r="A2189">
        <v>2187</v>
      </c>
      <c r="B2189" t="s">
        <v>1688</v>
      </c>
      <c r="C2189" t="s">
        <v>5908</v>
      </c>
      <c r="D2189" s="1" t="s">
        <v>5914</v>
      </c>
      <c r="E2189">
        <v>3.6</v>
      </c>
      <c r="F2189" s="1" t="s">
        <v>3221</v>
      </c>
      <c r="G2189" t="s">
        <v>3222</v>
      </c>
      <c r="H2189" t="s">
        <v>106</v>
      </c>
      <c r="I2189" t="s">
        <v>24</v>
      </c>
      <c r="J2189">
        <v>1973</v>
      </c>
      <c r="K2189" t="s">
        <v>56</v>
      </c>
      <c r="L2189" t="s">
        <v>3323</v>
      </c>
      <c r="M2189" t="s">
        <v>46</v>
      </c>
      <c r="N2189" t="s">
        <v>3307</v>
      </c>
      <c r="O2189">
        <v>-1</v>
      </c>
      <c r="P2189">
        <v>-1</v>
      </c>
      <c r="Q2189">
        <f t="shared" si="408"/>
        <v>49000</v>
      </c>
      <c r="R2189">
        <f t="shared" si="409"/>
        <v>91000</v>
      </c>
      <c r="S2189">
        <f t="shared" si="410"/>
        <v>70000</v>
      </c>
      <c r="T2189" t="str">
        <f t="shared" si="411"/>
        <v>Charles Schwab Corporation</v>
      </c>
      <c r="U2189" t="str">
        <f t="shared" si="412"/>
        <v>Lone Tree</v>
      </c>
      <c r="V2189" t="str">
        <f t="shared" si="413"/>
        <v>CO</v>
      </c>
      <c r="W2189">
        <f t="shared" si="414"/>
        <v>0</v>
      </c>
      <c r="X2189">
        <f t="shared" si="415"/>
        <v>1</v>
      </c>
      <c r="Y2189">
        <f t="shared" si="416"/>
        <v>0</v>
      </c>
      <c r="Z2189">
        <f t="shared" si="417"/>
        <v>1</v>
      </c>
      <c r="AA2189">
        <f t="shared" si="418"/>
        <v>0</v>
      </c>
      <c r="AB2189">
        <f t="shared" si="419"/>
        <v>1</v>
      </c>
    </row>
    <row r="2190" spans="1:28" ht="409.6" x14ac:dyDescent="0.2">
      <c r="A2190">
        <v>2188</v>
      </c>
      <c r="B2190" t="s">
        <v>34</v>
      </c>
      <c r="C2190" t="s">
        <v>5908</v>
      </c>
      <c r="D2190" s="1" t="s">
        <v>5915</v>
      </c>
      <c r="E2190">
        <v>3.1</v>
      </c>
      <c r="F2190" s="1" t="s">
        <v>5916</v>
      </c>
      <c r="G2190" t="s">
        <v>3223</v>
      </c>
      <c r="H2190" t="s">
        <v>3223</v>
      </c>
      <c r="I2190" t="s">
        <v>84</v>
      </c>
      <c r="J2190">
        <v>2007</v>
      </c>
      <c r="K2190" t="s">
        <v>30</v>
      </c>
      <c r="L2190" t="s">
        <v>1477</v>
      </c>
      <c r="M2190" t="s">
        <v>764</v>
      </c>
      <c r="N2190" t="s">
        <v>3309</v>
      </c>
      <c r="O2190">
        <v>-1</v>
      </c>
      <c r="P2190">
        <v>-1</v>
      </c>
      <c r="Q2190">
        <f t="shared" si="408"/>
        <v>49000</v>
      </c>
      <c r="R2190">
        <f t="shared" si="409"/>
        <v>91000</v>
      </c>
      <c r="S2190">
        <f t="shared" si="410"/>
        <v>70000</v>
      </c>
      <c r="T2190" t="str">
        <f t="shared" si="411"/>
        <v>Quicsilver Scientific, Inc</v>
      </c>
      <c r="U2190" t="str">
        <f t="shared" si="412"/>
        <v>Louisville</v>
      </c>
      <c r="V2190" t="str">
        <f t="shared" si="413"/>
        <v>CO</v>
      </c>
      <c r="W2190">
        <f t="shared" si="414"/>
        <v>0</v>
      </c>
      <c r="X2190">
        <f t="shared" si="415"/>
        <v>1</v>
      </c>
      <c r="Y2190">
        <f t="shared" si="416"/>
        <v>1</v>
      </c>
      <c r="Z2190">
        <f t="shared" si="417"/>
        <v>1</v>
      </c>
      <c r="AA2190">
        <f t="shared" si="418"/>
        <v>1</v>
      </c>
      <c r="AB2190">
        <f t="shared" si="419"/>
        <v>1</v>
      </c>
    </row>
    <row r="2191" spans="1:28" ht="409.6" x14ac:dyDescent="0.2">
      <c r="A2191">
        <v>2189</v>
      </c>
      <c r="B2191" t="s">
        <v>2997</v>
      </c>
      <c r="C2191" t="s">
        <v>5908</v>
      </c>
      <c r="D2191" s="1" t="s">
        <v>5917</v>
      </c>
      <c r="E2191">
        <v>3.8</v>
      </c>
      <c r="F2191" s="1" t="s">
        <v>5374</v>
      </c>
      <c r="G2191" t="s">
        <v>3206</v>
      </c>
      <c r="H2191" t="s">
        <v>366</v>
      </c>
      <c r="I2191" t="s">
        <v>24</v>
      </c>
      <c r="J2191">
        <v>1995</v>
      </c>
      <c r="K2191" t="s">
        <v>56</v>
      </c>
      <c r="L2191" t="s">
        <v>862</v>
      </c>
      <c r="M2191" t="s">
        <v>862</v>
      </c>
      <c r="N2191" t="s">
        <v>3310</v>
      </c>
      <c r="O2191" t="s">
        <v>2709</v>
      </c>
      <c r="P2191">
        <v>-1</v>
      </c>
      <c r="Q2191">
        <f t="shared" si="408"/>
        <v>49000</v>
      </c>
      <c r="R2191">
        <f t="shared" si="409"/>
        <v>91000</v>
      </c>
      <c r="S2191">
        <f t="shared" si="410"/>
        <v>70000</v>
      </c>
      <c r="T2191" t="str">
        <f t="shared" si="411"/>
        <v>Locheed Martin</v>
      </c>
      <c r="U2191" t="str">
        <f t="shared" si="412"/>
        <v>Englewood</v>
      </c>
      <c r="V2191" t="str">
        <f t="shared" si="413"/>
        <v>CO</v>
      </c>
      <c r="W2191">
        <f t="shared" si="414"/>
        <v>0</v>
      </c>
      <c r="X2191">
        <f t="shared" si="415"/>
        <v>0</v>
      </c>
      <c r="Y2191">
        <f t="shared" si="416"/>
        <v>1</v>
      </c>
      <c r="Z2191">
        <f t="shared" si="417"/>
        <v>0</v>
      </c>
      <c r="AA2191">
        <f t="shared" si="418"/>
        <v>0</v>
      </c>
      <c r="AB2191">
        <f t="shared" si="419"/>
        <v>1</v>
      </c>
    </row>
    <row r="2192" spans="1:28" ht="409.6" x14ac:dyDescent="0.2">
      <c r="A2192">
        <v>2190</v>
      </c>
      <c r="B2192" t="s">
        <v>3224</v>
      </c>
      <c r="C2192" t="s">
        <v>5908</v>
      </c>
      <c r="D2192" s="1" t="s">
        <v>5918</v>
      </c>
      <c r="E2192">
        <v>3.5</v>
      </c>
      <c r="F2192" s="1" t="s">
        <v>3225</v>
      </c>
      <c r="G2192" t="s">
        <v>2573</v>
      </c>
      <c r="H2192" t="s">
        <v>3445</v>
      </c>
      <c r="I2192" t="s">
        <v>24</v>
      </c>
      <c r="J2192">
        <v>2007</v>
      </c>
      <c r="K2192" t="s">
        <v>56</v>
      </c>
      <c r="L2192" t="s">
        <v>1052</v>
      </c>
      <c r="M2192" t="s">
        <v>46</v>
      </c>
      <c r="N2192" t="s">
        <v>3307</v>
      </c>
      <c r="O2192" t="s">
        <v>3226</v>
      </c>
      <c r="P2192">
        <v>-1</v>
      </c>
      <c r="Q2192">
        <f t="shared" si="408"/>
        <v>49000</v>
      </c>
      <c r="R2192">
        <f t="shared" si="409"/>
        <v>91000</v>
      </c>
      <c r="S2192">
        <f t="shared" si="410"/>
        <v>70000</v>
      </c>
      <c r="T2192" t="str">
        <f t="shared" si="411"/>
        <v>Broadridge</v>
      </c>
      <c r="U2192" t="str">
        <f t="shared" si="412"/>
        <v>Denver</v>
      </c>
      <c r="V2192" t="str">
        <f t="shared" si="413"/>
        <v>CO</v>
      </c>
      <c r="W2192">
        <f t="shared" si="414"/>
        <v>0</v>
      </c>
      <c r="X2192">
        <f t="shared" si="415"/>
        <v>0</v>
      </c>
      <c r="Y2192">
        <f t="shared" si="416"/>
        <v>1</v>
      </c>
      <c r="Z2192">
        <f t="shared" si="417"/>
        <v>0</v>
      </c>
      <c r="AA2192">
        <f t="shared" si="418"/>
        <v>0</v>
      </c>
      <c r="AB2192">
        <f t="shared" si="419"/>
        <v>1</v>
      </c>
    </row>
    <row r="2193" spans="1:28" ht="409.6" x14ac:dyDescent="0.2">
      <c r="A2193">
        <v>2191</v>
      </c>
      <c r="B2193" t="s">
        <v>49</v>
      </c>
      <c r="C2193" t="s">
        <v>5908</v>
      </c>
      <c r="D2193" s="1" t="s">
        <v>5919</v>
      </c>
      <c r="E2193">
        <v>5</v>
      </c>
      <c r="F2193" s="1" t="s">
        <v>3227</v>
      </c>
      <c r="G2193" t="s">
        <v>2573</v>
      </c>
      <c r="H2193" t="s">
        <v>5904</v>
      </c>
      <c r="I2193" t="s">
        <v>84</v>
      </c>
      <c r="J2193">
        <v>2001</v>
      </c>
      <c r="K2193" t="s">
        <v>30</v>
      </c>
      <c r="L2193" t="s">
        <v>38</v>
      </c>
      <c r="M2193" t="s">
        <v>32</v>
      </c>
      <c r="N2193" t="s">
        <v>3314</v>
      </c>
      <c r="O2193">
        <v>-1</v>
      </c>
      <c r="P2193">
        <v>-1</v>
      </c>
      <c r="Q2193">
        <f t="shared" si="408"/>
        <v>49000</v>
      </c>
      <c r="R2193">
        <f t="shared" si="409"/>
        <v>91000</v>
      </c>
      <c r="S2193">
        <f t="shared" si="410"/>
        <v>70000</v>
      </c>
      <c r="T2193" t="str">
        <f t="shared" si="411"/>
        <v>xentity corporation</v>
      </c>
      <c r="U2193" t="str">
        <f t="shared" si="412"/>
        <v>Denver</v>
      </c>
      <c r="V2193" t="str">
        <f t="shared" si="413"/>
        <v>CO</v>
      </c>
      <c r="W2193">
        <f t="shared" si="414"/>
        <v>0</v>
      </c>
      <c r="X2193">
        <f t="shared" si="415"/>
        <v>0</v>
      </c>
      <c r="Y2193">
        <f t="shared" si="416"/>
        <v>1</v>
      </c>
      <c r="Z2193">
        <f t="shared" si="417"/>
        <v>0</v>
      </c>
      <c r="AA2193">
        <f t="shared" si="418"/>
        <v>0</v>
      </c>
      <c r="AB2193">
        <f t="shared" si="419"/>
        <v>1</v>
      </c>
    </row>
    <row r="2194" spans="1:28" ht="409.6" x14ac:dyDescent="0.2">
      <c r="A2194">
        <v>2192</v>
      </c>
      <c r="B2194" t="s">
        <v>34</v>
      </c>
      <c r="C2194" t="s">
        <v>5908</v>
      </c>
      <c r="D2194" s="1" t="s">
        <v>5920</v>
      </c>
      <c r="E2194">
        <v>-1</v>
      </c>
      <c r="F2194" t="s">
        <v>3228</v>
      </c>
      <c r="G2194" t="s">
        <v>3229</v>
      </c>
      <c r="H2194">
        <v>-1</v>
      </c>
      <c r="I2194">
        <v>-1</v>
      </c>
      <c r="J2194">
        <v>-1</v>
      </c>
      <c r="K2194">
        <v>-1</v>
      </c>
      <c r="L2194">
        <v>-1</v>
      </c>
      <c r="M2194">
        <v>-1</v>
      </c>
      <c r="N2194">
        <v>-1</v>
      </c>
      <c r="O2194">
        <v>-1</v>
      </c>
      <c r="P2194">
        <v>-1</v>
      </c>
      <c r="Q2194">
        <f t="shared" si="408"/>
        <v>49000</v>
      </c>
      <c r="R2194">
        <f t="shared" si="409"/>
        <v>91000</v>
      </c>
      <c r="S2194">
        <f t="shared" si="410"/>
        <v>70000</v>
      </c>
      <c r="T2194" t="str">
        <f t="shared" si="411"/>
        <v>Private</v>
      </c>
      <c r="U2194" t="str">
        <f t="shared" si="412"/>
        <v>Aurora</v>
      </c>
      <c r="V2194" t="str">
        <f t="shared" si="413"/>
        <v>CO</v>
      </c>
      <c r="W2194">
        <f t="shared" si="414"/>
        <v>0</v>
      </c>
      <c r="X2194">
        <f t="shared" si="415"/>
        <v>0</v>
      </c>
      <c r="Y2194">
        <f t="shared" si="416"/>
        <v>0</v>
      </c>
      <c r="Z2194">
        <f t="shared" si="417"/>
        <v>0</v>
      </c>
      <c r="AA2194">
        <f t="shared" si="418"/>
        <v>0</v>
      </c>
      <c r="AB2194">
        <f t="shared" si="419"/>
        <v>1</v>
      </c>
    </row>
    <row r="2195" spans="1:28" ht="356" x14ac:dyDescent="0.2">
      <c r="A2195">
        <v>2193</v>
      </c>
      <c r="B2195" t="s">
        <v>34</v>
      </c>
      <c r="C2195" t="s">
        <v>5908</v>
      </c>
      <c r="D2195" s="1" t="s">
        <v>5921</v>
      </c>
      <c r="E2195">
        <v>4.0999999999999996</v>
      </c>
      <c r="F2195" s="1" t="s">
        <v>3385</v>
      </c>
      <c r="G2195" t="s">
        <v>2573</v>
      </c>
      <c r="H2195" t="s">
        <v>194</v>
      </c>
      <c r="I2195" t="s">
        <v>24</v>
      </c>
      <c r="J2195">
        <v>1966</v>
      </c>
      <c r="K2195" t="s">
        <v>56</v>
      </c>
      <c r="L2195" t="s">
        <v>147</v>
      </c>
      <c r="M2195" t="s">
        <v>61</v>
      </c>
      <c r="N2195" t="s">
        <v>3306</v>
      </c>
      <c r="O2195">
        <v>-1</v>
      </c>
      <c r="P2195">
        <v>-1</v>
      </c>
      <c r="Q2195">
        <f t="shared" si="408"/>
        <v>49000</v>
      </c>
      <c r="R2195">
        <f t="shared" si="409"/>
        <v>91000</v>
      </c>
      <c r="S2195">
        <f t="shared" si="410"/>
        <v>70000</v>
      </c>
      <c r="T2195" t="str">
        <f t="shared" si="411"/>
        <v>force</v>
      </c>
      <c r="U2195" t="str">
        <f t="shared" si="412"/>
        <v>Denver</v>
      </c>
      <c r="V2195" t="str">
        <f t="shared" si="413"/>
        <v>CO</v>
      </c>
      <c r="W2195">
        <f t="shared" si="414"/>
        <v>0</v>
      </c>
      <c r="X2195">
        <f t="shared" si="415"/>
        <v>0</v>
      </c>
      <c r="Y2195">
        <f t="shared" si="416"/>
        <v>0</v>
      </c>
      <c r="Z2195">
        <f t="shared" si="417"/>
        <v>0</v>
      </c>
      <c r="AA2195">
        <f t="shared" si="418"/>
        <v>0</v>
      </c>
      <c r="AB2195">
        <f t="shared" si="419"/>
        <v>1</v>
      </c>
    </row>
    <row r="2196" spans="1:28" ht="238" x14ac:dyDescent="0.2">
      <c r="A2196">
        <v>2194</v>
      </c>
      <c r="B2196" t="s">
        <v>3230</v>
      </c>
      <c r="C2196" t="s">
        <v>5908</v>
      </c>
      <c r="D2196" s="1" t="s">
        <v>5922</v>
      </c>
      <c r="E2196">
        <v>3.5</v>
      </c>
      <c r="F2196" s="1" t="s">
        <v>3231</v>
      </c>
      <c r="G2196" t="s">
        <v>2573</v>
      </c>
      <c r="H2196" t="s">
        <v>115</v>
      </c>
      <c r="I2196" t="s">
        <v>29</v>
      </c>
      <c r="J2196">
        <v>1921</v>
      </c>
      <c r="K2196" t="s">
        <v>218</v>
      </c>
      <c r="L2196" t="s">
        <v>219</v>
      </c>
      <c r="M2196" t="s">
        <v>218</v>
      </c>
      <c r="N2196" t="s">
        <v>3319</v>
      </c>
      <c r="O2196">
        <v>-1</v>
      </c>
      <c r="P2196">
        <v>-1</v>
      </c>
      <c r="Q2196">
        <f t="shared" si="408"/>
        <v>49000</v>
      </c>
      <c r="R2196">
        <f t="shared" si="409"/>
        <v>91000</v>
      </c>
      <c r="S2196">
        <f t="shared" si="410"/>
        <v>70000</v>
      </c>
      <c r="T2196" t="str">
        <f t="shared" si="411"/>
        <v>Government Accountability Office</v>
      </c>
      <c r="U2196" t="str">
        <f t="shared" si="412"/>
        <v>Denver</v>
      </c>
      <c r="V2196" t="str">
        <f t="shared" si="413"/>
        <v>CO</v>
      </c>
      <c r="W2196">
        <f t="shared" si="414"/>
        <v>1</v>
      </c>
      <c r="X2196">
        <f t="shared" si="415"/>
        <v>0</v>
      </c>
      <c r="Y2196">
        <f t="shared" si="416"/>
        <v>0</v>
      </c>
      <c r="Z2196">
        <f t="shared" si="417"/>
        <v>0</v>
      </c>
      <c r="AA2196">
        <f t="shared" si="418"/>
        <v>0</v>
      </c>
      <c r="AB2196">
        <f t="shared" si="419"/>
        <v>1</v>
      </c>
    </row>
    <row r="2197" spans="1:28" ht="409.6" x14ac:dyDescent="0.2">
      <c r="A2197">
        <v>2195</v>
      </c>
      <c r="B2197" t="s">
        <v>3112</v>
      </c>
      <c r="C2197" t="s">
        <v>5908</v>
      </c>
      <c r="D2197" s="1" t="s">
        <v>5923</v>
      </c>
      <c r="E2197">
        <v>3.5</v>
      </c>
      <c r="F2197" s="1" t="s">
        <v>3232</v>
      </c>
      <c r="G2197" t="s">
        <v>3195</v>
      </c>
      <c r="H2197" t="s">
        <v>837</v>
      </c>
      <c r="I2197" t="s">
        <v>41</v>
      </c>
      <c r="J2197">
        <v>2002</v>
      </c>
      <c r="K2197" t="s">
        <v>56</v>
      </c>
      <c r="L2197" t="s">
        <v>1003</v>
      </c>
      <c r="M2197" t="s">
        <v>451</v>
      </c>
      <c r="N2197" t="s">
        <v>3313</v>
      </c>
      <c r="O2197" t="s">
        <v>3233</v>
      </c>
      <c r="P2197">
        <v>-1</v>
      </c>
      <c r="Q2197">
        <f t="shared" si="408"/>
        <v>49000</v>
      </c>
      <c r="R2197">
        <f t="shared" si="409"/>
        <v>91000</v>
      </c>
      <c r="S2197">
        <f t="shared" si="410"/>
        <v>70000</v>
      </c>
      <c r="T2197" t="str">
        <f t="shared" si="411"/>
        <v>Century Communities</v>
      </c>
      <c r="U2197" t="str">
        <f t="shared" si="412"/>
        <v>Greenwood Village</v>
      </c>
      <c r="V2197" t="str">
        <f t="shared" si="413"/>
        <v>Arapahoe, CO</v>
      </c>
      <c r="W2197">
        <f t="shared" si="414"/>
        <v>0</v>
      </c>
      <c r="X2197">
        <f t="shared" si="415"/>
        <v>1</v>
      </c>
      <c r="Y2197">
        <f t="shared" si="416"/>
        <v>1</v>
      </c>
      <c r="Z2197">
        <f t="shared" si="417"/>
        <v>0</v>
      </c>
      <c r="AA2197">
        <f t="shared" si="418"/>
        <v>1</v>
      </c>
      <c r="AB2197">
        <f t="shared" si="419"/>
        <v>1</v>
      </c>
    </row>
    <row r="2198" spans="1:28" ht="340" x14ac:dyDescent="0.2">
      <c r="A2198">
        <v>2196</v>
      </c>
      <c r="B2198" t="s">
        <v>1931</v>
      </c>
      <c r="C2198" t="s">
        <v>5908</v>
      </c>
      <c r="D2198" s="1" t="s">
        <v>5924</v>
      </c>
      <c r="E2198">
        <v>3.6</v>
      </c>
      <c r="F2198" s="1" t="s">
        <v>3234</v>
      </c>
      <c r="G2198" t="s">
        <v>5904</v>
      </c>
      <c r="H2198" t="s">
        <v>1919</v>
      </c>
      <c r="I2198" t="s">
        <v>29</v>
      </c>
      <c r="J2198">
        <v>1957</v>
      </c>
      <c r="K2198" t="s">
        <v>30</v>
      </c>
      <c r="L2198" t="s">
        <v>1565</v>
      </c>
      <c r="M2198" t="s">
        <v>630</v>
      </c>
      <c r="N2198" t="s">
        <v>3313</v>
      </c>
      <c r="O2198">
        <v>-1</v>
      </c>
      <c r="P2198">
        <v>-1</v>
      </c>
      <c r="Q2198">
        <f t="shared" si="408"/>
        <v>49000</v>
      </c>
      <c r="R2198">
        <f t="shared" si="409"/>
        <v>91000</v>
      </c>
      <c r="S2198">
        <f t="shared" si="410"/>
        <v>70000</v>
      </c>
      <c r="T2198" t="str">
        <f t="shared" si="411"/>
        <v>Weston Solutions</v>
      </c>
      <c r="U2198" t="str">
        <f t="shared" si="412"/>
        <v>Laewood</v>
      </c>
      <c r="V2198" t="str">
        <f t="shared" si="413"/>
        <v>CO</v>
      </c>
      <c r="W2198">
        <f t="shared" si="414"/>
        <v>0</v>
      </c>
      <c r="X2198">
        <f t="shared" si="415"/>
        <v>0</v>
      </c>
      <c r="Y2198">
        <f t="shared" si="416"/>
        <v>0</v>
      </c>
      <c r="Z2198">
        <f t="shared" si="417"/>
        <v>0</v>
      </c>
      <c r="AA2198">
        <f t="shared" si="418"/>
        <v>0</v>
      </c>
      <c r="AB2198">
        <f t="shared" si="419"/>
        <v>1</v>
      </c>
    </row>
    <row r="2199" spans="1:28" ht="409.6" x14ac:dyDescent="0.2">
      <c r="A2199">
        <v>2197</v>
      </c>
      <c r="B2199" t="s">
        <v>34</v>
      </c>
      <c r="C2199" t="s">
        <v>5908</v>
      </c>
      <c r="D2199" s="1" t="s">
        <v>5925</v>
      </c>
      <c r="E2199">
        <v>4.7</v>
      </c>
      <c r="F2199" s="1" t="s">
        <v>3235</v>
      </c>
      <c r="G2199" t="s">
        <v>988</v>
      </c>
      <c r="H2199" t="s">
        <v>3236</v>
      </c>
      <c r="I2199" t="s">
        <v>18</v>
      </c>
      <c r="J2199">
        <v>2005</v>
      </c>
      <c r="K2199" t="s">
        <v>30</v>
      </c>
      <c r="L2199" t="s">
        <v>147</v>
      </c>
      <c r="M2199" t="s">
        <v>61</v>
      </c>
      <c r="N2199" t="s">
        <v>3319</v>
      </c>
      <c r="O2199" t="s">
        <v>5926</v>
      </c>
      <c r="P2199">
        <v>-1</v>
      </c>
      <c r="Q2199">
        <f t="shared" si="408"/>
        <v>49000</v>
      </c>
      <c r="R2199">
        <f t="shared" si="409"/>
        <v>91000</v>
      </c>
      <c r="S2199">
        <f t="shared" si="410"/>
        <v>70000</v>
      </c>
      <c r="T2199" t="str">
        <f t="shared" si="411"/>
        <v>Voca</v>
      </c>
      <c r="U2199" t="str">
        <f t="shared" si="412"/>
        <v>Centennial</v>
      </c>
      <c r="V2199" t="str">
        <f t="shared" si="413"/>
        <v>CO</v>
      </c>
      <c r="W2199">
        <f t="shared" si="414"/>
        <v>0</v>
      </c>
      <c r="X2199">
        <f t="shared" si="415"/>
        <v>1</v>
      </c>
      <c r="Y2199">
        <f t="shared" si="416"/>
        <v>1</v>
      </c>
      <c r="Z2199">
        <f t="shared" si="417"/>
        <v>0</v>
      </c>
      <c r="AA2199">
        <f t="shared" si="418"/>
        <v>0</v>
      </c>
      <c r="AB2199">
        <f t="shared" si="419"/>
        <v>1</v>
      </c>
    </row>
    <row r="2200" spans="1:28" ht="409.6" x14ac:dyDescent="0.2">
      <c r="A2200">
        <v>2198</v>
      </c>
      <c r="B2200" t="s">
        <v>3237</v>
      </c>
      <c r="C2200" t="s">
        <v>5908</v>
      </c>
      <c r="D2200" s="1" t="s">
        <v>5927</v>
      </c>
      <c r="E2200">
        <v>3</v>
      </c>
      <c r="F2200" s="1" t="s">
        <v>3238</v>
      </c>
      <c r="G2200" t="s">
        <v>2573</v>
      </c>
      <c r="H2200" t="s">
        <v>2573</v>
      </c>
      <c r="I2200" t="s">
        <v>68</v>
      </c>
      <c r="J2200">
        <v>-1</v>
      </c>
      <c r="K2200" t="s">
        <v>30</v>
      </c>
      <c r="L2200" t="s">
        <v>25</v>
      </c>
      <c r="M2200" t="s">
        <v>26</v>
      </c>
      <c r="N2200" t="s">
        <v>3319</v>
      </c>
      <c r="O2200">
        <v>-1</v>
      </c>
      <c r="P2200">
        <v>-1</v>
      </c>
      <c r="Q2200">
        <f t="shared" si="408"/>
        <v>49000</v>
      </c>
      <c r="R2200">
        <f t="shared" si="409"/>
        <v>91000</v>
      </c>
      <c r="S2200">
        <f t="shared" si="410"/>
        <v>70000</v>
      </c>
      <c r="T2200" t="str">
        <f t="shared" si="411"/>
        <v>RxRevu</v>
      </c>
      <c r="U2200" t="str">
        <f t="shared" si="412"/>
        <v>Denver</v>
      </c>
      <c r="V2200" t="str">
        <f t="shared" si="413"/>
        <v>CO</v>
      </c>
      <c r="W2200">
        <f t="shared" si="414"/>
        <v>1</v>
      </c>
      <c r="X2200">
        <f t="shared" si="415"/>
        <v>1</v>
      </c>
      <c r="Y2200">
        <f t="shared" si="416"/>
        <v>1</v>
      </c>
      <c r="Z2200">
        <f t="shared" si="417"/>
        <v>1</v>
      </c>
      <c r="AA2200">
        <f t="shared" si="418"/>
        <v>0</v>
      </c>
      <c r="AB2200">
        <f t="shared" si="419"/>
        <v>1</v>
      </c>
    </row>
    <row r="2201" spans="1:28" ht="409.6" x14ac:dyDescent="0.2">
      <c r="A2201">
        <v>2199</v>
      </c>
      <c r="B2201" t="s">
        <v>3239</v>
      </c>
      <c r="C2201" t="s">
        <v>5908</v>
      </c>
      <c r="D2201" s="1" t="s">
        <v>5928</v>
      </c>
      <c r="E2201">
        <v>3.5</v>
      </c>
      <c r="F2201" s="1" t="s">
        <v>3240</v>
      </c>
      <c r="G2201" t="s">
        <v>2573</v>
      </c>
      <c r="H2201" t="s">
        <v>2573</v>
      </c>
      <c r="I2201" t="s">
        <v>84</v>
      </c>
      <c r="J2201">
        <v>2007</v>
      </c>
      <c r="K2201" t="s">
        <v>30</v>
      </c>
      <c r="L2201" t="s">
        <v>3350</v>
      </c>
      <c r="M2201" t="s">
        <v>32</v>
      </c>
      <c r="N2201" t="s">
        <v>3309</v>
      </c>
      <c r="O2201">
        <v>-1</v>
      </c>
      <c r="P2201">
        <v>-1</v>
      </c>
      <c r="Q2201">
        <f t="shared" si="408"/>
        <v>49000</v>
      </c>
      <c r="R2201">
        <f t="shared" si="409"/>
        <v>91000</v>
      </c>
      <c r="S2201">
        <f t="shared" si="410"/>
        <v>70000</v>
      </c>
      <c r="T2201" t="str">
        <f t="shared" si="411"/>
        <v>Recondo Technology</v>
      </c>
      <c r="U2201" t="str">
        <f t="shared" si="412"/>
        <v>Denver</v>
      </c>
      <c r="V2201" t="str">
        <f t="shared" si="413"/>
        <v>CO</v>
      </c>
      <c r="W2201">
        <f t="shared" si="414"/>
        <v>0</v>
      </c>
      <c r="X2201">
        <f t="shared" si="415"/>
        <v>0</v>
      </c>
      <c r="Y2201">
        <f t="shared" si="416"/>
        <v>1</v>
      </c>
      <c r="Z2201">
        <f t="shared" si="417"/>
        <v>0</v>
      </c>
      <c r="AA2201">
        <f t="shared" si="418"/>
        <v>0</v>
      </c>
      <c r="AB2201">
        <f t="shared" si="419"/>
        <v>1</v>
      </c>
    </row>
    <row r="2202" spans="1:28" x14ac:dyDescent="0.2">
      <c r="A2202">
        <v>2200</v>
      </c>
      <c r="B2202" t="s">
        <v>34</v>
      </c>
      <c r="C2202" t="s">
        <v>5908</v>
      </c>
      <c r="D2202" t="s">
        <v>5929</v>
      </c>
      <c r="E2202">
        <v>-1</v>
      </c>
      <c r="F2202" t="s">
        <v>3241</v>
      </c>
      <c r="G2202" t="s">
        <v>988</v>
      </c>
      <c r="H2202">
        <v>-1</v>
      </c>
      <c r="I2202">
        <v>-1</v>
      </c>
      <c r="J2202">
        <v>-1</v>
      </c>
      <c r="K2202">
        <v>-1</v>
      </c>
      <c r="L2202">
        <v>-1</v>
      </c>
      <c r="M2202">
        <v>-1</v>
      </c>
      <c r="N2202">
        <v>-1</v>
      </c>
      <c r="O2202">
        <v>-1</v>
      </c>
      <c r="P2202">
        <v>-1</v>
      </c>
      <c r="Q2202">
        <f t="shared" si="408"/>
        <v>49000</v>
      </c>
      <c r="R2202">
        <f t="shared" si="409"/>
        <v>91000</v>
      </c>
      <c r="S2202">
        <f t="shared" si="410"/>
        <v>70000</v>
      </c>
      <c r="T2202" t="str">
        <f t="shared" si="411"/>
        <v>TechAspect Solutions, Inc. dba TA Digital</v>
      </c>
      <c r="U2202" t="str">
        <f t="shared" si="412"/>
        <v>Centennial</v>
      </c>
      <c r="V2202" t="str">
        <f t="shared" si="413"/>
        <v>CO</v>
      </c>
      <c r="W2202">
        <f t="shared" si="414"/>
        <v>0</v>
      </c>
      <c r="X2202">
        <f t="shared" si="415"/>
        <v>1</v>
      </c>
      <c r="Y2202">
        <f t="shared" si="416"/>
        <v>1</v>
      </c>
      <c r="Z2202">
        <f t="shared" si="417"/>
        <v>0</v>
      </c>
      <c r="AA2202">
        <f t="shared" si="418"/>
        <v>0</v>
      </c>
      <c r="AB2202">
        <f t="shared" si="419"/>
        <v>1</v>
      </c>
    </row>
    <row r="2203" spans="1:28" ht="34" x14ac:dyDescent="0.2">
      <c r="A2203">
        <v>2201</v>
      </c>
      <c r="B2203" t="s">
        <v>3242</v>
      </c>
      <c r="C2203" t="s">
        <v>5908</v>
      </c>
      <c r="D2203" t="s">
        <v>5930</v>
      </c>
      <c r="E2203">
        <v>2.6</v>
      </c>
      <c r="F2203" s="1" t="s">
        <v>3243</v>
      </c>
      <c r="G2203" t="s">
        <v>2573</v>
      </c>
      <c r="H2203" t="s">
        <v>549</v>
      </c>
      <c r="I2203" t="s">
        <v>68</v>
      </c>
      <c r="J2203">
        <v>-1</v>
      </c>
      <c r="K2203" t="s">
        <v>30</v>
      </c>
      <c r="L2203" t="s">
        <v>85</v>
      </c>
      <c r="M2203" t="s">
        <v>61</v>
      </c>
      <c r="N2203" t="s">
        <v>3311</v>
      </c>
      <c r="O2203">
        <v>-1</v>
      </c>
      <c r="P2203">
        <v>-1</v>
      </c>
      <c r="Q2203">
        <f t="shared" si="408"/>
        <v>49000</v>
      </c>
      <c r="R2203">
        <f t="shared" si="409"/>
        <v>91000</v>
      </c>
      <c r="S2203">
        <f t="shared" si="410"/>
        <v>70000</v>
      </c>
      <c r="T2203" t="str">
        <f t="shared" si="411"/>
        <v>Y-Axis Inc</v>
      </c>
      <c r="U2203" t="str">
        <f t="shared" si="412"/>
        <v>Denver</v>
      </c>
      <c r="V2203" t="str">
        <f t="shared" si="413"/>
        <v>CO</v>
      </c>
      <c r="W2203">
        <f t="shared" si="414"/>
        <v>1</v>
      </c>
      <c r="X2203">
        <f t="shared" si="415"/>
        <v>1</v>
      </c>
      <c r="Y2203">
        <f t="shared" si="416"/>
        <v>0</v>
      </c>
      <c r="Z2203">
        <f t="shared" si="417"/>
        <v>0</v>
      </c>
      <c r="AA2203">
        <f t="shared" si="418"/>
        <v>0</v>
      </c>
      <c r="AB2203">
        <f t="shared" si="419"/>
        <v>1</v>
      </c>
    </row>
    <row r="2204" spans="1:28" x14ac:dyDescent="0.2">
      <c r="A2204">
        <v>2202</v>
      </c>
      <c r="B2204" t="s">
        <v>526</v>
      </c>
      <c r="C2204" t="s">
        <v>5908</v>
      </c>
      <c r="D2204" t="s">
        <v>5931</v>
      </c>
      <c r="E2204">
        <v>-1</v>
      </c>
      <c r="F2204" t="s">
        <v>5932</v>
      </c>
      <c r="G2204" t="s">
        <v>2573</v>
      </c>
      <c r="H2204">
        <v>-1</v>
      </c>
      <c r="I2204">
        <v>-1</v>
      </c>
      <c r="J2204">
        <v>-1</v>
      </c>
      <c r="K2204">
        <v>-1</v>
      </c>
      <c r="L2204">
        <v>-1</v>
      </c>
      <c r="M2204">
        <v>-1</v>
      </c>
      <c r="N2204">
        <v>-1</v>
      </c>
      <c r="O2204">
        <v>-1</v>
      </c>
      <c r="P2204">
        <v>-1</v>
      </c>
      <c r="Q2204">
        <f t="shared" si="408"/>
        <v>49000</v>
      </c>
      <c r="R2204">
        <f t="shared" si="409"/>
        <v>91000</v>
      </c>
      <c r="S2204">
        <f t="shared" si="410"/>
        <v>70000</v>
      </c>
      <c r="T2204" t="str">
        <f t="shared" si="411"/>
        <v>Blac night Financial Technology Solutions</v>
      </c>
      <c r="U2204" t="str">
        <f t="shared" si="412"/>
        <v>Denver</v>
      </c>
      <c r="V2204" t="str">
        <f t="shared" si="413"/>
        <v>CO</v>
      </c>
      <c r="W2204">
        <f t="shared" si="414"/>
        <v>0</v>
      </c>
      <c r="X2204">
        <f t="shared" si="415"/>
        <v>1</v>
      </c>
      <c r="Y2204">
        <f t="shared" si="416"/>
        <v>1</v>
      </c>
      <c r="Z2204">
        <f t="shared" si="417"/>
        <v>0</v>
      </c>
      <c r="AA2204">
        <f t="shared" si="418"/>
        <v>0</v>
      </c>
      <c r="AB2204">
        <f t="shared" si="419"/>
        <v>1</v>
      </c>
    </row>
    <row r="2205" spans="1:28" ht="409.6" x14ac:dyDescent="0.2">
      <c r="A2205">
        <v>2203</v>
      </c>
      <c r="B2205" t="s">
        <v>34</v>
      </c>
      <c r="C2205" t="s">
        <v>5908</v>
      </c>
      <c r="D2205" s="1" t="s">
        <v>5933</v>
      </c>
      <c r="E2205">
        <v>3.3</v>
      </c>
      <c r="F2205" s="1" t="s">
        <v>836</v>
      </c>
      <c r="G2205" t="s">
        <v>3244</v>
      </c>
      <c r="H2205" t="s">
        <v>837</v>
      </c>
      <c r="I2205" t="s">
        <v>84</v>
      </c>
      <c r="J2205">
        <v>1994</v>
      </c>
      <c r="K2205" t="s">
        <v>30</v>
      </c>
      <c r="L2205" t="s">
        <v>38</v>
      </c>
      <c r="M2205" t="s">
        <v>32</v>
      </c>
      <c r="N2205" t="s">
        <v>3312</v>
      </c>
      <c r="O2205">
        <v>-1</v>
      </c>
      <c r="P2205">
        <v>-1</v>
      </c>
      <c r="Q2205">
        <f t="shared" si="408"/>
        <v>49000</v>
      </c>
      <c r="R2205">
        <f t="shared" si="409"/>
        <v>91000</v>
      </c>
      <c r="S2205">
        <f t="shared" si="410"/>
        <v>70000</v>
      </c>
      <c r="T2205" t="str">
        <f t="shared" si="411"/>
        <v>ClientSolv Technologies</v>
      </c>
      <c r="U2205" t="str">
        <f t="shared" si="412"/>
        <v>Broomfield</v>
      </c>
      <c r="V2205" t="str">
        <f t="shared" si="413"/>
        <v>CO</v>
      </c>
      <c r="W2205">
        <f t="shared" si="414"/>
        <v>0</v>
      </c>
      <c r="X2205">
        <f t="shared" si="415"/>
        <v>0</v>
      </c>
      <c r="Y2205">
        <f t="shared" si="416"/>
        <v>0</v>
      </c>
      <c r="Z2205">
        <f t="shared" si="417"/>
        <v>0</v>
      </c>
      <c r="AA2205">
        <f t="shared" si="418"/>
        <v>0</v>
      </c>
      <c r="AB2205">
        <f t="shared" si="419"/>
        <v>1</v>
      </c>
    </row>
    <row r="2206" spans="1:28" ht="409.6" x14ac:dyDescent="0.2">
      <c r="A2206">
        <v>2204</v>
      </c>
      <c r="B2206" t="s">
        <v>3245</v>
      </c>
      <c r="C2206" t="s">
        <v>5908</v>
      </c>
      <c r="D2206" s="1" t="s">
        <v>5934</v>
      </c>
      <c r="E2206">
        <v>3.3</v>
      </c>
      <c r="F2206" s="1" t="s">
        <v>3219</v>
      </c>
      <c r="G2206" t="s">
        <v>5904</v>
      </c>
      <c r="H2206" t="s">
        <v>2573</v>
      </c>
      <c r="I2206" t="s">
        <v>24</v>
      </c>
      <c r="J2206">
        <v>-1</v>
      </c>
      <c r="K2206" t="s">
        <v>218</v>
      </c>
      <c r="L2206" t="s">
        <v>2582</v>
      </c>
      <c r="M2206" t="s">
        <v>218</v>
      </c>
      <c r="N2206" t="s">
        <v>3319</v>
      </c>
      <c r="O2206">
        <v>-1</v>
      </c>
      <c r="P2206">
        <v>-1</v>
      </c>
      <c r="Q2206">
        <f t="shared" si="408"/>
        <v>49000</v>
      </c>
      <c r="R2206">
        <f t="shared" si="409"/>
        <v>91000</v>
      </c>
      <c r="S2206">
        <f t="shared" si="410"/>
        <v>70000</v>
      </c>
      <c r="T2206" t="str">
        <f t="shared" si="411"/>
        <v>State of Colorado</v>
      </c>
      <c r="U2206" t="str">
        <f t="shared" si="412"/>
        <v>Laewood</v>
      </c>
      <c r="V2206" t="str">
        <f t="shared" si="413"/>
        <v>CO</v>
      </c>
      <c r="W2206">
        <f t="shared" si="414"/>
        <v>0</v>
      </c>
      <c r="X2206">
        <f t="shared" si="415"/>
        <v>1</v>
      </c>
      <c r="Y2206">
        <f t="shared" si="416"/>
        <v>1</v>
      </c>
      <c r="Z2206">
        <f t="shared" si="417"/>
        <v>0</v>
      </c>
      <c r="AA2206">
        <f t="shared" si="418"/>
        <v>0</v>
      </c>
      <c r="AB2206">
        <f t="shared" si="419"/>
        <v>1</v>
      </c>
    </row>
    <row r="2207" spans="1:28" ht="356" x14ac:dyDescent="0.2">
      <c r="A2207">
        <v>2205</v>
      </c>
      <c r="B2207" t="s">
        <v>2053</v>
      </c>
      <c r="C2207" t="s">
        <v>5908</v>
      </c>
      <c r="D2207" s="1" t="s">
        <v>5935</v>
      </c>
      <c r="E2207">
        <v>2.5</v>
      </c>
      <c r="F2207" s="1" t="s">
        <v>788</v>
      </c>
      <c r="G2207" t="s">
        <v>2573</v>
      </c>
      <c r="H2207" t="s">
        <v>651</v>
      </c>
      <c r="I2207" t="s">
        <v>84</v>
      </c>
      <c r="J2207">
        <v>-1</v>
      </c>
      <c r="K2207" t="s">
        <v>30</v>
      </c>
      <c r="L2207" t="s">
        <v>147</v>
      </c>
      <c r="M2207" t="s">
        <v>61</v>
      </c>
      <c r="N2207" t="s">
        <v>3319</v>
      </c>
      <c r="O2207">
        <v>-1</v>
      </c>
      <c r="P2207">
        <v>-1</v>
      </c>
      <c r="Q2207">
        <f t="shared" si="408"/>
        <v>49000</v>
      </c>
      <c r="R2207">
        <f t="shared" si="409"/>
        <v>91000</v>
      </c>
      <c r="S2207">
        <f t="shared" si="410"/>
        <v>70000</v>
      </c>
      <c r="T2207" t="str">
        <f t="shared" si="411"/>
        <v>Avacend, Inc.</v>
      </c>
      <c r="U2207" t="str">
        <f t="shared" si="412"/>
        <v>Denver</v>
      </c>
      <c r="V2207" t="str">
        <f t="shared" si="413"/>
        <v>CO</v>
      </c>
      <c r="W2207">
        <f t="shared" si="414"/>
        <v>0</v>
      </c>
      <c r="X2207">
        <f t="shared" si="415"/>
        <v>0</v>
      </c>
      <c r="Y2207">
        <f t="shared" si="416"/>
        <v>0</v>
      </c>
      <c r="Z2207">
        <f t="shared" si="417"/>
        <v>0</v>
      </c>
      <c r="AA2207">
        <f t="shared" si="418"/>
        <v>0</v>
      </c>
      <c r="AB2207">
        <f t="shared" si="419"/>
        <v>1</v>
      </c>
    </row>
    <row r="2208" spans="1:28" ht="409.6" x14ac:dyDescent="0.2">
      <c r="A2208">
        <v>2206</v>
      </c>
      <c r="B2208" t="s">
        <v>3392</v>
      </c>
      <c r="C2208" t="s">
        <v>5908</v>
      </c>
      <c r="D2208" s="1" t="s">
        <v>5936</v>
      </c>
      <c r="E2208">
        <v>5</v>
      </c>
      <c r="F2208" s="1" t="s">
        <v>3246</v>
      </c>
      <c r="G2208" t="s">
        <v>2130</v>
      </c>
      <c r="H2208" t="s">
        <v>2573</v>
      </c>
      <c r="I2208" t="s">
        <v>68</v>
      </c>
      <c r="J2208">
        <v>-1</v>
      </c>
      <c r="K2208" t="s">
        <v>30</v>
      </c>
      <c r="L2208" t="s">
        <v>147</v>
      </c>
      <c r="M2208" t="s">
        <v>61</v>
      </c>
      <c r="N2208" t="s">
        <v>3311</v>
      </c>
      <c r="O2208">
        <v>-1</v>
      </c>
      <c r="P2208">
        <v>-1</v>
      </c>
      <c r="Q2208">
        <f t="shared" si="408"/>
        <v>49000</v>
      </c>
      <c r="R2208">
        <f t="shared" si="409"/>
        <v>91000</v>
      </c>
      <c r="S2208">
        <f t="shared" si="410"/>
        <v>70000</v>
      </c>
      <c r="T2208" t="str">
        <f t="shared" si="411"/>
        <v>Goldstone Partners</v>
      </c>
      <c r="U2208" t="str">
        <f t="shared" si="412"/>
        <v>Boulder</v>
      </c>
      <c r="V2208" t="str">
        <f t="shared" si="413"/>
        <v>CO</v>
      </c>
      <c r="W2208">
        <f t="shared" si="414"/>
        <v>1</v>
      </c>
      <c r="X2208">
        <f t="shared" si="415"/>
        <v>1</v>
      </c>
      <c r="Y2208">
        <f t="shared" si="416"/>
        <v>0</v>
      </c>
      <c r="Z2208">
        <f t="shared" si="417"/>
        <v>1</v>
      </c>
      <c r="AA2208">
        <f t="shared" si="418"/>
        <v>0</v>
      </c>
      <c r="AB2208">
        <f t="shared" si="419"/>
        <v>1</v>
      </c>
    </row>
    <row r="2209" spans="1:28" ht="409.6" x14ac:dyDescent="0.2">
      <c r="A2209">
        <v>2207</v>
      </c>
      <c r="B2209" t="s">
        <v>34</v>
      </c>
      <c r="C2209" t="s">
        <v>5908</v>
      </c>
      <c r="D2209" s="1" t="s">
        <v>5937</v>
      </c>
      <c r="E2209">
        <v>5</v>
      </c>
      <c r="F2209" s="1" t="s">
        <v>3227</v>
      </c>
      <c r="G2209" t="s">
        <v>2573</v>
      </c>
      <c r="H2209" t="s">
        <v>5904</v>
      </c>
      <c r="I2209" t="s">
        <v>84</v>
      </c>
      <c r="J2209">
        <v>2001</v>
      </c>
      <c r="K2209" t="s">
        <v>30</v>
      </c>
      <c r="L2209" t="s">
        <v>38</v>
      </c>
      <c r="M2209" t="s">
        <v>32</v>
      </c>
      <c r="N2209" t="s">
        <v>3314</v>
      </c>
      <c r="O2209">
        <v>-1</v>
      </c>
      <c r="P2209">
        <v>-1</v>
      </c>
      <c r="Q2209">
        <f t="shared" si="408"/>
        <v>49000</v>
      </c>
      <c r="R2209">
        <f t="shared" si="409"/>
        <v>91000</v>
      </c>
      <c r="S2209">
        <f t="shared" si="410"/>
        <v>70000</v>
      </c>
      <c r="T2209" t="str">
        <f t="shared" si="411"/>
        <v>xentity corporation</v>
      </c>
      <c r="U2209" t="str">
        <f t="shared" si="412"/>
        <v>Denver</v>
      </c>
      <c r="V2209" t="str">
        <f t="shared" si="413"/>
        <v>CO</v>
      </c>
      <c r="W2209">
        <f t="shared" si="414"/>
        <v>1</v>
      </c>
      <c r="X2209">
        <f t="shared" si="415"/>
        <v>1</v>
      </c>
      <c r="Y2209">
        <f t="shared" si="416"/>
        <v>1</v>
      </c>
      <c r="Z2209">
        <f t="shared" si="417"/>
        <v>0</v>
      </c>
      <c r="AA2209">
        <f t="shared" si="418"/>
        <v>0</v>
      </c>
      <c r="AB2209">
        <f t="shared" si="419"/>
        <v>1</v>
      </c>
    </row>
    <row r="2210" spans="1:28" ht="409.6" x14ac:dyDescent="0.2">
      <c r="A2210">
        <v>2208</v>
      </c>
      <c r="B2210" t="s">
        <v>3247</v>
      </c>
      <c r="C2210" t="s">
        <v>5908</v>
      </c>
      <c r="D2210" s="1" t="s">
        <v>5938</v>
      </c>
      <c r="E2210">
        <v>3.7</v>
      </c>
      <c r="F2210" s="1" t="s">
        <v>1710</v>
      </c>
      <c r="G2210" t="s">
        <v>3206</v>
      </c>
      <c r="H2210" t="s">
        <v>1711</v>
      </c>
      <c r="I2210" t="s">
        <v>84</v>
      </c>
      <c r="J2210">
        <v>2004</v>
      </c>
      <c r="K2210" t="s">
        <v>30</v>
      </c>
      <c r="L2210" t="s">
        <v>3331</v>
      </c>
      <c r="M2210" t="s">
        <v>61</v>
      </c>
      <c r="N2210" t="s">
        <v>3308</v>
      </c>
      <c r="O2210">
        <v>-1</v>
      </c>
      <c r="P2210">
        <v>-1</v>
      </c>
      <c r="Q2210">
        <f t="shared" si="408"/>
        <v>49000</v>
      </c>
      <c r="R2210">
        <f t="shared" si="409"/>
        <v>91000</v>
      </c>
      <c r="S2210">
        <f t="shared" si="410"/>
        <v>70000</v>
      </c>
      <c r="T2210" t="str">
        <f t="shared" si="411"/>
        <v>Infotree Service Inc</v>
      </c>
      <c r="U2210" t="str">
        <f t="shared" si="412"/>
        <v>Englewood</v>
      </c>
      <c r="V2210" t="str">
        <f t="shared" si="413"/>
        <v>CO</v>
      </c>
      <c r="W2210">
        <f t="shared" si="414"/>
        <v>0</v>
      </c>
      <c r="X2210">
        <f t="shared" si="415"/>
        <v>1</v>
      </c>
      <c r="Y2210">
        <f t="shared" si="416"/>
        <v>1</v>
      </c>
      <c r="Z2210">
        <f t="shared" si="417"/>
        <v>0</v>
      </c>
      <c r="AA2210">
        <f t="shared" si="418"/>
        <v>0</v>
      </c>
      <c r="AB2210">
        <f t="shared" si="419"/>
        <v>1</v>
      </c>
    </row>
    <row r="2211" spans="1:28" ht="221" x14ac:dyDescent="0.2">
      <c r="A2211">
        <v>2209</v>
      </c>
      <c r="B2211" t="s">
        <v>3248</v>
      </c>
      <c r="C2211" t="s">
        <v>5908</v>
      </c>
      <c r="D2211" s="1" t="s">
        <v>5939</v>
      </c>
      <c r="E2211">
        <v>4</v>
      </c>
      <c r="F2211" s="1" t="s">
        <v>3249</v>
      </c>
      <c r="G2211" t="s">
        <v>3206</v>
      </c>
      <c r="H2211" t="s">
        <v>837</v>
      </c>
      <c r="I2211" t="s">
        <v>68</v>
      </c>
      <c r="J2211">
        <v>-1</v>
      </c>
      <c r="K2211" t="s">
        <v>30</v>
      </c>
      <c r="L2211">
        <v>-1</v>
      </c>
      <c r="M2211">
        <v>-1</v>
      </c>
      <c r="N2211" t="s">
        <v>3308</v>
      </c>
      <c r="O2211">
        <v>-1</v>
      </c>
      <c r="P2211">
        <v>-1</v>
      </c>
      <c r="Q2211">
        <f t="shared" si="408"/>
        <v>49000</v>
      </c>
      <c r="R2211">
        <f t="shared" si="409"/>
        <v>91000</v>
      </c>
      <c r="S2211">
        <f t="shared" si="410"/>
        <v>70000</v>
      </c>
      <c r="T2211" t="str">
        <f t="shared" si="411"/>
        <v>Unison Systems Inc.</v>
      </c>
      <c r="U2211" t="str">
        <f t="shared" si="412"/>
        <v>Englewood</v>
      </c>
      <c r="V2211" t="str">
        <f t="shared" si="413"/>
        <v>CO</v>
      </c>
      <c r="W2211">
        <f t="shared" si="414"/>
        <v>0</v>
      </c>
      <c r="X2211">
        <f t="shared" si="415"/>
        <v>1</v>
      </c>
      <c r="Y2211">
        <f t="shared" si="416"/>
        <v>1</v>
      </c>
      <c r="Z2211">
        <f t="shared" si="417"/>
        <v>0</v>
      </c>
      <c r="AA2211">
        <f t="shared" si="418"/>
        <v>0</v>
      </c>
      <c r="AB2211">
        <f t="shared" si="419"/>
        <v>1</v>
      </c>
    </row>
    <row r="2212" spans="1:28" ht="34" x14ac:dyDescent="0.2">
      <c r="A2212">
        <v>2210</v>
      </c>
      <c r="B2212" t="s">
        <v>3250</v>
      </c>
      <c r="C2212" t="s">
        <v>5908</v>
      </c>
      <c r="D2212" t="s">
        <v>5940</v>
      </c>
      <c r="E2212">
        <v>4.3</v>
      </c>
      <c r="F2212" s="1" t="s">
        <v>3251</v>
      </c>
      <c r="G2212" t="s">
        <v>2573</v>
      </c>
      <c r="H2212" t="s">
        <v>223</v>
      </c>
      <c r="I2212" t="s">
        <v>41</v>
      </c>
      <c r="J2212">
        <v>1789</v>
      </c>
      <c r="K2212" t="s">
        <v>218</v>
      </c>
      <c r="L2212" t="s">
        <v>2582</v>
      </c>
      <c r="M2212" t="s">
        <v>218</v>
      </c>
      <c r="N2212" t="s">
        <v>3319</v>
      </c>
      <c r="O2212">
        <v>-1</v>
      </c>
      <c r="P2212">
        <v>-1</v>
      </c>
      <c r="Q2212">
        <f t="shared" si="408"/>
        <v>49000</v>
      </c>
      <c r="R2212">
        <f t="shared" si="409"/>
        <v>91000</v>
      </c>
      <c r="S2212">
        <f t="shared" si="410"/>
        <v>70000</v>
      </c>
      <c r="T2212" t="str">
        <f t="shared" si="411"/>
        <v>Legislative Branch</v>
      </c>
      <c r="U2212" t="str">
        <f t="shared" si="412"/>
        <v>Denver</v>
      </c>
      <c r="V2212" t="str">
        <f t="shared" si="413"/>
        <v>CO</v>
      </c>
      <c r="W2212">
        <f t="shared" si="414"/>
        <v>1</v>
      </c>
      <c r="X2212">
        <f t="shared" si="415"/>
        <v>0</v>
      </c>
      <c r="Y2212">
        <f t="shared" si="416"/>
        <v>0</v>
      </c>
      <c r="Z2212">
        <f t="shared" si="417"/>
        <v>0</v>
      </c>
      <c r="AA2212">
        <f t="shared" si="418"/>
        <v>0</v>
      </c>
      <c r="AB2212">
        <f t="shared" si="419"/>
        <v>1</v>
      </c>
    </row>
    <row r="2213" spans="1:28" ht="409.6" x14ac:dyDescent="0.2">
      <c r="A2213">
        <v>2211</v>
      </c>
      <c r="B2213" t="s">
        <v>3252</v>
      </c>
      <c r="C2213" t="s">
        <v>5941</v>
      </c>
      <c r="D2213" s="1" t="s">
        <v>5942</v>
      </c>
      <c r="E2213">
        <v>3</v>
      </c>
      <c r="F2213" s="1" t="s">
        <v>5943</v>
      </c>
      <c r="G2213" t="s">
        <v>3244</v>
      </c>
      <c r="H2213" t="s">
        <v>3253</v>
      </c>
      <c r="I2213" t="s">
        <v>24</v>
      </c>
      <c r="J2213">
        <v>1930</v>
      </c>
      <c r="K2213" t="s">
        <v>56</v>
      </c>
      <c r="L2213" t="s">
        <v>1849</v>
      </c>
      <c r="M2213" t="s">
        <v>913</v>
      </c>
      <c r="N2213" t="s">
        <v>3310</v>
      </c>
      <c r="O2213" t="s">
        <v>3254</v>
      </c>
      <c r="P2213">
        <v>-1</v>
      </c>
      <c r="Q2213">
        <f t="shared" si="408"/>
        <v>57000</v>
      </c>
      <c r="R2213">
        <f t="shared" si="409"/>
        <v>100000</v>
      </c>
      <c r="S2213">
        <f t="shared" si="410"/>
        <v>78500</v>
      </c>
      <c r="T2213" t="str">
        <f t="shared" si="411"/>
        <v>CenturyLin</v>
      </c>
      <c r="U2213" t="str">
        <f t="shared" si="412"/>
        <v>Broomfield</v>
      </c>
      <c r="V2213" t="str">
        <f t="shared" si="413"/>
        <v>CO</v>
      </c>
      <c r="W2213">
        <f t="shared" si="414"/>
        <v>0</v>
      </c>
      <c r="X2213">
        <f t="shared" si="415"/>
        <v>0</v>
      </c>
      <c r="Y2213">
        <f t="shared" si="416"/>
        <v>1</v>
      </c>
      <c r="Z2213">
        <f t="shared" si="417"/>
        <v>0</v>
      </c>
      <c r="AA2213">
        <f t="shared" si="418"/>
        <v>0</v>
      </c>
      <c r="AB2213">
        <f t="shared" si="419"/>
        <v>1</v>
      </c>
    </row>
    <row r="2214" spans="1:28" ht="409.6" x14ac:dyDescent="0.2">
      <c r="A2214">
        <v>2212</v>
      </c>
      <c r="B2214" t="s">
        <v>3255</v>
      </c>
      <c r="C2214" t="s">
        <v>5941</v>
      </c>
      <c r="D2214" s="1" t="s">
        <v>5944</v>
      </c>
      <c r="E2214">
        <v>3.7</v>
      </c>
      <c r="F2214" s="1" t="s">
        <v>421</v>
      </c>
      <c r="G2214" t="s">
        <v>2573</v>
      </c>
      <c r="H2214" t="s">
        <v>422</v>
      </c>
      <c r="I2214" t="s">
        <v>29</v>
      </c>
      <c r="J2214">
        <v>1997</v>
      </c>
      <c r="K2214" t="s">
        <v>30</v>
      </c>
      <c r="L2214" t="s">
        <v>38</v>
      </c>
      <c r="M2214" t="s">
        <v>32</v>
      </c>
      <c r="N2214" t="s">
        <v>3309</v>
      </c>
      <c r="O2214">
        <v>-1</v>
      </c>
      <c r="P2214" t="b">
        <v>1</v>
      </c>
      <c r="Q2214">
        <f t="shared" si="408"/>
        <v>57000</v>
      </c>
      <c r="R2214">
        <f t="shared" si="409"/>
        <v>100000</v>
      </c>
      <c r="S2214">
        <f t="shared" si="410"/>
        <v>78500</v>
      </c>
      <c r="T2214" t="str">
        <f t="shared" si="411"/>
        <v>22nd Century Technologies</v>
      </c>
      <c r="U2214" t="str">
        <f t="shared" si="412"/>
        <v>Denver</v>
      </c>
      <c r="V2214" t="str">
        <f t="shared" si="413"/>
        <v>CO</v>
      </c>
      <c r="W2214">
        <f t="shared" si="414"/>
        <v>0</v>
      </c>
      <c r="X2214">
        <f t="shared" si="415"/>
        <v>1</v>
      </c>
      <c r="Y2214">
        <f t="shared" si="416"/>
        <v>0</v>
      </c>
      <c r="Z2214">
        <f t="shared" si="417"/>
        <v>1</v>
      </c>
      <c r="AA2214">
        <f t="shared" si="418"/>
        <v>0</v>
      </c>
      <c r="AB2214">
        <f t="shared" si="419"/>
        <v>1</v>
      </c>
    </row>
    <row r="2215" spans="1:28" ht="34" x14ac:dyDescent="0.2">
      <c r="A2215">
        <v>2213</v>
      </c>
      <c r="B2215" t="s">
        <v>3256</v>
      </c>
      <c r="C2215" t="s">
        <v>5941</v>
      </c>
      <c r="D2215" t="s">
        <v>5945</v>
      </c>
      <c r="E2215">
        <v>3.6</v>
      </c>
      <c r="F2215" s="1" t="s">
        <v>3257</v>
      </c>
      <c r="G2215" t="s">
        <v>988</v>
      </c>
      <c r="H2215" t="s">
        <v>1404</v>
      </c>
      <c r="I2215" t="s">
        <v>24</v>
      </c>
      <c r="J2215">
        <v>1963</v>
      </c>
      <c r="K2215" t="s">
        <v>56</v>
      </c>
      <c r="L2215">
        <v>-1</v>
      </c>
      <c r="M2215">
        <v>-1</v>
      </c>
      <c r="N2215" t="s">
        <v>3310</v>
      </c>
      <c r="O2215" t="s">
        <v>3254</v>
      </c>
      <c r="P2215">
        <v>-1</v>
      </c>
      <c r="Q2215">
        <f t="shared" si="408"/>
        <v>57000</v>
      </c>
      <c r="R2215">
        <f t="shared" si="409"/>
        <v>100000</v>
      </c>
      <c r="S2215">
        <f t="shared" si="410"/>
        <v>78500</v>
      </c>
      <c r="T2215" t="str">
        <f t="shared" si="411"/>
        <v>Comcast</v>
      </c>
      <c r="U2215" t="str">
        <f t="shared" si="412"/>
        <v>Centennial</v>
      </c>
      <c r="V2215" t="str">
        <f t="shared" si="413"/>
        <v>CO</v>
      </c>
      <c r="W2215">
        <f t="shared" si="414"/>
        <v>1</v>
      </c>
      <c r="X2215">
        <f t="shared" si="415"/>
        <v>1</v>
      </c>
      <c r="Y2215">
        <f t="shared" si="416"/>
        <v>0</v>
      </c>
      <c r="Z2215">
        <f t="shared" si="417"/>
        <v>0</v>
      </c>
      <c r="AA2215">
        <f t="shared" si="418"/>
        <v>0</v>
      </c>
      <c r="AB2215">
        <f t="shared" si="419"/>
        <v>1</v>
      </c>
    </row>
    <row r="2216" spans="1:28" ht="409.6" x14ac:dyDescent="0.2">
      <c r="A2216">
        <v>2214</v>
      </c>
      <c r="B2216" t="s">
        <v>3255</v>
      </c>
      <c r="C2216" t="s">
        <v>5941</v>
      </c>
      <c r="D2216" s="1" t="s">
        <v>5946</v>
      </c>
      <c r="E2216">
        <v>2.5</v>
      </c>
      <c r="F2216" s="1" t="s">
        <v>788</v>
      </c>
      <c r="G2216" t="s">
        <v>2573</v>
      </c>
      <c r="H2216" t="s">
        <v>651</v>
      </c>
      <c r="I2216" t="s">
        <v>84</v>
      </c>
      <c r="J2216">
        <v>-1</v>
      </c>
      <c r="K2216" t="s">
        <v>30</v>
      </c>
      <c r="L2216" t="s">
        <v>147</v>
      </c>
      <c r="M2216" t="s">
        <v>61</v>
      </c>
      <c r="N2216" t="s">
        <v>3319</v>
      </c>
      <c r="O2216">
        <v>-1</v>
      </c>
      <c r="P2216">
        <v>-1</v>
      </c>
      <c r="Q2216">
        <f t="shared" si="408"/>
        <v>57000</v>
      </c>
      <c r="R2216">
        <f t="shared" si="409"/>
        <v>100000</v>
      </c>
      <c r="S2216">
        <f t="shared" si="410"/>
        <v>78500</v>
      </c>
      <c r="T2216" t="str">
        <f t="shared" si="411"/>
        <v>Avacend, Inc.</v>
      </c>
      <c r="U2216" t="str">
        <f t="shared" si="412"/>
        <v>Denver</v>
      </c>
      <c r="V2216" t="str">
        <f t="shared" si="413"/>
        <v>CO</v>
      </c>
      <c r="W2216">
        <f t="shared" si="414"/>
        <v>0</v>
      </c>
      <c r="X2216">
        <f t="shared" si="415"/>
        <v>1</v>
      </c>
      <c r="Y2216">
        <f t="shared" si="416"/>
        <v>0</v>
      </c>
      <c r="Z2216">
        <f t="shared" si="417"/>
        <v>1</v>
      </c>
      <c r="AA2216">
        <f t="shared" si="418"/>
        <v>0</v>
      </c>
      <c r="AB2216">
        <f t="shared" si="419"/>
        <v>1</v>
      </c>
    </row>
    <row r="2217" spans="1:28" ht="409.6" x14ac:dyDescent="0.2">
      <c r="A2217">
        <v>2215</v>
      </c>
      <c r="B2217" t="s">
        <v>469</v>
      </c>
      <c r="C2217" t="s">
        <v>5941</v>
      </c>
      <c r="D2217" s="1" t="s">
        <v>5947</v>
      </c>
      <c r="E2217">
        <v>3.5</v>
      </c>
      <c r="F2217" s="1" t="s">
        <v>3258</v>
      </c>
      <c r="G2217" t="s">
        <v>3206</v>
      </c>
      <c r="H2217" t="s">
        <v>5948</v>
      </c>
      <c r="I2217" t="s">
        <v>41</v>
      </c>
      <c r="J2217">
        <v>1990</v>
      </c>
      <c r="K2217" t="s">
        <v>30</v>
      </c>
      <c r="L2217" t="s">
        <v>25</v>
      </c>
      <c r="M2217" t="s">
        <v>26</v>
      </c>
      <c r="N2217" t="s">
        <v>3319</v>
      </c>
      <c r="O2217">
        <v>-1</v>
      </c>
      <c r="P2217">
        <v>-1</v>
      </c>
      <c r="Q2217">
        <f t="shared" si="408"/>
        <v>57000</v>
      </c>
      <c r="R2217">
        <f t="shared" si="409"/>
        <v>100000</v>
      </c>
      <c r="S2217">
        <f t="shared" si="410"/>
        <v>78500</v>
      </c>
      <c r="T2217" t="str">
        <f t="shared" si="411"/>
        <v>WellDyneRx LLC</v>
      </c>
      <c r="U2217" t="str">
        <f t="shared" si="412"/>
        <v>Englewood</v>
      </c>
      <c r="V2217" t="str">
        <f t="shared" si="413"/>
        <v>CO</v>
      </c>
      <c r="W2217">
        <f t="shared" si="414"/>
        <v>0</v>
      </c>
      <c r="X2217">
        <f t="shared" si="415"/>
        <v>1</v>
      </c>
      <c r="Y2217">
        <f t="shared" si="416"/>
        <v>0</v>
      </c>
      <c r="Z2217">
        <f t="shared" si="417"/>
        <v>1</v>
      </c>
      <c r="AA2217">
        <f t="shared" si="418"/>
        <v>0</v>
      </c>
      <c r="AB2217">
        <f t="shared" si="419"/>
        <v>1</v>
      </c>
    </row>
    <row r="2218" spans="1:28" ht="51" x14ac:dyDescent="0.2">
      <c r="A2218">
        <v>2216</v>
      </c>
      <c r="B2218" t="s">
        <v>3259</v>
      </c>
      <c r="C2218" t="s">
        <v>5941</v>
      </c>
      <c r="D2218" s="1" t="s">
        <v>5949</v>
      </c>
      <c r="E2218">
        <v>4.2</v>
      </c>
      <c r="F2218" s="1" t="s">
        <v>3260</v>
      </c>
      <c r="G2218" t="s">
        <v>2573</v>
      </c>
      <c r="H2218" t="s">
        <v>165</v>
      </c>
      <c r="I2218" t="s">
        <v>84</v>
      </c>
      <c r="J2218">
        <v>1989</v>
      </c>
      <c r="K2218" t="s">
        <v>30</v>
      </c>
      <c r="L2218" t="s">
        <v>147</v>
      </c>
      <c r="M2218" t="s">
        <v>61</v>
      </c>
      <c r="N2218" t="s">
        <v>3312</v>
      </c>
      <c r="O2218">
        <v>-1</v>
      </c>
      <c r="P2218">
        <v>-1</v>
      </c>
      <c r="Q2218">
        <f t="shared" si="408"/>
        <v>57000</v>
      </c>
      <c r="R2218">
        <f t="shared" si="409"/>
        <v>100000</v>
      </c>
      <c r="S2218">
        <f t="shared" si="410"/>
        <v>78500</v>
      </c>
      <c r="T2218" t="str">
        <f t="shared" si="411"/>
        <v>DW Simpson</v>
      </c>
      <c r="U2218" t="str">
        <f t="shared" si="412"/>
        <v>Denver</v>
      </c>
      <c r="V2218" t="str">
        <f t="shared" si="413"/>
        <v>CO</v>
      </c>
      <c r="W2218">
        <f t="shared" si="414"/>
        <v>1</v>
      </c>
      <c r="X2218">
        <f t="shared" si="415"/>
        <v>1</v>
      </c>
      <c r="Y2218">
        <f t="shared" si="416"/>
        <v>0</v>
      </c>
      <c r="Z2218">
        <f t="shared" si="417"/>
        <v>1</v>
      </c>
      <c r="AA2218">
        <f t="shared" si="418"/>
        <v>1</v>
      </c>
      <c r="AB2218">
        <f t="shared" si="419"/>
        <v>1</v>
      </c>
    </row>
    <row r="2219" spans="1:28" ht="409.6" x14ac:dyDescent="0.2">
      <c r="A2219">
        <v>2217</v>
      </c>
      <c r="B2219" t="s">
        <v>3261</v>
      </c>
      <c r="C2219" t="s">
        <v>5941</v>
      </c>
      <c r="D2219" s="1" t="s">
        <v>5950</v>
      </c>
      <c r="E2219">
        <v>4.0999999999999996</v>
      </c>
      <c r="F2219" s="1" t="s">
        <v>3262</v>
      </c>
      <c r="G2219" t="s">
        <v>2573</v>
      </c>
      <c r="H2219" t="s">
        <v>17</v>
      </c>
      <c r="I2219" t="s">
        <v>68</v>
      </c>
      <c r="J2219">
        <v>1981</v>
      </c>
      <c r="K2219" t="s">
        <v>30</v>
      </c>
      <c r="L2219" t="s">
        <v>134</v>
      </c>
      <c r="M2219" t="s">
        <v>32</v>
      </c>
      <c r="N2219" t="s">
        <v>3314</v>
      </c>
      <c r="O2219">
        <v>-1</v>
      </c>
      <c r="P2219">
        <v>-1</v>
      </c>
      <c r="Q2219">
        <f t="shared" si="408"/>
        <v>57000</v>
      </c>
      <c r="R2219">
        <f t="shared" si="409"/>
        <v>100000</v>
      </c>
      <c r="S2219">
        <f t="shared" si="410"/>
        <v>78500</v>
      </c>
      <c r="T2219" t="str">
        <f t="shared" si="411"/>
        <v>Source of Future Technology Inc</v>
      </c>
      <c r="U2219" t="str">
        <f t="shared" si="412"/>
        <v>Denver</v>
      </c>
      <c r="V2219" t="str">
        <f t="shared" si="413"/>
        <v>CO</v>
      </c>
      <c r="W2219">
        <f t="shared" si="414"/>
        <v>0</v>
      </c>
      <c r="X2219">
        <f t="shared" si="415"/>
        <v>1</v>
      </c>
      <c r="Y2219">
        <f t="shared" si="416"/>
        <v>1</v>
      </c>
      <c r="Z2219">
        <f t="shared" si="417"/>
        <v>1</v>
      </c>
      <c r="AA2219">
        <f t="shared" si="418"/>
        <v>0</v>
      </c>
      <c r="AB2219">
        <f t="shared" si="419"/>
        <v>1</v>
      </c>
    </row>
    <row r="2220" spans="1:28" ht="409.6" x14ac:dyDescent="0.2">
      <c r="A2220">
        <v>2218</v>
      </c>
      <c r="B2220" t="s">
        <v>3263</v>
      </c>
      <c r="C2220" t="s">
        <v>5941</v>
      </c>
      <c r="D2220" s="1" t="s">
        <v>5951</v>
      </c>
      <c r="E2220">
        <v>4</v>
      </c>
      <c r="F2220" s="1" t="s">
        <v>3974</v>
      </c>
      <c r="G2220" t="s">
        <v>3229</v>
      </c>
      <c r="H2220" t="s">
        <v>3975</v>
      </c>
      <c r="I2220" t="s">
        <v>24</v>
      </c>
      <c r="J2220">
        <v>1945</v>
      </c>
      <c r="K2220" t="s">
        <v>19</v>
      </c>
      <c r="L2220" t="s">
        <v>25</v>
      </c>
      <c r="M2220" t="s">
        <v>26</v>
      </c>
      <c r="N2220" t="s">
        <v>3310</v>
      </c>
      <c r="O2220" t="s">
        <v>1103</v>
      </c>
      <c r="P2220">
        <v>-1</v>
      </c>
      <c r="Q2220">
        <f t="shared" si="408"/>
        <v>57000</v>
      </c>
      <c r="R2220">
        <f t="shared" si="409"/>
        <v>100000</v>
      </c>
      <c r="S2220">
        <f t="shared" si="410"/>
        <v>78500</v>
      </c>
      <c r="T2220" t="str">
        <f t="shared" si="411"/>
        <v>aiser Permanente</v>
      </c>
      <c r="U2220" t="str">
        <f t="shared" si="412"/>
        <v>Aurora</v>
      </c>
      <c r="V2220" t="str">
        <f t="shared" si="413"/>
        <v>CO</v>
      </c>
      <c r="W2220">
        <f t="shared" si="414"/>
        <v>0</v>
      </c>
      <c r="X2220">
        <f t="shared" si="415"/>
        <v>0</v>
      </c>
      <c r="Y2220">
        <f t="shared" si="416"/>
        <v>0</v>
      </c>
      <c r="Z2220">
        <f t="shared" si="417"/>
        <v>0</v>
      </c>
      <c r="AA2220">
        <f t="shared" si="418"/>
        <v>0</v>
      </c>
      <c r="AB2220">
        <f t="shared" si="419"/>
        <v>1</v>
      </c>
    </row>
    <row r="2221" spans="1:28" ht="409.6" x14ac:dyDescent="0.2">
      <c r="A2221">
        <v>2219</v>
      </c>
      <c r="B2221" t="s">
        <v>526</v>
      </c>
      <c r="C2221" t="s">
        <v>5941</v>
      </c>
      <c r="D2221" s="1" t="s">
        <v>5952</v>
      </c>
      <c r="E2221">
        <v>2.9</v>
      </c>
      <c r="F2221" s="1" t="s">
        <v>5953</v>
      </c>
      <c r="G2221" t="s">
        <v>5904</v>
      </c>
      <c r="H2221" t="s">
        <v>3863</v>
      </c>
      <c r="I2221" t="s">
        <v>55</v>
      </c>
      <c r="J2221">
        <v>2013</v>
      </c>
      <c r="K2221" t="s">
        <v>56</v>
      </c>
      <c r="L2221" t="s">
        <v>38</v>
      </c>
      <c r="M2221" t="s">
        <v>32</v>
      </c>
      <c r="N2221" t="s">
        <v>3311</v>
      </c>
      <c r="O2221">
        <v>-1</v>
      </c>
      <c r="P2221">
        <v>-1</v>
      </c>
      <c r="Q2221">
        <f t="shared" si="408"/>
        <v>57000</v>
      </c>
      <c r="R2221">
        <f t="shared" si="409"/>
        <v>100000</v>
      </c>
      <c r="S2221">
        <f t="shared" si="410"/>
        <v>78500</v>
      </c>
      <c r="T2221" t="str">
        <f t="shared" si="411"/>
        <v>Blac night Financial Services</v>
      </c>
      <c r="U2221" t="str">
        <f t="shared" si="412"/>
        <v>Laewood</v>
      </c>
      <c r="V2221" t="str">
        <f t="shared" si="413"/>
        <v>CO</v>
      </c>
      <c r="W2221">
        <f t="shared" si="414"/>
        <v>0</v>
      </c>
      <c r="X2221">
        <f t="shared" si="415"/>
        <v>1</v>
      </c>
      <c r="Y2221">
        <f t="shared" si="416"/>
        <v>1</v>
      </c>
      <c r="Z2221">
        <f t="shared" si="417"/>
        <v>0</v>
      </c>
      <c r="AA2221">
        <f t="shared" si="418"/>
        <v>0</v>
      </c>
      <c r="AB2221">
        <f t="shared" si="419"/>
        <v>1</v>
      </c>
    </row>
    <row r="2222" spans="1:28" ht="238" x14ac:dyDescent="0.2">
      <c r="A2222">
        <v>2220</v>
      </c>
      <c r="B2222" t="s">
        <v>3264</v>
      </c>
      <c r="C2222" t="s">
        <v>5941</v>
      </c>
      <c r="D2222" s="1" t="s">
        <v>5954</v>
      </c>
      <c r="E2222">
        <v>5</v>
      </c>
      <c r="F2222" s="1" t="s">
        <v>1228</v>
      </c>
      <c r="G2222" t="s">
        <v>3195</v>
      </c>
      <c r="H2222" t="s">
        <v>651</v>
      </c>
      <c r="I2222" t="s">
        <v>68</v>
      </c>
      <c r="J2222">
        <v>-1</v>
      </c>
      <c r="K2222" t="s">
        <v>30</v>
      </c>
      <c r="L2222">
        <v>-1</v>
      </c>
      <c r="M2222">
        <v>-1</v>
      </c>
      <c r="N2222" t="s">
        <v>3311</v>
      </c>
      <c r="O2222">
        <v>-1</v>
      </c>
      <c r="P2222">
        <v>-1</v>
      </c>
      <c r="Q2222">
        <f t="shared" si="408"/>
        <v>57000</v>
      </c>
      <c r="R2222">
        <f t="shared" si="409"/>
        <v>100000</v>
      </c>
      <c r="S2222">
        <f t="shared" si="410"/>
        <v>78500</v>
      </c>
      <c r="T2222" t="str">
        <f t="shared" si="411"/>
        <v>Georgia IT Inc.</v>
      </c>
      <c r="U2222" t="str">
        <f t="shared" si="412"/>
        <v>Greenwood Village</v>
      </c>
      <c r="V2222" t="str">
        <f t="shared" si="413"/>
        <v>Arapahoe, CO</v>
      </c>
      <c r="W2222">
        <f t="shared" si="414"/>
        <v>0</v>
      </c>
      <c r="X2222">
        <f t="shared" si="415"/>
        <v>0</v>
      </c>
      <c r="Y2222">
        <f t="shared" si="416"/>
        <v>0</v>
      </c>
      <c r="Z2222">
        <f t="shared" si="417"/>
        <v>0</v>
      </c>
      <c r="AA2222">
        <f t="shared" si="418"/>
        <v>0</v>
      </c>
      <c r="AB2222">
        <f t="shared" si="419"/>
        <v>1</v>
      </c>
    </row>
    <row r="2223" spans="1:28" ht="340" x14ac:dyDescent="0.2">
      <c r="A2223">
        <v>2221</v>
      </c>
      <c r="B2223" t="s">
        <v>678</v>
      </c>
      <c r="C2223" t="s">
        <v>5941</v>
      </c>
      <c r="D2223" s="1" t="s">
        <v>5955</v>
      </c>
      <c r="E2223">
        <v>5</v>
      </c>
      <c r="F2223" s="1" t="s">
        <v>315</v>
      </c>
      <c r="G2223" t="s">
        <v>2573</v>
      </c>
      <c r="H2223" t="s">
        <v>316</v>
      </c>
      <c r="I2223" t="s">
        <v>84</v>
      </c>
      <c r="J2223">
        <v>2008</v>
      </c>
      <c r="K2223" t="s">
        <v>30</v>
      </c>
      <c r="L2223" t="s">
        <v>38</v>
      </c>
      <c r="M2223" t="s">
        <v>32</v>
      </c>
      <c r="N2223" t="s">
        <v>3305</v>
      </c>
      <c r="O2223">
        <v>-1</v>
      </c>
      <c r="P2223">
        <v>-1</v>
      </c>
      <c r="Q2223">
        <f t="shared" si="408"/>
        <v>57000</v>
      </c>
      <c r="R2223">
        <f t="shared" si="409"/>
        <v>100000</v>
      </c>
      <c r="S2223">
        <f t="shared" si="410"/>
        <v>78500</v>
      </c>
      <c r="T2223" t="str">
        <f t="shared" si="411"/>
        <v>Staffigo Technical Services, LLC</v>
      </c>
      <c r="U2223" t="str">
        <f t="shared" si="412"/>
        <v>Denver</v>
      </c>
      <c r="V2223" t="str">
        <f t="shared" si="413"/>
        <v>CO</v>
      </c>
      <c r="W2223">
        <f t="shared" si="414"/>
        <v>0</v>
      </c>
      <c r="X2223">
        <f t="shared" si="415"/>
        <v>1</v>
      </c>
      <c r="Y2223">
        <f t="shared" si="416"/>
        <v>1</v>
      </c>
      <c r="Z2223">
        <f t="shared" si="417"/>
        <v>0</v>
      </c>
      <c r="AA2223">
        <f t="shared" si="418"/>
        <v>0</v>
      </c>
      <c r="AB2223">
        <f t="shared" si="419"/>
        <v>1</v>
      </c>
    </row>
    <row r="2224" spans="1:28" ht="340" x14ac:dyDescent="0.2">
      <c r="A2224">
        <v>2222</v>
      </c>
      <c r="B2224" t="s">
        <v>2053</v>
      </c>
      <c r="C2224" t="s">
        <v>5941</v>
      </c>
      <c r="D2224" s="1" t="s">
        <v>5956</v>
      </c>
      <c r="E2224">
        <v>4.3</v>
      </c>
      <c r="F2224" s="1" t="s">
        <v>3265</v>
      </c>
      <c r="G2224" t="s">
        <v>2573</v>
      </c>
      <c r="H2224" t="s">
        <v>36</v>
      </c>
      <c r="I2224" t="s">
        <v>84</v>
      </c>
      <c r="J2224">
        <v>-1</v>
      </c>
      <c r="K2224" t="s">
        <v>30</v>
      </c>
      <c r="L2224" t="s">
        <v>147</v>
      </c>
      <c r="M2224" t="s">
        <v>61</v>
      </c>
      <c r="N2224" t="s">
        <v>3314</v>
      </c>
      <c r="O2224">
        <v>-1</v>
      </c>
      <c r="P2224" t="b">
        <v>1</v>
      </c>
      <c r="Q2224">
        <f t="shared" si="408"/>
        <v>57000</v>
      </c>
      <c r="R2224">
        <f t="shared" si="409"/>
        <v>100000</v>
      </c>
      <c r="S2224">
        <f t="shared" si="410"/>
        <v>78500</v>
      </c>
      <c r="T2224" t="str">
        <f t="shared" si="411"/>
        <v>22nd Century Staffing</v>
      </c>
      <c r="U2224" t="str">
        <f t="shared" si="412"/>
        <v>Denver</v>
      </c>
      <c r="V2224" t="str">
        <f t="shared" si="413"/>
        <v>CO</v>
      </c>
      <c r="W2224">
        <f t="shared" si="414"/>
        <v>0</v>
      </c>
      <c r="X2224">
        <f t="shared" si="415"/>
        <v>0</v>
      </c>
      <c r="Y2224">
        <f t="shared" si="416"/>
        <v>0</v>
      </c>
      <c r="Z2224">
        <f t="shared" si="417"/>
        <v>0</v>
      </c>
      <c r="AA2224">
        <f t="shared" si="418"/>
        <v>0</v>
      </c>
      <c r="AB2224">
        <f t="shared" si="419"/>
        <v>1</v>
      </c>
    </row>
    <row r="2225" spans="1:28" ht="34" x14ac:dyDescent="0.2">
      <c r="A2225">
        <v>2223</v>
      </c>
      <c r="B2225" t="s">
        <v>3266</v>
      </c>
      <c r="C2225" t="s">
        <v>5941</v>
      </c>
      <c r="D2225" t="s">
        <v>5957</v>
      </c>
      <c r="E2225">
        <v>2.6</v>
      </c>
      <c r="F2225" s="1" t="s">
        <v>3267</v>
      </c>
      <c r="G2225" t="s">
        <v>3229</v>
      </c>
      <c r="H2225" t="s">
        <v>3268</v>
      </c>
      <c r="I2225" t="s">
        <v>41</v>
      </c>
      <c r="J2225">
        <v>1991</v>
      </c>
      <c r="K2225" t="s">
        <v>30</v>
      </c>
      <c r="L2225" t="s">
        <v>2826</v>
      </c>
      <c r="M2225" t="s">
        <v>265</v>
      </c>
      <c r="N2225" t="s">
        <v>3319</v>
      </c>
      <c r="O2225">
        <v>-1</v>
      </c>
      <c r="P2225">
        <v>-1</v>
      </c>
      <c r="Q2225">
        <f t="shared" si="408"/>
        <v>57000</v>
      </c>
      <c r="R2225">
        <f t="shared" si="409"/>
        <v>100000</v>
      </c>
      <c r="S2225">
        <f t="shared" si="410"/>
        <v>78500</v>
      </c>
      <c r="T2225" t="str">
        <f t="shared" si="411"/>
        <v>Signature Retail Services</v>
      </c>
      <c r="U2225" t="str">
        <f t="shared" si="412"/>
        <v>Aurora</v>
      </c>
      <c r="V2225" t="str">
        <f t="shared" si="413"/>
        <v>CO</v>
      </c>
      <c r="W2225">
        <f t="shared" si="414"/>
        <v>1</v>
      </c>
      <c r="X2225">
        <f t="shared" si="415"/>
        <v>1</v>
      </c>
      <c r="Y2225">
        <f t="shared" si="416"/>
        <v>1</v>
      </c>
      <c r="Z2225">
        <f t="shared" si="417"/>
        <v>0</v>
      </c>
      <c r="AA2225">
        <f t="shared" si="418"/>
        <v>0</v>
      </c>
      <c r="AB2225">
        <f t="shared" si="419"/>
        <v>1</v>
      </c>
    </row>
    <row r="2226" spans="1:28" ht="153" x14ac:dyDescent="0.2">
      <c r="A2226">
        <v>2224</v>
      </c>
      <c r="B2226" t="s">
        <v>2053</v>
      </c>
      <c r="C2226" t="s">
        <v>5941</v>
      </c>
      <c r="D2226" s="1" t="s">
        <v>5958</v>
      </c>
      <c r="E2226">
        <v>4.0999999999999996</v>
      </c>
      <c r="F2226" s="1" t="s">
        <v>3269</v>
      </c>
      <c r="G2226" t="s">
        <v>2573</v>
      </c>
      <c r="H2226" t="s">
        <v>3270</v>
      </c>
      <c r="I2226" t="s">
        <v>68</v>
      </c>
      <c r="J2226">
        <v>-1</v>
      </c>
      <c r="K2226" t="s">
        <v>30</v>
      </c>
      <c r="L2226" t="s">
        <v>38</v>
      </c>
      <c r="M2226" t="s">
        <v>32</v>
      </c>
      <c r="N2226" t="s">
        <v>3311</v>
      </c>
      <c r="O2226">
        <v>-1</v>
      </c>
      <c r="P2226">
        <v>-1</v>
      </c>
      <c r="Q2226">
        <f t="shared" si="408"/>
        <v>57000</v>
      </c>
      <c r="R2226">
        <f t="shared" si="409"/>
        <v>100000</v>
      </c>
      <c r="S2226">
        <f t="shared" si="410"/>
        <v>78500</v>
      </c>
      <c r="T2226" t="str">
        <f t="shared" si="411"/>
        <v>Mavensoft Technologies, LLC.</v>
      </c>
      <c r="U2226" t="str">
        <f t="shared" si="412"/>
        <v>Denver</v>
      </c>
      <c r="V2226" t="str">
        <f t="shared" si="413"/>
        <v>CO</v>
      </c>
      <c r="W2226">
        <f t="shared" si="414"/>
        <v>0</v>
      </c>
      <c r="X2226">
        <f t="shared" si="415"/>
        <v>0</v>
      </c>
      <c r="Y2226">
        <f t="shared" si="416"/>
        <v>0</v>
      </c>
      <c r="Z2226">
        <f t="shared" si="417"/>
        <v>0</v>
      </c>
      <c r="AA2226">
        <f t="shared" si="418"/>
        <v>0</v>
      </c>
      <c r="AB2226">
        <f t="shared" si="419"/>
        <v>1</v>
      </c>
    </row>
    <row r="2227" spans="1:28" ht="409.6" x14ac:dyDescent="0.2">
      <c r="A2227">
        <v>2225</v>
      </c>
      <c r="B2227" t="s">
        <v>1195</v>
      </c>
      <c r="C2227" t="s">
        <v>5941</v>
      </c>
      <c r="D2227" s="1" t="s">
        <v>5959</v>
      </c>
      <c r="E2227">
        <v>3.7</v>
      </c>
      <c r="F2227" s="1" t="s">
        <v>3271</v>
      </c>
      <c r="G2227" t="s">
        <v>3223</v>
      </c>
      <c r="H2227" t="s">
        <v>3223</v>
      </c>
      <c r="I2227" t="s">
        <v>41</v>
      </c>
      <c r="J2227">
        <v>2000</v>
      </c>
      <c r="K2227" t="s">
        <v>30</v>
      </c>
      <c r="L2227" t="s">
        <v>3350</v>
      </c>
      <c r="M2227" t="s">
        <v>32</v>
      </c>
      <c r="N2227" t="s">
        <v>3312</v>
      </c>
      <c r="O2227" t="s">
        <v>3272</v>
      </c>
      <c r="P2227">
        <v>-1</v>
      </c>
      <c r="Q2227">
        <f t="shared" si="408"/>
        <v>57000</v>
      </c>
      <c r="R2227">
        <f t="shared" si="409"/>
        <v>100000</v>
      </c>
      <c r="S2227">
        <f t="shared" si="410"/>
        <v>78500</v>
      </c>
      <c r="T2227" t="str">
        <f t="shared" si="411"/>
        <v>Global Healthcare Exchange</v>
      </c>
      <c r="U2227" t="str">
        <f t="shared" si="412"/>
        <v>Louisville</v>
      </c>
      <c r="V2227" t="str">
        <f t="shared" si="413"/>
        <v>CO</v>
      </c>
      <c r="W2227">
        <f t="shared" si="414"/>
        <v>1</v>
      </c>
      <c r="X2227">
        <f t="shared" si="415"/>
        <v>1</v>
      </c>
      <c r="Y2227">
        <f t="shared" si="416"/>
        <v>0</v>
      </c>
      <c r="Z2227">
        <f t="shared" si="417"/>
        <v>0</v>
      </c>
      <c r="AA2227">
        <f t="shared" si="418"/>
        <v>0</v>
      </c>
      <c r="AB2227">
        <f t="shared" si="419"/>
        <v>1</v>
      </c>
    </row>
    <row r="2228" spans="1:28" ht="340" x14ac:dyDescent="0.2">
      <c r="A2228">
        <v>2226</v>
      </c>
      <c r="B2228" t="s">
        <v>3273</v>
      </c>
      <c r="C2228" t="s">
        <v>5941</v>
      </c>
      <c r="D2228" s="1" t="s">
        <v>5960</v>
      </c>
      <c r="E2228">
        <v>5</v>
      </c>
      <c r="F2228" s="1" t="s">
        <v>315</v>
      </c>
      <c r="G2228" t="s">
        <v>2573</v>
      </c>
      <c r="H2228" t="s">
        <v>316</v>
      </c>
      <c r="I2228" t="s">
        <v>84</v>
      </c>
      <c r="J2228">
        <v>2008</v>
      </c>
      <c r="K2228" t="s">
        <v>30</v>
      </c>
      <c r="L2228" t="s">
        <v>38</v>
      </c>
      <c r="M2228" t="s">
        <v>32</v>
      </c>
      <c r="N2228" t="s">
        <v>3305</v>
      </c>
      <c r="O2228">
        <v>-1</v>
      </c>
      <c r="P2228">
        <v>-1</v>
      </c>
      <c r="Q2228">
        <f t="shared" si="408"/>
        <v>57000</v>
      </c>
      <c r="R2228">
        <f t="shared" si="409"/>
        <v>100000</v>
      </c>
      <c r="S2228">
        <f t="shared" si="410"/>
        <v>78500</v>
      </c>
      <c r="T2228" t="str">
        <f t="shared" si="411"/>
        <v>Staffigo Technical Services, LLC</v>
      </c>
      <c r="U2228" t="str">
        <f t="shared" si="412"/>
        <v>Denver</v>
      </c>
      <c r="V2228" t="str">
        <f t="shared" si="413"/>
        <v>CO</v>
      </c>
      <c r="W2228">
        <f t="shared" si="414"/>
        <v>0</v>
      </c>
      <c r="X2228">
        <f t="shared" si="415"/>
        <v>1</v>
      </c>
      <c r="Y2228">
        <f t="shared" si="416"/>
        <v>1</v>
      </c>
      <c r="Z2228">
        <f t="shared" si="417"/>
        <v>0</v>
      </c>
      <c r="AA2228">
        <f t="shared" si="418"/>
        <v>0</v>
      </c>
      <c r="AB2228">
        <f t="shared" si="419"/>
        <v>1</v>
      </c>
    </row>
    <row r="2229" spans="1:28" ht="255" x14ac:dyDescent="0.2">
      <c r="A2229">
        <v>2227</v>
      </c>
      <c r="B2229" t="s">
        <v>3255</v>
      </c>
      <c r="C2229" t="s">
        <v>5941</v>
      </c>
      <c r="D2229" s="1" t="s">
        <v>5961</v>
      </c>
      <c r="E2229">
        <v>3.3</v>
      </c>
      <c r="F2229" s="1" t="s">
        <v>3274</v>
      </c>
      <c r="G2229" t="s">
        <v>2573</v>
      </c>
      <c r="H2229" t="s">
        <v>1803</v>
      </c>
      <c r="I2229" t="s">
        <v>18</v>
      </c>
      <c r="J2229">
        <v>2006</v>
      </c>
      <c r="K2229" t="s">
        <v>30</v>
      </c>
      <c r="L2229" t="s">
        <v>85</v>
      </c>
      <c r="M2229" t="s">
        <v>61</v>
      </c>
      <c r="N2229" t="s">
        <v>3309</v>
      </c>
      <c r="O2229">
        <v>-1</v>
      </c>
      <c r="P2229">
        <v>-1</v>
      </c>
      <c r="Q2229">
        <f t="shared" si="408"/>
        <v>57000</v>
      </c>
      <c r="R2229">
        <f t="shared" si="409"/>
        <v>100000</v>
      </c>
      <c r="S2229">
        <f t="shared" si="410"/>
        <v>78500</v>
      </c>
      <c r="T2229" t="str">
        <f t="shared" si="411"/>
        <v>V.L.S. Systems</v>
      </c>
      <c r="U2229" t="str">
        <f t="shared" si="412"/>
        <v>Denver</v>
      </c>
      <c r="V2229" t="str">
        <f t="shared" si="413"/>
        <v>CO</v>
      </c>
      <c r="W2229">
        <f t="shared" si="414"/>
        <v>0</v>
      </c>
      <c r="X2229">
        <f t="shared" si="415"/>
        <v>0</v>
      </c>
      <c r="Y2229">
        <f t="shared" si="416"/>
        <v>0</v>
      </c>
      <c r="Z2229">
        <f t="shared" si="417"/>
        <v>1</v>
      </c>
      <c r="AA2229">
        <f t="shared" si="418"/>
        <v>0</v>
      </c>
      <c r="AB2229">
        <f t="shared" si="419"/>
        <v>1</v>
      </c>
    </row>
    <row r="2230" spans="1:28" ht="34" x14ac:dyDescent="0.2">
      <c r="A2230">
        <v>2228</v>
      </c>
      <c r="B2230" t="s">
        <v>3275</v>
      </c>
      <c r="C2230" t="s">
        <v>5941</v>
      </c>
      <c r="D2230" t="s">
        <v>5962</v>
      </c>
      <c r="E2230">
        <v>2.7</v>
      </c>
      <c r="F2230" s="1" t="s">
        <v>1381</v>
      </c>
      <c r="G2230" t="s">
        <v>3206</v>
      </c>
      <c r="H2230" t="s">
        <v>1382</v>
      </c>
      <c r="I2230" t="s">
        <v>29</v>
      </c>
      <c r="J2230">
        <v>1998</v>
      </c>
      <c r="K2230" t="s">
        <v>30</v>
      </c>
      <c r="L2230" t="s">
        <v>147</v>
      </c>
      <c r="M2230" t="s">
        <v>61</v>
      </c>
      <c r="N2230" t="s">
        <v>3303</v>
      </c>
      <c r="O2230">
        <v>-1</v>
      </c>
      <c r="P2230">
        <v>-1</v>
      </c>
      <c r="Q2230">
        <f t="shared" si="408"/>
        <v>57000</v>
      </c>
      <c r="R2230">
        <f t="shared" si="409"/>
        <v>100000</v>
      </c>
      <c r="S2230">
        <f t="shared" si="410"/>
        <v>78500</v>
      </c>
      <c r="T2230" t="str">
        <f t="shared" si="411"/>
        <v>TechUSA</v>
      </c>
      <c r="U2230" t="str">
        <f t="shared" si="412"/>
        <v>Englewood</v>
      </c>
      <c r="V2230" t="str">
        <f t="shared" si="413"/>
        <v>CO</v>
      </c>
      <c r="W2230">
        <f t="shared" si="414"/>
        <v>0</v>
      </c>
      <c r="X2230">
        <f t="shared" si="415"/>
        <v>1</v>
      </c>
      <c r="Y2230">
        <f t="shared" si="416"/>
        <v>1</v>
      </c>
      <c r="Z2230">
        <f t="shared" si="417"/>
        <v>1</v>
      </c>
      <c r="AA2230">
        <f t="shared" si="418"/>
        <v>0</v>
      </c>
      <c r="AB2230">
        <f t="shared" si="419"/>
        <v>1</v>
      </c>
    </row>
    <row r="2231" spans="1:28" ht="388" x14ac:dyDescent="0.2">
      <c r="A2231">
        <v>2229</v>
      </c>
      <c r="B2231" t="s">
        <v>3276</v>
      </c>
      <c r="C2231" t="s">
        <v>5941</v>
      </c>
      <c r="D2231" s="1" t="s">
        <v>5963</v>
      </c>
      <c r="E2231">
        <v>3.8</v>
      </c>
      <c r="F2231" s="1" t="s">
        <v>258</v>
      </c>
      <c r="G2231" t="s">
        <v>3195</v>
      </c>
      <c r="H2231" t="s">
        <v>259</v>
      </c>
      <c r="I2231" t="s">
        <v>29</v>
      </c>
      <c r="J2231">
        <v>1995</v>
      </c>
      <c r="K2231" t="s">
        <v>37</v>
      </c>
      <c r="L2231" t="s">
        <v>147</v>
      </c>
      <c r="M2231" t="s">
        <v>61</v>
      </c>
      <c r="N2231" t="s">
        <v>3304</v>
      </c>
      <c r="O2231" t="s">
        <v>3411</v>
      </c>
      <c r="P2231" t="b">
        <v>1</v>
      </c>
      <c r="Q2231">
        <f t="shared" si="408"/>
        <v>57000</v>
      </c>
      <c r="R2231">
        <f t="shared" si="409"/>
        <v>100000</v>
      </c>
      <c r="S2231">
        <f t="shared" si="410"/>
        <v>78500</v>
      </c>
      <c r="T2231" t="str">
        <f t="shared" si="411"/>
        <v>Apex Systems</v>
      </c>
      <c r="U2231" t="str">
        <f t="shared" si="412"/>
        <v>Greenwood Village</v>
      </c>
      <c r="V2231" t="str">
        <f t="shared" si="413"/>
        <v>Arapahoe, CO</v>
      </c>
      <c r="W2231">
        <f t="shared" si="414"/>
        <v>0</v>
      </c>
      <c r="X2231">
        <f t="shared" si="415"/>
        <v>1</v>
      </c>
      <c r="Y2231">
        <f t="shared" si="416"/>
        <v>0</v>
      </c>
      <c r="Z2231">
        <f t="shared" si="417"/>
        <v>0</v>
      </c>
      <c r="AA2231">
        <f t="shared" si="418"/>
        <v>0</v>
      </c>
      <c r="AB2231">
        <f t="shared" si="419"/>
        <v>1</v>
      </c>
    </row>
    <row r="2232" spans="1:28" ht="409.6" x14ac:dyDescent="0.2">
      <c r="A2232">
        <v>2230</v>
      </c>
      <c r="B2232" t="s">
        <v>3277</v>
      </c>
      <c r="C2232" t="s">
        <v>5941</v>
      </c>
      <c r="D2232" s="1" t="s">
        <v>6146</v>
      </c>
      <c r="E2232">
        <v>3</v>
      </c>
      <c r="F2232" s="1" t="s">
        <v>5943</v>
      </c>
      <c r="G2232" t="s">
        <v>3244</v>
      </c>
      <c r="H2232" t="s">
        <v>3253</v>
      </c>
      <c r="I2232" t="s">
        <v>24</v>
      </c>
      <c r="J2232">
        <v>1930</v>
      </c>
      <c r="K2232" t="s">
        <v>56</v>
      </c>
      <c r="L2232" t="s">
        <v>1849</v>
      </c>
      <c r="M2232" t="s">
        <v>913</v>
      </c>
      <c r="N2232" t="s">
        <v>3310</v>
      </c>
      <c r="O2232" t="s">
        <v>3254</v>
      </c>
      <c r="P2232">
        <v>-1</v>
      </c>
      <c r="Q2232">
        <f t="shared" si="408"/>
        <v>57000</v>
      </c>
      <c r="R2232">
        <f t="shared" si="409"/>
        <v>100000</v>
      </c>
      <c r="S2232">
        <f t="shared" si="410"/>
        <v>78500</v>
      </c>
      <c r="T2232" t="str">
        <f t="shared" si="411"/>
        <v>CenturyLin</v>
      </c>
      <c r="U2232" t="str">
        <f t="shared" si="412"/>
        <v>Broomfield</v>
      </c>
      <c r="V2232" t="str">
        <f t="shared" si="413"/>
        <v>CO</v>
      </c>
      <c r="W2232">
        <f t="shared" si="414"/>
        <v>0</v>
      </c>
      <c r="X2232">
        <f t="shared" si="415"/>
        <v>1</v>
      </c>
      <c r="Y2232">
        <f t="shared" si="416"/>
        <v>1</v>
      </c>
      <c r="Z2232">
        <f t="shared" si="417"/>
        <v>0</v>
      </c>
      <c r="AA2232">
        <f t="shared" si="418"/>
        <v>1</v>
      </c>
      <c r="AB2232">
        <f t="shared" si="419"/>
        <v>1</v>
      </c>
    </row>
    <row r="2233" spans="1:28" ht="34" x14ac:dyDescent="0.2">
      <c r="A2233">
        <v>2231</v>
      </c>
      <c r="B2233" t="s">
        <v>1195</v>
      </c>
      <c r="C2233" t="s">
        <v>5941</v>
      </c>
      <c r="D2233" t="s">
        <v>5964</v>
      </c>
      <c r="E2233">
        <v>2.8</v>
      </c>
      <c r="F2233" s="1" t="s">
        <v>3278</v>
      </c>
      <c r="G2233" t="s">
        <v>3223</v>
      </c>
      <c r="H2233" t="s">
        <v>1054</v>
      </c>
      <c r="I2233" t="s">
        <v>41</v>
      </c>
      <c r="J2233">
        <v>1937</v>
      </c>
      <c r="K2233" t="s">
        <v>37</v>
      </c>
      <c r="L2233" t="s">
        <v>1500</v>
      </c>
      <c r="M2233" t="s">
        <v>61</v>
      </c>
      <c r="N2233" t="s">
        <v>3303</v>
      </c>
      <c r="O2233">
        <v>-1</v>
      </c>
      <c r="P2233">
        <v>-1</v>
      </c>
      <c r="Q2233">
        <f t="shared" si="408"/>
        <v>57000</v>
      </c>
      <c r="R2233">
        <f t="shared" si="409"/>
        <v>100000</v>
      </c>
      <c r="S2233">
        <f t="shared" si="410"/>
        <v>78500</v>
      </c>
      <c r="T2233" t="str">
        <f t="shared" si="411"/>
        <v>GHX</v>
      </c>
      <c r="U2233" t="str">
        <f t="shared" si="412"/>
        <v>Louisville</v>
      </c>
      <c r="V2233" t="str">
        <f t="shared" si="413"/>
        <v>CO</v>
      </c>
      <c r="W2233">
        <f t="shared" si="414"/>
        <v>1</v>
      </c>
      <c r="X2233">
        <f t="shared" si="415"/>
        <v>1</v>
      </c>
      <c r="Y2233">
        <f t="shared" si="416"/>
        <v>0</v>
      </c>
      <c r="Z2233">
        <f t="shared" si="417"/>
        <v>0</v>
      </c>
      <c r="AA2233">
        <f t="shared" si="418"/>
        <v>0</v>
      </c>
      <c r="AB2233">
        <f t="shared" si="419"/>
        <v>1</v>
      </c>
    </row>
    <row r="2234" spans="1:28" ht="409.6" x14ac:dyDescent="0.2">
      <c r="A2234">
        <v>2232</v>
      </c>
      <c r="B2234" t="s">
        <v>3279</v>
      </c>
      <c r="C2234" t="s">
        <v>5941</v>
      </c>
      <c r="D2234" s="1" t="s">
        <v>5965</v>
      </c>
      <c r="E2234">
        <v>2.5</v>
      </c>
      <c r="F2234" s="1" t="s">
        <v>788</v>
      </c>
      <c r="G2234" t="s">
        <v>2573</v>
      </c>
      <c r="H2234" t="s">
        <v>651</v>
      </c>
      <c r="I2234" t="s">
        <v>84</v>
      </c>
      <c r="J2234">
        <v>-1</v>
      </c>
      <c r="K2234" t="s">
        <v>30</v>
      </c>
      <c r="L2234" t="s">
        <v>147</v>
      </c>
      <c r="M2234" t="s">
        <v>61</v>
      </c>
      <c r="N2234" t="s">
        <v>3319</v>
      </c>
      <c r="O2234">
        <v>-1</v>
      </c>
      <c r="P2234">
        <v>-1</v>
      </c>
      <c r="Q2234">
        <f t="shared" si="408"/>
        <v>57000</v>
      </c>
      <c r="R2234">
        <f t="shared" si="409"/>
        <v>100000</v>
      </c>
      <c r="S2234">
        <f t="shared" si="410"/>
        <v>78500</v>
      </c>
      <c r="T2234" t="str">
        <f t="shared" si="411"/>
        <v>Avacend, Inc.</v>
      </c>
      <c r="U2234" t="str">
        <f t="shared" si="412"/>
        <v>Denver</v>
      </c>
      <c r="V2234" t="str">
        <f t="shared" si="413"/>
        <v>CO</v>
      </c>
      <c r="W2234">
        <f t="shared" si="414"/>
        <v>0</v>
      </c>
      <c r="X2234">
        <f t="shared" si="415"/>
        <v>1</v>
      </c>
      <c r="Y2234">
        <f t="shared" si="416"/>
        <v>1</v>
      </c>
      <c r="Z2234">
        <f t="shared" si="417"/>
        <v>0</v>
      </c>
      <c r="AA2234">
        <f t="shared" si="418"/>
        <v>0</v>
      </c>
      <c r="AB2234">
        <f t="shared" si="419"/>
        <v>1</v>
      </c>
    </row>
    <row r="2235" spans="1:28" ht="409.6" x14ac:dyDescent="0.2">
      <c r="A2235">
        <v>2233</v>
      </c>
      <c r="B2235" t="s">
        <v>3280</v>
      </c>
      <c r="C2235" t="s">
        <v>5941</v>
      </c>
      <c r="D2235" s="1" t="s">
        <v>5966</v>
      </c>
      <c r="E2235">
        <v>3.8</v>
      </c>
      <c r="F2235" s="1" t="s">
        <v>5374</v>
      </c>
      <c r="G2235" t="s">
        <v>3281</v>
      </c>
      <c r="H2235" t="s">
        <v>366</v>
      </c>
      <c r="I2235" t="s">
        <v>24</v>
      </c>
      <c r="J2235">
        <v>1995</v>
      </c>
      <c r="K2235" t="s">
        <v>56</v>
      </c>
      <c r="L2235" t="s">
        <v>862</v>
      </c>
      <c r="M2235" t="s">
        <v>862</v>
      </c>
      <c r="N2235" t="s">
        <v>3310</v>
      </c>
      <c r="O2235" t="s">
        <v>2709</v>
      </c>
      <c r="P2235">
        <v>-1</v>
      </c>
      <c r="Q2235">
        <f t="shared" si="408"/>
        <v>57000</v>
      </c>
      <c r="R2235">
        <f t="shared" si="409"/>
        <v>100000</v>
      </c>
      <c r="S2235">
        <f t="shared" si="410"/>
        <v>78500</v>
      </c>
      <c r="T2235" t="str">
        <f t="shared" si="411"/>
        <v>Locheed Martin</v>
      </c>
      <c r="U2235" t="str">
        <f t="shared" si="412"/>
        <v>Littleton</v>
      </c>
      <c r="V2235" t="str">
        <f t="shared" si="413"/>
        <v>CO</v>
      </c>
      <c r="W2235">
        <f t="shared" si="414"/>
        <v>0</v>
      </c>
      <c r="X2235">
        <f t="shared" si="415"/>
        <v>0</v>
      </c>
      <c r="Y2235">
        <f t="shared" si="416"/>
        <v>1</v>
      </c>
      <c r="Z2235">
        <f t="shared" si="417"/>
        <v>0</v>
      </c>
      <c r="AA2235">
        <f t="shared" si="418"/>
        <v>0</v>
      </c>
      <c r="AB2235">
        <f t="shared" si="419"/>
        <v>1</v>
      </c>
    </row>
    <row r="2236" spans="1:28" ht="34" x14ac:dyDescent="0.2">
      <c r="A2236">
        <v>2234</v>
      </c>
      <c r="B2236" t="s">
        <v>3282</v>
      </c>
      <c r="C2236" t="s">
        <v>5941</v>
      </c>
      <c r="D2236" t="s">
        <v>5967</v>
      </c>
      <c r="E2236">
        <v>3.6</v>
      </c>
      <c r="F2236" s="1" t="s">
        <v>3257</v>
      </c>
      <c r="G2236" t="s">
        <v>3206</v>
      </c>
      <c r="H2236" t="s">
        <v>1404</v>
      </c>
      <c r="I2236" t="s">
        <v>24</v>
      </c>
      <c r="J2236">
        <v>1963</v>
      </c>
      <c r="K2236" t="s">
        <v>56</v>
      </c>
      <c r="L2236">
        <v>-1</v>
      </c>
      <c r="M2236">
        <v>-1</v>
      </c>
      <c r="N2236" t="s">
        <v>3310</v>
      </c>
      <c r="O2236" t="s">
        <v>3254</v>
      </c>
      <c r="P2236">
        <v>-1</v>
      </c>
      <c r="Q2236">
        <f t="shared" si="408"/>
        <v>57000</v>
      </c>
      <c r="R2236">
        <f t="shared" si="409"/>
        <v>100000</v>
      </c>
      <c r="S2236">
        <f t="shared" si="410"/>
        <v>78500</v>
      </c>
      <c r="T2236" t="str">
        <f t="shared" si="411"/>
        <v>Comcast</v>
      </c>
      <c r="U2236" t="str">
        <f t="shared" si="412"/>
        <v>Englewood</v>
      </c>
      <c r="V2236" t="str">
        <f t="shared" si="413"/>
        <v>CO</v>
      </c>
      <c r="W2236">
        <f t="shared" si="414"/>
        <v>1</v>
      </c>
      <c r="X2236">
        <f t="shared" si="415"/>
        <v>1</v>
      </c>
      <c r="Y2236">
        <f t="shared" si="416"/>
        <v>0</v>
      </c>
      <c r="Z2236">
        <f t="shared" si="417"/>
        <v>0</v>
      </c>
      <c r="AA2236">
        <f t="shared" si="418"/>
        <v>0</v>
      </c>
      <c r="AB2236">
        <f t="shared" si="419"/>
        <v>1</v>
      </c>
    </row>
    <row r="2237" spans="1:28" ht="409.6" x14ac:dyDescent="0.2">
      <c r="A2237">
        <v>2235</v>
      </c>
      <c r="B2237" t="s">
        <v>3255</v>
      </c>
      <c r="C2237" t="s">
        <v>5941</v>
      </c>
      <c r="D2237" s="1" t="s">
        <v>5968</v>
      </c>
      <c r="E2237">
        <v>4.3</v>
      </c>
      <c r="F2237" s="1" t="s">
        <v>3265</v>
      </c>
      <c r="G2237" t="s">
        <v>2573</v>
      </c>
      <c r="H2237" t="s">
        <v>36</v>
      </c>
      <c r="I2237" t="s">
        <v>84</v>
      </c>
      <c r="J2237">
        <v>-1</v>
      </c>
      <c r="K2237" t="s">
        <v>30</v>
      </c>
      <c r="L2237" t="s">
        <v>147</v>
      </c>
      <c r="M2237" t="s">
        <v>61</v>
      </c>
      <c r="N2237" t="s">
        <v>3314</v>
      </c>
      <c r="O2237">
        <v>-1</v>
      </c>
      <c r="P2237" t="b">
        <v>1</v>
      </c>
      <c r="Q2237">
        <f t="shared" si="408"/>
        <v>57000</v>
      </c>
      <c r="R2237">
        <f t="shared" si="409"/>
        <v>100000</v>
      </c>
      <c r="S2237">
        <f t="shared" si="410"/>
        <v>78500</v>
      </c>
      <c r="T2237" t="str">
        <f t="shared" si="411"/>
        <v>22nd Century Staffing</v>
      </c>
      <c r="U2237" t="str">
        <f t="shared" si="412"/>
        <v>Denver</v>
      </c>
      <c r="V2237" t="str">
        <f t="shared" si="413"/>
        <v>CO</v>
      </c>
      <c r="W2237">
        <f t="shared" si="414"/>
        <v>0</v>
      </c>
      <c r="X2237">
        <f t="shared" si="415"/>
        <v>1</v>
      </c>
      <c r="Y2237">
        <f t="shared" si="416"/>
        <v>0</v>
      </c>
      <c r="Z2237">
        <f t="shared" si="417"/>
        <v>0</v>
      </c>
      <c r="AA2237">
        <f t="shared" si="418"/>
        <v>0</v>
      </c>
      <c r="AB2237">
        <f t="shared" si="419"/>
        <v>1</v>
      </c>
    </row>
    <row r="2238" spans="1:28" ht="409.6" x14ac:dyDescent="0.2">
      <c r="A2238">
        <v>2236</v>
      </c>
      <c r="B2238" t="s">
        <v>3283</v>
      </c>
      <c r="C2238" t="s">
        <v>5941</v>
      </c>
      <c r="D2238" s="1" t="s">
        <v>5969</v>
      </c>
      <c r="E2238">
        <v>3.6</v>
      </c>
      <c r="F2238" s="1" t="s">
        <v>3284</v>
      </c>
      <c r="G2238" t="s">
        <v>3195</v>
      </c>
      <c r="H2238" t="s">
        <v>3285</v>
      </c>
      <c r="I2238" t="s">
        <v>41</v>
      </c>
      <c r="J2238">
        <v>1972</v>
      </c>
      <c r="K2238" t="s">
        <v>30</v>
      </c>
      <c r="L2238" t="s">
        <v>25</v>
      </c>
      <c r="M2238" t="s">
        <v>26</v>
      </c>
      <c r="N2238" t="s">
        <v>3305</v>
      </c>
      <c r="O2238">
        <v>-1</v>
      </c>
      <c r="P2238">
        <v>-1</v>
      </c>
      <c r="Q2238">
        <f t="shared" si="408"/>
        <v>57000</v>
      </c>
      <c r="R2238">
        <f t="shared" si="409"/>
        <v>100000</v>
      </c>
      <c r="S2238">
        <f t="shared" si="410"/>
        <v>78500</v>
      </c>
      <c r="T2238" t="str">
        <f t="shared" si="411"/>
        <v>Telligen</v>
      </c>
      <c r="U2238" t="str">
        <f t="shared" si="412"/>
        <v>Greenwood Village</v>
      </c>
      <c r="V2238" t="str">
        <f t="shared" si="413"/>
        <v>Arapahoe, CO</v>
      </c>
      <c r="W2238">
        <f t="shared" si="414"/>
        <v>0</v>
      </c>
      <c r="X2238">
        <f t="shared" si="415"/>
        <v>0</v>
      </c>
      <c r="Y2238">
        <f t="shared" si="416"/>
        <v>1</v>
      </c>
      <c r="Z2238">
        <f t="shared" si="417"/>
        <v>0</v>
      </c>
      <c r="AA2238">
        <f t="shared" si="418"/>
        <v>0</v>
      </c>
      <c r="AB2238">
        <f t="shared" si="419"/>
        <v>1</v>
      </c>
    </row>
    <row r="2239" spans="1:28" ht="388" x14ac:dyDescent="0.2">
      <c r="A2239">
        <v>2237</v>
      </c>
      <c r="B2239" t="s">
        <v>3286</v>
      </c>
      <c r="C2239" t="s">
        <v>5941</v>
      </c>
      <c r="D2239" s="1" t="s">
        <v>5970</v>
      </c>
      <c r="E2239">
        <v>3.3</v>
      </c>
      <c r="F2239" s="1" t="s">
        <v>836</v>
      </c>
      <c r="G2239" t="s">
        <v>3195</v>
      </c>
      <c r="H2239" t="s">
        <v>837</v>
      </c>
      <c r="I2239" t="s">
        <v>84</v>
      </c>
      <c r="J2239">
        <v>1994</v>
      </c>
      <c r="K2239" t="s">
        <v>30</v>
      </c>
      <c r="L2239" t="s">
        <v>38</v>
      </c>
      <c r="M2239" t="s">
        <v>32</v>
      </c>
      <c r="N2239" t="s">
        <v>3312</v>
      </c>
      <c r="O2239">
        <v>-1</v>
      </c>
      <c r="P2239">
        <v>-1</v>
      </c>
      <c r="Q2239">
        <f t="shared" si="408"/>
        <v>57000</v>
      </c>
      <c r="R2239">
        <f t="shared" si="409"/>
        <v>100000</v>
      </c>
      <c r="S2239">
        <f t="shared" si="410"/>
        <v>78500</v>
      </c>
      <c r="T2239" t="str">
        <f t="shared" si="411"/>
        <v>ClientSolv Technologies</v>
      </c>
      <c r="U2239" t="str">
        <f t="shared" si="412"/>
        <v>Greenwood Village</v>
      </c>
      <c r="V2239" t="str">
        <f t="shared" si="413"/>
        <v>Arapahoe, CO</v>
      </c>
      <c r="W2239">
        <f t="shared" si="414"/>
        <v>0</v>
      </c>
      <c r="X2239">
        <f t="shared" si="415"/>
        <v>1</v>
      </c>
      <c r="Y2239">
        <f t="shared" si="416"/>
        <v>0</v>
      </c>
      <c r="Z2239">
        <f t="shared" si="417"/>
        <v>0</v>
      </c>
      <c r="AA2239">
        <f t="shared" si="418"/>
        <v>0</v>
      </c>
      <c r="AB2239">
        <f t="shared" si="419"/>
        <v>1</v>
      </c>
    </row>
    <row r="2240" spans="1:28" ht="409.6" x14ac:dyDescent="0.2">
      <c r="A2240">
        <v>2238</v>
      </c>
      <c r="B2240" t="s">
        <v>2056</v>
      </c>
      <c r="C2240" t="s">
        <v>5971</v>
      </c>
      <c r="D2240" s="1" t="s">
        <v>5972</v>
      </c>
      <c r="E2240">
        <v>4</v>
      </c>
      <c r="F2240" s="1" t="s">
        <v>2034</v>
      </c>
      <c r="G2240" t="s">
        <v>3229</v>
      </c>
      <c r="H2240" t="s">
        <v>896</v>
      </c>
      <c r="I2240" t="s">
        <v>41</v>
      </c>
      <c r="J2240">
        <v>1999</v>
      </c>
      <c r="K2240" t="s">
        <v>30</v>
      </c>
      <c r="L2240" t="s">
        <v>38</v>
      </c>
      <c r="M2240" t="s">
        <v>32</v>
      </c>
      <c r="N2240" t="s">
        <v>3305</v>
      </c>
      <c r="O2240">
        <v>-1</v>
      </c>
      <c r="P2240">
        <v>-1</v>
      </c>
      <c r="Q2240">
        <f t="shared" si="408"/>
        <v>78000</v>
      </c>
      <c r="R2240">
        <f t="shared" si="409"/>
        <v>104000</v>
      </c>
      <c r="S2240">
        <f t="shared" si="410"/>
        <v>91000</v>
      </c>
      <c r="T2240" t="str">
        <f t="shared" si="411"/>
        <v>Amyx, Inc.</v>
      </c>
      <c r="U2240" t="str">
        <f t="shared" si="412"/>
        <v>Aurora</v>
      </c>
      <c r="V2240" t="str">
        <f t="shared" si="413"/>
        <v>CO</v>
      </c>
      <c r="W2240">
        <f t="shared" si="414"/>
        <v>0</v>
      </c>
      <c r="X2240">
        <f t="shared" si="415"/>
        <v>0</v>
      </c>
      <c r="Y2240">
        <f t="shared" si="416"/>
        <v>1</v>
      </c>
      <c r="Z2240">
        <f t="shared" si="417"/>
        <v>0</v>
      </c>
      <c r="AA2240">
        <f t="shared" si="418"/>
        <v>0</v>
      </c>
      <c r="AB2240">
        <f t="shared" si="419"/>
        <v>1</v>
      </c>
    </row>
    <row r="2241" spans="1:28" x14ac:dyDescent="0.2">
      <c r="A2241">
        <v>2239</v>
      </c>
      <c r="B2241" t="s">
        <v>2056</v>
      </c>
      <c r="C2241" t="s">
        <v>5971</v>
      </c>
      <c r="D2241" t="s">
        <v>5973</v>
      </c>
      <c r="E2241">
        <v>-1</v>
      </c>
      <c r="F2241" t="s">
        <v>2029</v>
      </c>
      <c r="G2241" t="s">
        <v>3229</v>
      </c>
      <c r="H2241">
        <v>-1</v>
      </c>
      <c r="I2241">
        <v>-1</v>
      </c>
      <c r="J2241">
        <v>-1</v>
      </c>
      <c r="K2241">
        <v>-1</v>
      </c>
      <c r="L2241">
        <v>-1</v>
      </c>
      <c r="M2241">
        <v>-1</v>
      </c>
      <c r="N2241">
        <v>-1</v>
      </c>
      <c r="O2241">
        <v>-1</v>
      </c>
      <c r="P2241">
        <v>-1</v>
      </c>
      <c r="Q2241">
        <f t="shared" si="408"/>
        <v>78000</v>
      </c>
      <c r="R2241">
        <f t="shared" si="409"/>
        <v>104000</v>
      </c>
      <c r="S2241">
        <f t="shared" si="410"/>
        <v>91000</v>
      </c>
      <c r="T2241" t="str">
        <f t="shared" si="411"/>
        <v>Amyx, Iinc.</v>
      </c>
      <c r="U2241" t="str">
        <f t="shared" si="412"/>
        <v>Aurora</v>
      </c>
      <c r="V2241" t="str">
        <f t="shared" si="413"/>
        <v>CO</v>
      </c>
      <c r="W2241">
        <f t="shared" si="414"/>
        <v>0</v>
      </c>
      <c r="X2241">
        <f t="shared" si="415"/>
        <v>0</v>
      </c>
      <c r="Y2241">
        <f t="shared" si="416"/>
        <v>1</v>
      </c>
      <c r="Z2241">
        <f t="shared" si="417"/>
        <v>0</v>
      </c>
      <c r="AA2241">
        <f t="shared" si="418"/>
        <v>0</v>
      </c>
      <c r="AB2241">
        <f t="shared" si="419"/>
        <v>1</v>
      </c>
    </row>
    <row r="2242" spans="1:28" ht="372" x14ac:dyDescent="0.2">
      <c r="A2242">
        <v>2240</v>
      </c>
      <c r="B2242" t="s">
        <v>3287</v>
      </c>
      <c r="C2242" t="s">
        <v>5971</v>
      </c>
      <c r="D2242" s="1" t="s">
        <v>5974</v>
      </c>
      <c r="E2242">
        <v>2.5</v>
      </c>
      <c r="F2242" s="1" t="s">
        <v>788</v>
      </c>
      <c r="G2242" t="s">
        <v>2573</v>
      </c>
      <c r="H2242" t="s">
        <v>651</v>
      </c>
      <c r="I2242" t="s">
        <v>84</v>
      </c>
      <c r="J2242">
        <v>-1</v>
      </c>
      <c r="K2242" t="s">
        <v>30</v>
      </c>
      <c r="L2242" t="s">
        <v>147</v>
      </c>
      <c r="M2242" t="s">
        <v>61</v>
      </c>
      <c r="N2242" t="s">
        <v>3319</v>
      </c>
      <c r="O2242">
        <v>-1</v>
      </c>
      <c r="P2242">
        <v>-1</v>
      </c>
      <c r="Q2242">
        <f t="shared" si="408"/>
        <v>78000</v>
      </c>
      <c r="R2242">
        <f t="shared" si="409"/>
        <v>104000</v>
      </c>
      <c r="S2242">
        <f t="shared" si="410"/>
        <v>91000</v>
      </c>
      <c r="T2242" t="str">
        <f t="shared" si="411"/>
        <v>Avacend, Inc.</v>
      </c>
      <c r="U2242" t="str">
        <f t="shared" si="412"/>
        <v>Denver</v>
      </c>
      <c r="V2242" t="str">
        <f t="shared" si="413"/>
        <v>CO</v>
      </c>
      <c r="W2242">
        <f t="shared" si="414"/>
        <v>0</v>
      </c>
      <c r="X2242">
        <f t="shared" si="415"/>
        <v>0</v>
      </c>
      <c r="Y2242">
        <f t="shared" si="416"/>
        <v>0</v>
      </c>
      <c r="Z2242">
        <f t="shared" si="417"/>
        <v>0</v>
      </c>
      <c r="AA2242">
        <f t="shared" si="418"/>
        <v>0</v>
      </c>
      <c r="AB2242">
        <f t="shared" si="419"/>
        <v>1</v>
      </c>
    </row>
    <row r="2243" spans="1:28" ht="356" x14ac:dyDescent="0.2">
      <c r="A2243">
        <v>2241</v>
      </c>
      <c r="B2243" t="s">
        <v>3288</v>
      </c>
      <c r="C2243" t="s">
        <v>5971</v>
      </c>
      <c r="D2243" s="1" t="s">
        <v>5975</v>
      </c>
      <c r="E2243">
        <v>2.5</v>
      </c>
      <c r="F2243" s="1" t="s">
        <v>788</v>
      </c>
      <c r="G2243" t="s">
        <v>2573</v>
      </c>
      <c r="H2243" t="s">
        <v>651</v>
      </c>
      <c r="I2243" t="s">
        <v>84</v>
      </c>
      <c r="J2243">
        <v>-1</v>
      </c>
      <c r="K2243" t="s">
        <v>30</v>
      </c>
      <c r="L2243" t="s">
        <v>147</v>
      </c>
      <c r="M2243" t="s">
        <v>61</v>
      </c>
      <c r="N2243" t="s">
        <v>3319</v>
      </c>
      <c r="O2243">
        <v>-1</v>
      </c>
      <c r="P2243">
        <v>-1</v>
      </c>
      <c r="Q2243">
        <f t="shared" ref="Q2243:Q2254" si="420">LEFT(C2243,FIND("-",C2243)-1)*1000</f>
        <v>78000</v>
      </c>
      <c r="R2243">
        <f t="shared" ref="R2243:R2254" si="421">MID(C2243,FIND("-",C2243)+1,LEN(C2243))*1000</f>
        <v>104000</v>
      </c>
      <c r="S2243">
        <f t="shared" ref="S2243:S2254" si="422">(Q2243+R2243)/2</f>
        <v>91000</v>
      </c>
      <c r="T2243" t="str">
        <f t="shared" ref="T2243:T2254" si="423">TRIM(LEFT(F2243, FIND(CHAR(10), F2243&amp;CHAR(10))-1))</f>
        <v>Avacend, Inc.</v>
      </c>
      <c r="U2243" t="str">
        <f t="shared" ref="U2243:U2254" si="424">TRIM(LEFT(G2243, FIND(",",G2243)-1))</f>
        <v>Denver</v>
      </c>
      <c r="V2243" t="str">
        <f t="shared" ref="V2243:V2254" si="425">TRIM(MID(G2243,FIND(",",G2243)+1,LEN((G2243))))</f>
        <v>CO</v>
      </c>
      <c r="W2243">
        <f t="shared" ref="W2243:W2254" si="426">IF(ISNUMBER(SEARCH("python",D2243)),1,0)</f>
        <v>0</v>
      </c>
      <c r="X2243">
        <f t="shared" ref="X2243:X2254" si="427">IF(ISNUMBER(SEARCH("sql",D2243)),1,0)</f>
        <v>0</v>
      </c>
      <c r="Y2243">
        <f t="shared" ref="Y2243:Y2254" si="428">IF(ISNUMBER(SEARCH("excel",D2243)),1,0)</f>
        <v>0</v>
      </c>
      <c r="Z2243">
        <f t="shared" ref="Z2243:Z2254" si="429">IF(ISNUMBER(SEARCH("tableau",D2243)),1,0)</f>
        <v>0</v>
      </c>
      <c r="AA2243">
        <f t="shared" ref="AA2243:AA2254" si="430">IF(ISNUMBER(SEARCH("power bi",D2243)),1,0)</f>
        <v>0</v>
      </c>
      <c r="AB2243">
        <f t="shared" ref="AB2243:AB2254" si="431">IF(ISNUMBER(SEARCH("r",D2243)),1,0)</f>
        <v>1</v>
      </c>
    </row>
    <row r="2244" spans="1:28" ht="34" x14ac:dyDescent="0.2">
      <c r="A2244">
        <v>2242</v>
      </c>
      <c r="B2244" t="s">
        <v>3289</v>
      </c>
      <c r="C2244" t="s">
        <v>5971</v>
      </c>
      <c r="D2244" t="s">
        <v>5976</v>
      </c>
      <c r="E2244">
        <v>3.5</v>
      </c>
      <c r="F2244" s="1" t="s">
        <v>1672</v>
      </c>
      <c r="G2244" t="s">
        <v>988</v>
      </c>
      <c r="H2244" t="s">
        <v>1673</v>
      </c>
      <c r="I2244" t="s">
        <v>29</v>
      </c>
      <c r="J2244">
        <v>1970</v>
      </c>
      <c r="K2244" t="s">
        <v>30</v>
      </c>
      <c r="L2244" t="s">
        <v>147</v>
      </c>
      <c r="M2244" t="s">
        <v>61</v>
      </c>
      <c r="N2244" t="s">
        <v>3303</v>
      </c>
      <c r="O2244" t="s">
        <v>4422</v>
      </c>
      <c r="P2244">
        <v>-1</v>
      </c>
      <c r="Q2244">
        <f t="shared" si="420"/>
        <v>78000</v>
      </c>
      <c r="R2244">
        <f t="shared" si="421"/>
        <v>104000</v>
      </c>
      <c r="S2244">
        <f t="shared" si="422"/>
        <v>91000</v>
      </c>
      <c r="T2244" t="str">
        <f t="shared" si="423"/>
        <v>The Judge Group, Inc.</v>
      </c>
      <c r="U2244" t="str">
        <f t="shared" si="424"/>
        <v>Centennial</v>
      </c>
      <c r="V2244" t="str">
        <f t="shared" si="425"/>
        <v>CO</v>
      </c>
      <c r="W2244">
        <f t="shared" si="426"/>
        <v>0</v>
      </c>
      <c r="X2244">
        <f t="shared" si="427"/>
        <v>1</v>
      </c>
      <c r="Y2244">
        <f t="shared" si="428"/>
        <v>1</v>
      </c>
      <c r="Z2244">
        <f t="shared" si="429"/>
        <v>0</v>
      </c>
      <c r="AA2244">
        <f t="shared" si="430"/>
        <v>0</v>
      </c>
      <c r="AB2244">
        <f t="shared" si="431"/>
        <v>1</v>
      </c>
    </row>
    <row r="2245" spans="1:28" ht="409.6" x14ac:dyDescent="0.2">
      <c r="A2245">
        <v>2243</v>
      </c>
      <c r="B2245" t="s">
        <v>3290</v>
      </c>
      <c r="C2245" t="s">
        <v>5971</v>
      </c>
      <c r="D2245" s="1" t="s">
        <v>6147</v>
      </c>
      <c r="E2245">
        <v>3</v>
      </c>
      <c r="F2245" s="1" t="s">
        <v>5943</v>
      </c>
      <c r="G2245" t="s">
        <v>3244</v>
      </c>
      <c r="H2245" t="s">
        <v>3253</v>
      </c>
      <c r="I2245" t="s">
        <v>24</v>
      </c>
      <c r="J2245">
        <v>1930</v>
      </c>
      <c r="K2245" t="s">
        <v>56</v>
      </c>
      <c r="L2245" t="s">
        <v>1849</v>
      </c>
      <c r="M2245" t="s">
        <v>913</v>
      </c>
      <c r="N2245" t="s">
        <v>3310</v>
      </c>
      <c r="O2245" t="s">
        <v>3254</v>
      </c>
      <c r="P2245">
        <v>-1</v>
      </c>
      <c r="Q2245">
        <f t="shared" si="420"/>
        <v>78000</v>
      </c>
      <c r="R2245">
        <f t="shared" si="421"/>
        <v>104000</v>
      </c>
      <c r="S2245">
        <f t="shared" si="422"/>
        <v>91000</v>
      </c>
      <c r="T2245" t="str">
        <f t="shared" si="423"/>
        <v>CenturyLin</v>
      </c>
      <c r="U2245" t="str">
        <f t="shared" si="424"/>
        <v>Broomfield</v>
      </c>
      <c r="V2245" t="str">
        <f t="shared" si="425"/>
        <v>CO</v>
      </c>
      <c r="W2245">
        <f t="shared" si="426"/>
        <v>0</v>
      </c>
      <c r="X2245">
        <f t="shared" si="427"/>
        <v>1</v>
      </c>
      <c r="Y2245">
        <f t="shared" si="428"/>
        <v>1</v>
      </c>
      <c r="Z2245">
        <f t="shared" si="429"/>
        <v>0</v>
      </c>
      <c r="AA2245">
        <f t="shared" si="430"/>
        <v>1</v>
      </c>
      <c r="AB2245">
        <f t="shared" si="431"/>
        <v>1</v>
      </c>
    </row>
    <row r="2246" spans="1:28" ht="409.6" x14ac:dyDescent="0.2">
      <c r="A2246">
        <v>2244</v>
      </c>
      <c r="B2246" t="s">
        <v>3291</v>
      </c>
      <c r="C2246" t="s">
        <v>5971</v>
      </c>
      <c r="D2246" s="1" t="s">
        <v>5977</v>
      </c>
      <c r="E2246">
        <v>2.5</v>
      </c>
      <c r="F2246" s="1" t="s">
        <v>788</v>
      </c>
      <c r="G2246" t="s">
        <v>2573</v>
      </c>
      <c r="H2246" t="s">
        <v>651</v>
      </c>
      <c r="I2246" t="s">
        <v>84</v>
      </c>
      <c r="J2246">
        <v>-1</v>
      </c>
      <c r="K2246" t="s">
        <v>30</v>
      </c>
      <c r="L2246" t="s">
        <v>147</v>
      </c>
      <c r="M2246" t="s">
        <v>61</v>
      </c>
      <c r="N2246" t="s">
        <v>3319</v>
      </c>
      <c r="O2246">
        <v>-1</v>
      </c>
      <c r="P2246">
        <v>-1</v>
      </c>
      <c r="Q2246">
        <f t="shared" si="420"/>
        <v>78000</v>
      </c>
      <c r="R2246">
        <f t="shared" si="421"/>
        <v>104000</v>
      </c>
      <c r="S2246">
        <f t="shared" si="422"/>
        <v>91000</v>
      </c>
      <c r="T2246" t="str">
        <f t="shared" si="423"/>
        <v>Avacend, Inc.</v>
      </c>
      <c r="U2246" t="str">
        <f t="shared" si="424"/>
        <v>Denver</v>
      </c>
      <c r="V2246" t="str">
        <f t="shared" si="425"/>
        <v>CO</v>
      </c>
      <c r="W2246">
        <f t="shared" si="426"/>
        <v>0</v>
      </c>
      <c r="X2246">
        <f t="shared" si="427"/>
        <v>0</v>
      </c>
      <c r="Y2246">
        <f t="shared" si="428"/>
        <v>0</v>
      </c>
      <c r="Z2246">
        <f t="shared" si="429"/>
        <v>0</v>
      </c>
      <c r="AA2246">
        <f t="shared" si="430"/>
        <v>0</v>
      </c>
      <c r="AB2246">
        <f t="shared" si="431"/>
        <v>1</v>
      </c>
    </row>
    <row r="2247" spans="1:28" ht="409.6" x14ac:dyDescent="0.2">
      <c r="A2247">
        <v>2245</v>
      </c>
      <c r="B2247" t="s">
        <v>3292</v>
      </c>
      <c r="C2247" t="s">
        <v>5971</v>
      </c>
      <c r="D2247" s="1" t="s">
        <v>5978</v>
      </c>
      <c r="E2247">
        <v>2.8</v>
      </c>
      <c r="F2247" s="1" t="s">
        <v>1986</v>
      </c>
      <c r="G2247" t="s">
        <v>988</v>
      </c>
      <c r="H2247" t="s">
        <v>1987</v>
      </c>
      <c r="I2247" t="s">
        <v>29</v>
      </c>
      <c r="J2247">
        <v>2004</v>
      </c>
      <c r="K2247" t="s">
        <v>30</v>
      </c>
      <c r="L2247" t="s">
        <v>147</v>
      </c>
      <c r="M2247" t="s">
        <v>61</v>
      </c>
      <c r="N2247" t="s">
        <v>3305</v>
      </c>
      <c r="O2247">
        <v>-1</v>
      </c>
      <c r="P2247">
        <v>-1</v>
      </c>
      <c r="Q2247">
        <f t="shared" si="420"/>
        <v>78000</v>
      </c>
      <c r="R2247">
        <f t="shared" si="421"/>
        <v>104000</v>
      </c>
      <c r="S2247">
        <f t="shared" si="422"/>
        <v>91000</v>
      </c>
      <c r="T2247" t="str">
        <f t="shared" si="423"/>
        <v>Forfeiture Support Associates</v>
      </c>
      <c r="U2247" t="str">
        <f t="shared" si="424"/>
        <v>Centennial</v>
      </c>
      <c r="V2247" t="str">
        <f t="shared" si="425"/>
        <v>CO</v>
      </c>
      <c r="W2247">
        <f t="shared" si="426"/>
        <v>0</v>
      </c>
      <c r="X2247">
        <f t="shared" si="427"/>
        <v>0</v>
      </c>
      <c r="Y2247">
        <f t="shared" si="428"/>
        <v>1</v>
      </c>
      <c r="Z2247">
        <f t="shared" si="429"/>
        <v>0</v>
      </c>
      <c r="AA2247">
        <f t="shared" si="430"/>
        <v>0</v>
      </c>
      <c r="AB2247">
        <f t="shared" si="431"/>
        <v>1</v>
      </c>
    </row>
    <row r="2248" spans="1:28" x14ac:dyDescent="0.2">
      <c r="A2248">
        <v>2246</v>
      </c>
      <c r="B2248" t="s">
        <v>3293</v>
      </c>
      <c r="C2248" t="s">
        <v>5971</v>
      </c>
      <c r="D2248" t="s">
        <v>5979</v>
      </c>
      <c r="E2248">
        <v>-1</v>
      </c>
      <c r="F2248" t="s">
        <v>2560</v>
      </c>
      <c r="G2248" t="s">
        <v>2573</v>
      </c>
      <c r="H2248">
        <v>-1</v>
      </c>
      <c r="I2248">
        <v>-1</v>
      </c>
      <c r="J2248">
        <v>-1</v>
      </c>
      <c r="K2248">
        <v>-1</v>
      </c>
      <c r="L2248">
        <v>-1</v>
      </c>
      <c r="M2248">
        <v>-1</v>
      </c>
      <c r="N2248">
        <v>-1</v>
      </c>
      <c r="O2248">
        <v>-1</v>
      </c>
      <c r="P2248">
        <v>-1</v>
      </c>
      <c r="Q2248">
        <f t="shared" si="420"/>
        <v>78000</v>
      </c>
      <c r="R2248">
        <f t="shared" si="421"/>
        <v>104000</v>
      </c>
      <c r="S2248">
        <f t="shared" si="422"/>
        <v>91000</v>
      </c>
      <c r="T2248" t="str">
        <f t="shared" si="423"/>
        <v>Spiceorb</v>
      </c>
      <c r="U2248" t="str">
        <f t="shared" si="424"/>
        <v>Denver</v>
      </c>
      <c r="V2248" t="str">
        <f t="shared" si="425"/>
        <v>CO</v>
      </c>
      <c r="W2248">
        <f t="shared" si="426"/>
        <v>0</v>
      </c>
      <c r="X2248">
        <f t="shared" si="427"/>
        <v>1</v>
      </c>
      <c r="Y2248">
        <f t="shared" si="428"/>
        <v>1</v>
      </c>
      <c r="Z2248">
        <f t="shared" si="429"/>
        <v>0</v>
      </c>
      <c r="AA2248">
        <f t="shared" si="430"/>
        <v>0</v>
      </c>
      <c r="AB2248">
        <f t="shared" si="431"/>
        <v>1</v>
      </c>
    </row>
    <row r="2249" spans="1:28" ht="409.6" x14ac:dyDescent="0.2">
      <c r="A2249">
        <v>2247</v>
      </c>
      <c r="B2249" t="s">
        <v>5980</v>
      </c>
      <c r="C2249" t="s">
        <v>5971</v>
      </c>
      <c r="D2249" s="1" t="s">
        <v>5981</v>
      </c>
      <c r="E2249">
        <v>4.0999999999999996</v>
      </c>
      <c r="F2249" s="1" t="s">
        <v>465</v>
      </c>
      <c r="G2249" t="s">
        <v>3244</v>
      </c>
      <c r="H2249" t="s">
        <v>3530</v>
      </c>
      <c r="I2249" t="s">
        <v>84</v>
      </c>
      <c r="J2249">
        <v>-1</v>
      </c>
      <c r="K2249" t="s">
        <v>30</v>
      </c>
      <c r="L2249" t="s">
        <v>134</v>
      </c>
      <c r="M2249" t="s">
        <v>32</v>
      </c>
      <c r="N2249" t="s">
        <v>3309</v>
      </c>
      <c r="O2249">
        <v>-1</v>
      </c>
      <c r="P2249">
        <v>-1</v>
      </c>
      <c r="Q2249">
        <f t="shared" si="420"/>
        <v>78000</v>
      </c>
      <c r="R2249">
        <f t="shared" si="421"/>
        <v>104000</v>
      </c>
      <c r="S2249">
        <f t="shared" si="422"/>
        <v>91000</v>
      </c>
      <c r="T2249" t="str">
        <f t="shared" si="423"/>
        <v>APN Software Services Inc.</v>
      </c>
      <c r="U2249" t="str">
        <f t="shared" si="424"/>
        <v>Broomfield</v>
      </c>
      <c r="V2249" t="str">
        <f t="shared" si="425"/>
        <v>CO</v>
      </c>
      <c r="W2249">
        <f t="shared" si="426"/>
        <v>0</v>
      </c>
      <c r="X2249">
        <f t="shared" si="427"/>
        <v>1</v>
      </c>
      <c r="Y2249">
        <f t="shared" si="428"/>
        <v>1</v>
      </c>
      <c r="Z2249">
        <f t="shared" si="429"/>
        <v>0</v>
      </c>
      <c r="AA2249">
        <f t="shared" si="430"/>
        <v>0</v>
      </c>
      <c r="AB2249">
        <f t="shared" si="431"/>
        <v>1</v>
      </c>
    </row>
    <row r="2250" spans="1:28" ht="153" x14ac:dyDescent="0.2">
      <c r="A2250">
        <v>2248</v>
      </c>
      <c r="B2250" t="s">
        <v>3294</v>
      </c>
      <c r="C2250" t="s">
        <v>5971</v>
      </c>
      <c r="D2250" s="1" t="s">
        <v>5982</v>
      </c>
      <c r="E2250">
        <v>2.5</v>
      </c>
      <c r="F2250" s="1" t="s">
        <v>788</v>
      </c>
      <c r="G2250" t="s">
        <v>2573</v>
      </c>
      <c r="H2250" t="s">
        <v>651</v>
      </c>
      <c r="I2250" t="s">
        <v>84</v>
      </c>
      <c r="J2250">
        <v>-1</v>
      </c>
      <c r="K2250" t="s">
        <v>30</v>
      </c>
      <c r="L2250" t="s">
        <v>147</v>
      </c>
      <c r="M2250" t="s">
        <v>61</v>
      </c>
      <c r="N2250" t="s">
        <v>3319</v>
      </c>
      <c r="O2250">
        <v>-1</v>
      </c>
      <c r="P2250">
        <v>-1</v>
      </c>
      <c r="Q2250">
        <f t="shared" si="420"/>
        <v>78000</v>
      </c>
      <c r="R2250">
        <f t="shared" si="421"/>
        <v>104000</v>
      </c>
      <c r="S2250">
        <f t="shared" si="422"/>
        <v>91000</v>
      </c>
      <c r="T2250" t="str">
        <f t="shared" si="423"/>
        <v>Avacend, Inc.</v>
      </c>
      <c r="U2250" t="str">
        <f t="shared" si="424"/>
        <v>Denver</v>
      </c>
      <c r="V2250" t="str">
        <f t="shared" si="425"/>
        <v>CO</v>
      </c>
      <c r="W2250">
        <f t="shared" si="426"/>
        <v>0</v>
      </c>
      <c r="X2250">
        <f t="shared" si="427"/>
        <v>0</v>
      </c>
      <c r="Y2250">
        <f t="shared" si="428"/>
        <v>0</v>
      </c>
      <c r="Z2250">
        <f t="shared" si="429"/>
        <v>0</v>
      </c>
      <c r="AA2250">
        <f t="shared" si="430"/>
        <v>0</v>
      </c>
      <c r="AB2250">
        <f t="shared" si="431"/>
        <v>1</v>
      </c>
    </row>
    <row r="2251" spans="1:28" ht="409.6" x14ac:dyDescent="0.2">
      <c r="A2251">
        <v>2249</v>
      </c>
      <c r="B2251" t="s">
        <v>3295</v>
      </c>
      <c r="C2251" t="s">
        <v>5971</v>
      </c>
      <c r="D2251" s="1" t="s">
        <v>5983</v>
      </c>
      <c r="E2251">
        <v>2.9</v>
      </c>
      <c r="F2251" s="1" t="s">
        <v>3296</v>
      </c>
      <c r="G2251" t="s">
        <v>988</v>
      </c>
      <c r="H2251" t="s">
        <v>988</v>
      </c>
      <c r="I2251" t="s">
        <v>24</v>
      </c>
      <c r="J2251">
        <v>1935</v>
      </c>
      <c r="K2251" t="s">
        <v>56</v>
      </c>
      <c r="L2251" t="s">
        <v>1500</v>
      </c>
      <c r="M2251" t="s">
        <v>61</v>
      </c>
      <c r="N2251" t="s">
        <v>3310</v>
      </c>
      <c r="O2251" t="s">
        <v>3297</v>
      </c>
      <c r="P2251">
        <v>-1</v>
      </c>
      <c r="Q2251">
        <f t="shared" si="420"/>
        <v>78000</v>
      </c>
      <c r="R2251">
        <f t="shared" si="421"/>
        <v>104000</v>
      </c>
      <c r="S2251">
        <f t="shared" si="422"/>
        <v>91000</v>
      </c>
      <c r="T2251" t="str">
        <f t="shared" si="423"/>
        <v>Arrow Electronics</v>
      </c>
      <c r="U2251" t="str">
        <f t="shared" si="424"/>
        <v>Centennial</v>
      </c>
      <c r="V2251" t="str">
        <f t="shared" si="425"/>
        <v>CO</v>
      </c>
      <c r="W2251">
        <f t="shared" si="426"/>
        <v>0</v>
      </c>
      <c r="X2251">
        <f t="shared" si="427"/>
        <v>1</v>
      </c>
      <c r="Y2251">
        <f t="shared" si="428"/>
        <v>0</v>
      </c>
      <c r="Z2251">
        <f t="shared" si="429"/>
        <v>1</v>
      </c>
      <c r="AA2251">
        <f t="shared" si="430"/>
        <v>0</v>
      </c>
      <c r="AB2251">
        <f t="shared" si="431"/>
        <v>1</v>
      </c>
    </row>
    <row r="2252" spans="1:28" ht="409.6" x14ac:dyDescent="0.2">
      <c r="A2252">
        <v>2250</v>
      </c>
      <c r="B2252" t="s">
        <v>3298</v>
      </c>
      <c r="C2252" t="s">
        <v>5971</v>
      </c>
      <c r="D2252" s="1" t="s">
        <v>5984</v>
      </c>
      <c r="E2252">
        <v>-1</v>
      </c>
      <c r="F2252" t="s">
        <v>2560</v>
      </c>
      <c r="G2252" t="s">
        <v>2573</v>
      </c>
      <c r="H2252">
        <v>-1</v>
      </c>
      <c r="I2252">
        <v>-1</v>
      </c>
      <c r="J2252">
        <v>-1</v>
      </c>
      <c r="K2252">
        <v>-1</v>
      </c>
      <c r="L2252">
        <v>-1</v>
      </c>
      <c r="M2252">
        <v>-1</v>
      </c>
      <c r="N2252">
        <v>-1</v>
      </c>
      <c r="O2252">
        <v>-1</v>
      </c>
      <c r="P2252">
        <v>-1</v>
      </c>
      <c r="Q2252">
        <f t="shared" si="420"/>
        <v>78000</v>
      </c>
      <c r="R2252">
        <f t="shared" si="421"/>
        <v>104000</v>
      </c>
      <c r="S2252">
        <f t="shared" si="422"/>
        <v>91000</v>
      </c>
      <c r="T2252" t="str">
        <f t="shared" si="423"/>
        <v>Spiceorb</v>
      </c>
      <c r="U2252" t="str">
        <f t="shared" si="424"/>
        <v>Denver</v>
      </c>
      <c r="V2252" t="str">
        <f t="shared" si="425"/>
        <v>CO</v>
      </c>
      <c r="W2252">
        <f t="shared" si="426"/>
        <v>0</v>
      </c>
      <c r="X2252">
        <f t="shared" si="427"/>
        <v>1</v>
      </c>
      <c r="Y2252">
        <f t="shared" si="428"/>
        <v>1</v>
      </c>
      <c r="Z2252">
        <f t="shared" si="429"/>
        <v>0</v>
      </c>
      <c r="AA2252">
        <f t="shared" si="430"/>
        <v>0</v>
      </c>
      <c r="AB2252">
        <f t="shared" si="431"/>
        <v>1</v>
      </c>
    </row>
    <row r="2253" spans="1:28" ht="409.6" x14ac:dyDescent="0.2">
      <c r="A2253">
        <v>2251</v>
      </c>
      <c r="B2253" t="s">
        <v>3256</v>
      </c>
      <c r="C2253" t="s">
        <v>5971</v>
      </c>
      <c r="D2253" s="1" t="s">
        <v>5985</v>
      </c>
      <c r="E2253">
        <v>3.1</v>
      </c>
      <c r="F2253" s="1" t="s">
        <v>5986</v>
      </c>
      <c r="G2253" t="s">
        <v>988</v>
      </c>
      <c r="H2253" t="s">
        <v>3299</v>
      </c>
      <c r="I2253" t="s">
        <v>18</v>
      </c>
      <c r="J2253">
        <v>1984</v>
      </c>
      <c r="K2253" t="s">
        <v>30</v>
      </c>
      <c r="L2253" t="s">
        <v>3350</v>
      </c>
      <c r="M2253" t="s">
        <v>32</v>
      </c>
      <c r="N2253" t="s">
        <v>3309</v>
      </c>
      <c r="O2253">
        <v>-1</v>
      </c>
      <c r="P2253">
        <v>-1</v>
      </c>
      <c r="Q2253">
        <f t="shared" si="420"/>
        <v>78000</v>
      </c>
      <c r="R2253">
        <f t="shared" si="421"/>
        <v>104000</v>
      </c>
      <c r="S2253">
        <f t="shared" si="422"/>
        <v>91000</v>
      </c>
      <c r="T2253" t="str">
        <f t="shared" si="423"/>
        <v>Contingent Networ Services</v>
      </c>
      <c r="U2253" t="str">
        <f t="shared" si="424"/>
        <v>Centennial</v>
      </c>
      <c r="V2253" t="str">
        <f t="shared" si="425"/>
        <v>CO</v>
      </c>
      <c r="W2253">
        <f t="shared" si="426"/>
        <v>1</v>
      </c>
      <c r="X2253">
        <f t="shared" si="427"/>
        <v>1</v>
      </c>
      <c r="Y2253">
        <f t="shared" si="428"/>
        <v>0</v>
      </c>
      <c r="Z2253">
        <f t="shared" si="429"/>
        <v>0</v>
      </c>
      <c r="AA2253">
        <f t="shared" si="430"/>
        <v>0</v>
      </c>
      <c r="AB2253">
        <f t="shared" si="431"/>
        <v>1</v>
      </c>
    </row>
    <row r="2254" spans="1:28" ht="409.6" x14ac:dyDescent="0.2">
      <c r="A2254">
        <v>2252</v>
      </c>
      <c r="B2254" t="s">
        <v>3300</v>
      </c>
      <c r="C2254" t="s">
        <v>5971</v>
      </c>
      <c r="D2254" s="1" t="s">
        <v>5987</v>
      </c>
      <c r="E2254">
        <v>3.4</v>
      </c>
      <c r="F2254" s="1" t="s">
        <v>3301</v>
      </c>
      <c r="G2254" t="s">
        <v>3244</v>
      </c>
      <c r="H2254" t="s">
        <v>3244</v>
      </c>
      <c r="I2254" t="s">
        <v>24</v>
      </c>
      <c r="J2254">
        <v>1864</v>
      </c>
      <c r="K2254" t="s">
        <v>19</v>
      </c>
      <c r="L2254" t="s">
        <v>25</v>
      </c>
      <c r="M2254" t="s">
        <v>26</v>
      </c>
      <c r="N2254" t="s">
        <v>3304</v>
      </c>
      <c r="O2254" t="s">
        <v>3302</v>
      </c>
      <c r="P2254">
        <v>-1</v>
      </c>
      <c r="Q2254">
        <f t="shared" si="420"/>
        <v>78000</v>
      </c>
      <c r="R2254">
        <f t="shared" si="421"/>
        <v>104000</v>
      </c>
      <c r="S2254">
        <f t="shared" si="422"/>
        <v>91000</v>
      </c>
      <c r="T2254" t="str">
        <f t="shared" si="423"/>
        <v>SCL Health</v>
      </c>
      <c r="U2254" t="str">
        <f t="shared" si="424"/>
        <v>Broomfield</v>
      </c>
      <c r="V2254" t="str">
        <f t="shared" si="425"/>
        <v>CO</v>
      </c>
      <c r="W2254">
        <f t="shared" si="426"/>
        <v>0</v>
      </c>
      <c r="X2254">
        <f t="shared" si="427"/>
        <v>0</v>
      </c>
      <c r="Y2254">
        <f t="shared" si="428"/>
        <v>1</v>
      </c>
      <c r="Z2254">
        <f t="shared" si="429"/>
        <v>1</v>
      </c>
      <c r="AA2254">
        <f t="shared" si="430"/>
        <v>0</v>
      </c>
      <c r="AB2254">
        <f t="shared" si="431"/>
        <v>1</v>
      </c>
    </row>
    <row r="2255" spans="1:28" x14ac:dyDescent="0.2">
      <c r="W2255">
        <f>SUM(W2:W2254)</f>
        <v>637</v>
      </c>
      <c r="X2255">
        <f>SUM(X2:X2254)</f>
        <v>1389</v>
      </c>
      <c r="Y2255">
        <f>SUM(Y2:Y2254)</f>
        <v>1354</v>
      </c>
      <c r="Z2255">
        <f>SUM(Z2:Z2254)</f>
        <v>620</v>
      </c>
      <c r="AA2255">
        <f>SUM(AA2:AA2254)</f>
        <v>180</v>
      </c>
      <c r="AB2255">
        <f>SUM(AB2:AB2254)</f>
        <v>2252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1</vt:i4>
      </vt:variant>
    </vt:vector>
  </HeadingPairs>
  <TitlesOfParts>
    <vt:vector size="1" baseType="lpstr">
      <vt:lpstr>DataAnalyst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Fariba Kazi</dc:creator>
  <cp:lastModifiedBy>Fariba Kazi</cp:lastModifiedBy>
  <dcterms:created xsi:type="dcterms:W3CDTF">2026-05-22T22:37:26Z</dcterms:created>
  <dcterms:modified xsi:type="dcterms:W3CDTF">2026-05-23T00:03:53Z</dcterms:modified>
</cp:coreProperties>
</file>